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activeTab="3"/>
  </bookViews>
  <sheets>
    <sheet name="5" sheetId="1" r:id="rId1"/>
    <sheet name="7" sheetId="2" r:id="rId2"/>
    <sheet name="9" sheetId="3" r:id="rId3"/>
    <sheet name="11" sheetId="4" r:id="rId4"/>
  </sheets>
  <externalReferences>
    <externalReference r:id="rId7"/>
  </externalReferences>
  <definedNames>
    <definedName name="_Toc105952697" localSheetId="1">'7'!#REF!</definedName>
    <definedName name="_Toc105952698" localSheetId="1">'7'!#REF!</definedName>
    <definedName name="_xlnm.Print_Area" localSheetId="3">'11'!$B$1:$K$139</definedName>
    <definedName name="_xlnm.Print_Area" localSheetId="0">'5'!$A$1:$H$47</definedName>
    <definedName name="_xlnm.Print_Area" localSheetId="1">'7'!$A$1:$E$28</definedName>
    <definedName name="_xlnm.Print_Area" localSheetId="2">'9'!$A$1:$H$90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<sst xmlns="http://schemas.openxmlformats.org/spreadsheetml/2006/main" count="1125" uniqueCount="233">
  <si>
    <t>БЕЗВОЗМЕЗДНЫЕ ПОСТУПЛЕНИЯ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</si>
  <si>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</si>
  <si>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</si>
  <si>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</si>
  <si>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</si>
  <si>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</si>
  <si>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</si>
  <si>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</si>
  <si>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</si>
  <si>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</si>
  <si>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</si>
  <si>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</si>
  <si>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</si>
  <si>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</si>
  <si>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</si>
  <si>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</si>
  <si>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</si>
  <si>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</si>
  <si>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</si>
  <si>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</si>
  <si>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</si>
  <si>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</si>
  <si>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</si>
  <si>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</si>
  <si>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</si>
  <si>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</si>
  <si>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</si>
  <si>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</si>
  <si>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</si>
  <si>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</si>
  <si>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</si>
  <si>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</si>
  <si>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</si>
  <si>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</si>
  <si>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</si>
  <si>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</si>
  <si>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</si>
  <si>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</si>
  <si>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</si>
  <si>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</si>
  <si>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</si>
  <si>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</si>
  <si>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</si>
  <si>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</si>
  <si>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</si>
  <si>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</si>
  <si>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</si>
  <si>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</si>
  <si>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</si>
  <si>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</si>
  <si>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</si>
  <si>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</si>
  <si>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</si>
  <si>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</si>
  <si>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</si>
  <si>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</si>
  <si>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</si>
  <si>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</si>
  <si>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</si>
  <si>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</si>
  <si>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</si>
  <si>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</si>
  <si>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</si>
  <si>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000</t>
  </si>
  <si>
    <t>182</t>
  </si>
  <si>
    <t>801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</si>
  <si>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</si>
  <si>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</si>
  <si>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</si>
  <si>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</si>
  <si>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</si>
  <si>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</si>
  <si>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</si>
  <si>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</si>
  <si>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</si>
  <si>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</si>
  <si>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</si>
  <si>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</si>
  <si>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</si>
  <si>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</si>
  <si>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</si>
  <si>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</si>
  <si>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</si>
  <si>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</si>
  <si>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</si>
  <si>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0400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</si>
  <si>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</si>
  <si>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</si>
  <si>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</si>
  <si>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</si>
  <si>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</si>
  <si>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</si>
  <si>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</si>
  <si>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</si>
  <si>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</si>
  <si>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</si>
  <si>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</si>
  <si>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</si>
  <si>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</si>
  <si>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</si>
  <si>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</si>
  <si>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</si>
  <si>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</si>
  <si>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</si>
  <si>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</si>
  <si>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</si>
  <si>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</si>
  <si>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</si>
  <si>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</si>
  <si>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</si>
  <si>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</si>
  <si>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</si>
  <si>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</si>
  <si>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</si>
  <si>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</si>
  <si>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</si>
  <si>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</si>
  <si>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</si>
  <si>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</si>
  <si>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</si>
  <si>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</si>
  <si>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</si>
  <si>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</si>
  <si>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</si>
  <si>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0120300000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</si>
  <si>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</si>
  <si>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</si>
  <si>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</si>
  <si>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</si>
  <si>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</si>
  <si>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</si>
  <si>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</si>
  <si>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</si>
  <si>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</si>
  <si>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</si>
  <si>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</si>
  <si>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</si>
  <si>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</si>
  <si>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</si>
  <si>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</si>
  <si>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</si>
  <si>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</si>
  <si>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</si>
  <si>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</si>
  <si>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</si>
  <si>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</si>
  <si>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</si>
  <si>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</si>
  <si>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1.</t>
  </si>
  <si>
    <t>1.1.</t>
  </si>
  <si>
    <t>1.2.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</si>
  <si>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</si>
  <si>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</si>
  <si>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</si>
  <si>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</si>
  <si>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1.6.</t>
  </si>
  <si>
    <t>Подпрограмма "Развитие социально-культурной сферы  в муниципальном образовании Теньгинское сельское поселение  на 2015-2018 гг."</t>
  </si>
  <si>
    <t>1.4.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</si>
  <si>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</si>
  <si>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</si>
  <si>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</si>
  <si>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</si>
  <si>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</si>
  <si>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</si>
  <si>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</si>
  <si>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Сумма на 2020 год</t>
  </si>
  <si>
    <t>Уплата иных платежей</t>
  </si>
  <si>
    <t>853</t>
  </si>
  <si>
    <t>0130300001</t>
  </si>
  <si>
    <t>0130300002</t>
  </si>
  <si>
    <t>0412</t>
  </si>
  <si>
    <t>Изменения (+;-)</t>
  </si>
  <si>
    <t>Доходы от использования имущества находящегося в государственной и муниципальной собственности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</si>
  <si>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</si>
  <si>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</si>
  <si>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</si>
  <si>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</si>
  <si>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</si>
  <si>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</si>
  <si>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</si>
  <si>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</si>
  <si>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</si>
  <si>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</si>
  <si>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</si>
  <si>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</si>
  <si>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</si>
  <si>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</si>
  <si>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</si>
  <si>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2 02 15001 10 0000 150</t>
  </si>
  <si>
    <t>2 02 35118 10 0000 150</t>
  </si>
  <si>
    <t>2 02 45160 10 0000 150</t>
  </si>
  <si>
    <t>2 02 35118 00 0000 150</t>
  </si>
  <si>
    <t>2 02 15001 00 0000 150</t>
  </si>
  <si>
    <t>2 02 10000 00 0000 150</t>
  </si>
  <si>
    <t>Государственная пошлина за совершение нотариальных действий</t>
  </si>
  <si>
    <t>2 02 45160 00 0000 150</t>
  </si>
  <si>
    <t>(тыс. руб)</t>
  </si>
  <si>
    <t>Изменения    (+;-)</t>
  </si>
  <si>
    <t>0,00</t>
  </si>
  <si>
    <t>010А1S8500</t>
  </si>
  <si>
    <t>01303S8500</t>
  </si>
  <si>
    <t>01302S8500</t>
  </si>
  <si>
    <t>01301S8500</t>
  </si>
  <si>
    <t>010A1S8500</t>
  </si>
  <si>
    <t>Объем поступлений доходов в бюджет муниципального образования "Теньгинское сельское поселение" в 2020 году"</t>
  </si>
  <si>
    <t>Измене-ния (+;-)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</si>
  <si>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2020 год</t>
  </si>
  <si>
    <t>1,00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</si>
  <si>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2020 год "</t>
  </si>
  <si>
    <t>Ведомственная структура расходов бюджета муниципального образования "Теньгинское сельское поселение" на 2020 год</t>
  </si>
  <si>
    <t xml:space="preserve">Приложение1
к решению «О бюджете 
муниципального образования "Теньгинское сельское поселение"
на 2020 год и на плановый период 2021 и 2022 г.г."
</t>
  </si>
  <si>
    <t>Приложение  2
к решению «О бюджете 
муниципального образования "Теньгинское сельское поселение"
на 2020 год и на плановый 
период 2021 и 2022 г.г.»</t>
  </si>
  <si>
    <t>Приложение 3
к решению «О бюджете 
муниципального образования "Теньгинское сельское поселение"
на 2020 год и на плановый период 2021 и 2022 г.г."</t>
  </si>
  <si>
    <t>Приложение № 4 к решению  "О бюджете муниципального образования "Теньгинское сельское поселение" на 2020 год и на плановый период 2021 и 2022 г.г."</t>
  </si>
  <si>
    <t>сумма на 2020 год</t>
  </si>
  <si>
    <t>сумма 2020 год</t>
  </si>
  <si>
    <t>489,20</t>
  </si>
  <si>
    <t>1257,20</t>
  </si>
  <si>
    <t>5,00</t>
  </si>
  <si>
    <t>20,00</t>
  </si>
  <si>
    <t>133,50</t>
  </si>
  <si>
    <t>1061,26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</si>
  <si>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</si>
  <si>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</si>
  <si>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</si>
  <si>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</si>
  <si>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</si>
  <si>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</si>
  <si>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безопасноть и правоохранительная деятельность</t>
  </si>
  <si>
    <t>09</t>
  </si>
  <si>
    <t>10</t>
  </si>
  <si>
    <t xml:space="preserve">Прочая закупка товаров, работ и услуг для обеспечения государственных(муниципальных) нужд  </t>
  </si>
  <si>
    <t>Повышение уровня национальной безопасности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</si>
</sst>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_-* #,##0.0_р_._-;\-* #,##0.0_р_._-;_-* &quot;-&quot;??_р_._-;_-@_-"/>
    <numFmt numFmtId="183" formatCode="#,##0.0_р_."/>
    <numFmt numFmtId="184" formatCode="0.00000"/>
    <numFmt numFmtId="185" formatCode="0.0000"/>
    <numFmt numFmtId="186" formatCode="0.000"/>
    <numFmt numFmtId="187" formatCode="0.0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_р_._-;\-* #,##0.00000_р_._-;_-* &quot;-&quot;?????_р_._-;_-@_-"/>
    <numFmt numFmtId="201" formatCode="_-* #,##0.000000_р_._-;\-* #,##0.000000_р_._-;_-* &quot;-&quot;??_р_._-;_-@_-"/>
    <numFmt numFmtId="202" formatCode="#,##0.00_ ;\-#,##0.00\ "/>
    <numFmt numFmtId="203" formatCode="#,##0.000_ ;\-#,##0.000\ "/>
    <numFmt numFmtId="204" formatCode="#,##0.0000_ ;\-#,##0.0000\ "/>
    <numFmt numFmtId="205" formatCode="#,##0.00000_ ;\-#,##0.00000\ "/>
    <numFmt numFmtId="206" formatCode="#,##0.000000_ ;\-#,##0.000000\ "/>
    <numFmt numFmtId="207" formatCode="#,##0_ ;\-#,##0\ 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3" fillId="0" borderId="0">
      <alignment/>
      <protection/>
    </xf>
    <xf numFmtId="0" fontId="43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8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left" vertical="center" wrapText="1"/>
    </xf>
    <xf numFmtId="1" fontId="3" fillId="32" borderId="10" xfId="0" applyNumberFormat="1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1" fontId="0" fillId="32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5" fillId="32" borderId="10" xfId="55" applyFont="1" applyFill="1" applyBorder="1" applyAlignment="1">
      <alignment horizontal="left" wrapText="1"/>
      <protection/>
    </xf>
    <xf numFmtId="0" fontId="3" fillId="32" borderId="10" xfId="0" applyFont="1" applyFill="1" applyBorder="1" applyAlignment="1">
      <alignment horizontal="left" wrapText="1"/>
    </xf>
    <xf numFmtId="0" fontId="23" fillId="33" borderId="10" xfId="55" applyFont="1" applyFill="1" applyBorder="1" applyAlignment="1">
      <alignment horizontal="left" wrapText="1"/>
      <protection/>
    </xf>
    <xf numFmtId="49" fontId="3" fillId="32" borderId="1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6" fontId="4" fillId="33" borderId="10" xfId="0" applyNumberFormat="1" applyFont="1" applyFill="1" applyBorder="1" applyAlignment="1">
      <alignment horizontal="center" wrapText="1"/>
    </xf>
    <xf numFmtId="49" fontId="4" fillId="33" borderId="10" xfId="54" applyNumberFormat="1" applyFont="1" applyFill="1" applyBorder="1" applyAlignment="1">
      <alignment wrapText="1"/>
      <protection/>
    </xf>
    <xf numFmtId="49" fontId="4" fillId="33" borderId="10" xfId="0" applyNumberFormat="1" applyFont="1" applyFill="1" applyBorder="1" applyAlignment="1">
      <alignment horizontal="center"/>
    </xf>
    <xf numFmtId="179" fontId="4" fillId="33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17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right" wrapText="1"/>
    </xf>
    <xf numFmtId="179" fontId="4" fillId="32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49" fontId="3" fillId="32" borderId="10" xfId="54" applyNumberFormat="1" applyFont="1" applyFill="1" applyBorder="1" applyAlignment="1">
      <alignment horizontal="left" wrapText="1"/>
      <protection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 wrapText="1"/>
    </xf>
    <xf numFmtId="179" fontId="3" fillId="32" borderId="10" xfId="44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179" fontId="4" fillId="32" borderId="10" xfId="44" applyNumberFormat="1" applyFont="1" applyFill="1" applyBorder="1" applyAlignment="1">
      <alignment horizontal="center" wrapText="1"/>
    </xf>
    <xf numFmtId="0" fontId="3" fillId="32" borderId="10" xfId="44" applyNumberFormat="1" applyFont="1" applyFill="1" applyBorder="1" applyAlignment="1">
      <alignment horizontal="center" wrapText="1"/>
    </xf>
    <xf numFmtId="49" fontId="4" fillId="32" borderId="10" xfId="44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/>
    </xf>
    <xf numFmtId="1" fontId="23" fillId="32" borderId="10" xfId="0" applyNumberFormat="1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 quotePrefix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4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wrapText="1"/>
    </xf>
    <xf numFmtId="0" fontId="23" fillId="32" borderId="10" xfId="55" applyFont="1" applyFill="1" applyBorder="1" applyAlignment="1">
      <alignment horizontal="left" wrapText="1"/>
      <protection/>
    </xf>
    <xf numFmtId="2" fontId="3" fillId="32" borderId="10" xfId="0" applyNumberFormat="1" applyFont="1" applyFill="1" applyBorder="1" applyAlignment="1">
      <alignment horizontal="center" wrapText="1"/>
    </xf>
    <xf numFmtId="16" fontId="4" fillId="32" borderId="10" xfId="0" applyNumberFormat="1" applyFont="1" applyFill="1" applyBorder="1" applyAlignment="1">
      <alignment horizontal="center" wrapText="1"/>
    </xf>
    <xf numFmtId="16" fontId="3" fillId="32" borderId="10" xfId="0" applyNumberFormat="1" applyFont="1" applyFill="1" applyBorder="1" applyAlignment="1">
      <alignment horizontal="center" wrapText="1"/>
    </xf>
    <xf numFmtId="0" fontId="5" fillId="32" borderId="10" xfId="55" applyFont="1" applyFill="1" applyBorder="1" applyAlignment="1">
      <alignment wrapText="1"/>
      <protection/>
    </xf>
    <xf numFmtId="49" fontId="3" fillId="32" borderId="10" xfId="44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54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2" fontId="3" fillId="32" borderId="11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2" borderId="12" xfId="55" applyFont="1" applyFill="1" applyBorder="1" applyAlignment="1">
      <alignment horizontal="left" wrapText="1"/>
      <protection/>
    </xf>
    <xf numFmtId="0" fontId="23" fillId="32" borderId="10" xfId="55" applyFont="1" applyFill="1" applyBorder="1" applyAlignment="1">
      <alignment wrapText="1"/>
      <protection/>
    </xf>
    <xf numFmtId="2" fontId="4" fillId="33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/>
    </xf>
    <xf numFmtId="2" fontId="4" fillId="32" borderId="10" xfId="44" applyNumberFormat="1" applyFont="1" applyFill="1" applyBorder="1" applyAlignment="1">
      <alignment horizontal="center"/>
    </xf>
    <xf numFmtId="2" fontId="3" fillId="32" borderId="10" xfId="44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32" borderId="10" xfId="0" applyFont="1" applyFill="1" applyBorder="1" applyAlignment="1">
      <alignment/>
    </xf>
    <xf numFmtId="49" fontId="4" fillId="32" borderId="10" xfId="54" applyNumberFormat="1" applyFont="1" applyFill="1" applyBorder="1" applyAlignment="1">
      <alignment wrapText="1"/>
      <protection/>
    </xf>
    <xf numFmtId="1" fontId="3" fillId="32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2" fontId="3" fillId="32" borderId="10" xfId="44" applyNumberFormat="1" applyFont="1" applyFill="1" applyBorder="1" applyAlignment="1">
      <alignment horizontal="center" wrapText="1"/>
    </xf>
    <xf numFmtId="2" fontId="4" fillId="32" borderId="10" xfId="44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7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center" wrapText="1"/>
    </xf>
    <xf numFmtId="2" fontId="23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179" fontId="4" fillId="32" borderId="10" xfId="0" applyNumberFormat="1" applyFont="1" applyFill="1" applyBorder="1" applyAlignment="1">
      <alignment horizontal="left" vertical="center" wrapText="1"/>
    </xf>
    <xf numFmtId="207" fontId="3" fillId="32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left" wrapText="1"/>
    </xf>
    <xf numFmtId="0" fontId="19" fillId="0" borderId="14" xfId="0" applyFont="1" applyBorder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49" fontId="5" fillId="0" borderId="0" xfId="0" applyNumberFormat="1" applyFont="1" applyAlignment="1">
      <alignment horizontal="right" wrapText="1"/>
    </xf>
    <xf numFmtId="0" fontId="4" fillId="32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Обычный 18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перечис.11" xfId="68"/>
    <cellStyle name="Тысячи_перечис.11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89;&#1090;&#1103;\Desktop\&#1076;&#1086;&#1082;&#1080;%20&#1053;&#1072;&#1089;&#1090;&#1103;\&#1088;&#1077;&#1096;&#1077;&#1085;&#1080;&#1103;%20&#1089;&#1077;&#1089;&#1089;&#1080;&#1080;\8%20&#1089;&#1077;&#1089;&#1089;&#1080;&#1103;%2026.12.2019\&#1087;&#1088;&#1080;&#1083;&#1086;&#1078;&#1077;&#1085;&#1080;&#1077;%208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6"/>
      <sheetName val="8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90" zoomScaleNormal="90" zoomScaleSheetLayoutView="100" zoomScalePageLayoutView="0" workbookViewId="0" topLeftCell="A16">
      <selection activeCell="D7" sqref="D7"/>
    </sheetView>
  </sheetViews>
  <sheetFormatPr defaultColWidth="9.00390625" defaultRowHeight="12.75"/>
  <cols>
    <col min="1" max="1" width="10.00390625" style="0" customWidth="1"/>
    <col min="2" max="2" width="24.875" style="4" customWidth="1"/>
    <col min="3" max="3" width="53.50390625" style="10" customWidth="1"/>
    <col min="4" max="4" width="13.375" style="4" customWidth="1"/>
    <col min="5" max="5" width="10.375" style="4" customWidth="1"/>
    <col min="6" max="7" width="13.50390625" style="0" hidden="1" customWidth="1"/>
    <col min="8" max="8" width="34.875" style="0" customWidth="1"/>
  </cols>
  <sheetData>
    <row r="1" spans="1:8" s="2" customFormat="1" ht="23.25" customHeight="1">
      <c r="A1" s="27"/>
      <c r="B1" s="28"/>
      <c r="C1" s="69"/>
      <c r="D1" s="161"/>
      <c r="E1" s="183"/>
      <c r="F1" s="180"/>
      <c r="G1" s="180"/>
      <c r="H1" s="175"/>
    </row>
    <row r="2" spans="1:8" s="2" customFormat="1" ht="80.25" customHeight="1">
      <c r="A2" s="27"/>
      <c r="B2" s="28"/>
      <c r="C2" s="69"/>
      <c r="D2" s="161"/>
      <c r="E2" s="187" t="s">
        <v>210</v>
      </c>
      <c r="F2" s="187"/>
      <c r="G2" s="187"/>
      <c r="H2" s="187"/>
    </row>
    <row r="3" spans="1:8" s="16" customFormat="1" ht="37.5" customHeight="1">
      <c r="A3" s="184" t="s">
        <v>204</v>
      </c>
      <c r="B3" s="185"/>
      <c r="C3" s="185"/>
      <c r="D3" s="185"/>
      <c r="E3" s="185"/>
      <c r="F3" s="186"/>
      <c r="G3" s="186"/>
      <c r="H3" s="186"/>
    </row>
    <row r="4" spans="1:8" s="16" customFormat="1" ht="13.5" customHeight="1">
      <c r="A4" s="162"/>
      <c r="B4" s="159"/>
      <c r="C4" s="159"/>
      <c r="D4" s="159"/>
      <c r="E4" s="159"/>
      <c r="F4" s="160"/>
      <c r="G4" s="160"/>
      <c r="H4" s="172" t="s">
        <v>196</v>
      </c>
    </row>
    <row r="5" spans="1:8" s="16" customFormat="1" ht="62.25">
      <c r="A5" s="26" t="s">
        <v>16</v>
      </c>
      <c r="B5" s="26" t="s">
        <v>17</v>
      </c>
      <c r="C5" s="26" t="s">
        <v>15</v>
      </c>
      <c r="D5" s="26" t="s">
        <v>215</v>
      </c>
      <c r="E5" s="26" t="s">
        <v>205</v>
      </c>
      <c r="F5" s="135"/>
      <c r="G5" s="135"/>
      <c r="H5" s="26" t="s">
        <v>165</v>
      </c>
    </row>
    <row r="6" spans="1:8" s="3" customFormat="1" ht="15">
      <c r="A6" s="14">
        <v>1</v>
      </c>
      <c r="B6" s="14">
        <v>2</v>
      </c>
      <c r="C6" s="14">
        <v>3</v>
      </c>
      <c r="D6" s="14"/>
      <c r="E6" s="14">
        <v>4</v>
      </c>
      <c r="F6" s="136"/>
      <c r="G6" s="136"/>
      <c r="H6" s="14">
        <v>5</v>
      </c>
    </row>
    <row r="7" spans="1:8" s="16" customFormat="1" ht="18">
      <c r="A7" s="104" t="s">
        <v>63</v>
      </c>
      <c r="B7" s="105">
        <v>85000000000000000</v>
      </c>
      <c r="C7" s="106" t="s">
        <v>98</v>
      </c>
      <c r="D7" s="170">
        <f>H7</f>
        <v>6512.9</v>
      </c>
      <c r="E7" s="107">
        <f>E8+E31</f>
        <v>0</v>
      </c>
      <c r="F7" s="135"/>
      <c r="G7" s="135"/>
      <c r="H7" s="107">
        <f>H8+H27</f>
        <v>6512.9</v>
      </c>
    </row>
    <row r="8" spans="1:8" s="16" customFormat="1" ht="18">
      <c r="A8" s="104" t="s">
        <v>63</v>
      </c>
      <c r="B8" s="105">
        <v>10000000000000000</v>
      </c>
      <c r="C8" s="106" t="s">
        <v>18</v>
      </c>
      <c r="D8" s="170">
        <f>H8</f>
        <v>1800</v>
      </c>
      <c r="E8" s="107">
        <f>E9+E13+E16+E29+E24</f>
        <v>0</v>
      </c>
      <c r="F8" s="135"/>
      <c r="G8" s="135"/>
      <c r="H8" s="107">
        <f>H9+H13+H16+H29+H24</f>
        <v>1800</v>
      </c>
    </row>
    <row r="9" spans="1:8" s="16" customFormat="1" ht="18">
      <c r="A9" s="104" t="s">
        <v>63</v>
      </c>
      <c r="B9" s="105">
        <v>10100000000000000</v>
      </c>
      <c r="C9" s="106" t="s">
        <v>99</v>
      </c>
      <c r="D9" s="170">
        <v>150.2</v>
      </c>
      <c r="E9" s="107">
        <f>E10</f>
        <v>0</v>
      </c>
      <c r="F9" s="135"/>
      <c r="G9" s="135"/>
      <c r="H9" s="107">
        <f>H10</f>
        <v>185</v>
      </c>
    </row>
    <row r="10" spans="1:8" s="16" customFormat="1" ht="18">
      <c r="A10" s="31" t="s">
        <v>63</v>
      </c>
      <c r="B10" s="35">
        <v>10102000010000100</v>
      </c>
      <c r="C10" s="33" t="s">
        <v>19</v>
      </c>
      <c r="D10" s="171">
        <v>185</v>
      </c>
      <c r="E10" s="32">
        <f>E11</f>
        <v>0</v>
      </c>
      <c r="F10" s="135"/>
      <c r="G10" s="135"/>
      <c r="H10" s="32">
        <f>SUM(H11:H12)</f>
        <v>185</v>
      </c>
    </row>
    <row r="11" spans="1:8" s="16" customFormat="1" ht="99" customHeight="1">
      <c r="A11" s="31" t="s">
        <v>64</v>
      </c>
      <c r="B11" s="36">
        <v>10102010010000100</v>
      </c>
      <c r="C11" s="34" t="s">
        <v>100</v>
      </c>
      <c r="D11" s="32">
        <v>185</v>
      </c>
      <c r="E11" s="32">
        <f>H11-D11</f>
        <v>0</v>
      </c>
      <c r="F11" s="135"/>
      <c r="G11" s="135"/>
      <c r="H11" s="32">
        <v>185</v>
      </c>
    </row>
    <row r="12" spans="1:8" s="16" customFormat="1" ht="148.5" customHeight="1" hidden="1">
      <c r="A12" s="31" t="s">
        <v>64</v>
      </c>
      <c r="B12" s="36">
        <v>10102020010000100</v>
      </c>
      <c r="C12" s="34" t="s">
        <v>101</v>
      </c>
      <c r="D12" s="32"/>
      <c r="E12" s="32"/>
      <c r="F12" s="135"/>
      <c r="G12" s="135"/>
      <c r="H12" s="32"/>
    </row>
    <row r="13" spans="1:8" s="16" customFormat="1" ht="22.5" customHeight="1">
      <c r="A13" s="108" t="s">
        <v>63</v>
      </c>
      <c r="B13" s="105">
        <v>10500000000000000</v>
      </c>
      <c r="C13" s="106" t="s">
        <v>102</v>
      </c>
      <c r="D13" s="170">
        <f>D14</f>
        <v>75</v>
      </c>
      <c r="E13" s="107">
        <f>E14</f>
        <v>0</v>
      </c>
      <c r="F13" s="135"/>
      <c r="G13" s="135"/>
      <c r="H13" s="107">
        <f>H14</f>
        <v>75</v>
      </c>
    </row>
    <row r="14" spans="1:8" s="16" customFormat="1" ht="31.5" customHeight="1">
      <c r="A14" s="31" t="s">
        <v>63</v>
      </c>
      <c r="B14" s="35">
        <v>10503000010000100</v>
      </c>
      <c r="C14" s="33" t="s">
        <v>20</v>
      </c>
      <c r="D14" s="171">
        <f>D15</f>
        <v>75</v>
      </c>
      <c r="E14" s="32">
        <f>E15</f>
        <v>0</v>
      </c>
      <c r="F14" s="135"/>
      <c r="G14" s="135"/>
      <c r="H14" s="32">
        <f>H15</f>
        <v>75</v>
      </c>
    </row>
    <row r="15" spans="1:8" s="16" customFormat="1" ht="20.25" customHeight="1">
      <c r="A15" s="31" t="s">
        <v>64</v>
      </c>
      <c r="B15" s="36">
        <v>10503010010000100</v>
      </c>
      <c r="C15" s="34" t="s">
        <v>20</v>
      </c>
      <c r="D15" s="32">
        <v>75</v>
      </c>
      <c r="E15" s="32">
        <f>H15-D15</f>
        <v>0</v>
      </c>
      <c r="F15" s="135"/>
      <c r="G15" s="135"/>
      <c r="H15" s="32">
        <v>75</v>
      </c>
    </row>
    <row r="16" spans="1:8" s="16" customFormat="1" ht="24.75" customHeight="1">
      <c r="A16" s="108" t="s">
        <v>63</v>
      </c>
      <c r="B16" s="105">
        <v>10600000000000000</v>
      </c>
      <c r="C16" s="106" t="s">
        <v>90</v>
      </c>
      <c r="D16" s="170">
        <f>D17+D19</f>
        <v>1510</v>
      </c>
      <c r="E16" s="107">
        <f>E17+E19</f>
        <v>0</v>
      </c>
      <c r="F16" s="135"/>
      <c r="G16" s="135"/>
      <c r="H16" s="107">
        <f>H17+H19</f>
        <v>1510</v>
      </c>
    </row>
    <row r="17" spans="1:8" s="17" customFormat="1" ht="23.25" customHeight="1">
      <c r="A17" s="108" t="s">
        <v>63</v>
      </c>
      <c r="B17" s="105">
        <v>10601000000000100</v>
      </c>
      <c r="C17" s="106" t="s">
        <v>91</v>
      </c>
      <c r="D17" s="170">
        <f>D18</f>
        <v>240</v>
      </c>
      <c r="E17" s="109">
        <f>E18</f>
        <v>0</v>
      </c>
      <c r="F17" s="137"/>
      <c r="G17" s="137"/>
      <c r="H17" s="109">
        <v>240</v>
      </c>
    </row>
    <row r="18" spans="1:8" s="16" customFormat="1" ht="50.25" customHeight="1">
      <c r="A18" s="31" t="s">
        <v>64</v>
      </c>
      <c r="B18" s="36">
        <v>10601030100000100</v>
      </c>
      <c r="C18" s="34" t="s">
        <v>92</v>
      </c>
      <c r="D18" s="32">
        <v>240</v>
      </c>
      <c r="E18" s="32">
        <f>H18-D18</f>
        <v>0</v>
      </c>
      <c r="F18" s="135"/>
      <c r="G18" s="135"/>
      <c r="H18" s="32">
        <v>240</v>
      </c>
    </row>
    <row r="19" spans="1:8" s="16" customFormat="1" ht="20.25" customHeight="1">
      <c r="A19" s="108" t="s">
        <v>63</v>
      </c>
      <c r="B19" s="105">
        <v>10606000000000100</v>
      </c>
      <c r="C19" s="110" t="s">
        <v>93</v>
      </c>
      <c r="D19" s="107">
        <f>D20+D22</f>
        <v>1270</v>
      </c>
      <c r="E19" s="107">
        <f>E20+E22</f>
        <v>0</v>
      </c>
      <c r="F19" s="135"/>
      <c r="G19" s="135"/>
      <c r="H19" s="107">
        <f>H20+H22</f>
        <v>1270</v>
      </c>
    </row>
    <row r="20" spans="1:8" s="16" customFormat="1" ht="22.5" customHeight="1">
      <c r="A20" s="108" t="s">
        <v>63</v>
      </c>
      <c r="B20" s="105">
        <v>10606030000000100</v>
      </c>
      <c r="C20" s="106" t="s">
        <v>94</v>
      </c>
      <c r="D20" s="170">
        <f>D21</f>
        <v>1100</v>
      </c>
      <c r="E20" s="109">
        <f>E21</f>
        <v>0</v>
      </c>
      <c r="F20" s="135"/>
      <c r="G20" s="135"/>
      <c r="H20" s="109">
        <f>H21</f>
        <v>1100</v>
      </c>
    </row>
    <row r="21" spans="1:8" s="16" customFormat="1" ht="46.5">
      <c r="A21" s="31" t="s">
        <v>64</v>
      </c>
      <c r="B21" s="36">
        <v>10606033100000100</v>
      </c>
      <c r="C21" s="34" t="s">
        <v>95</v>
      </c>
      <c r="D21" s="32">
        <v>1100</v>
      </c>
      <c r="E21" s="37">
        <f>H21-D21</f>
        <v>0</v>
      </c>
      <c r="F21" s="135"/>
      <c r="G21" s="135"/>
      <c r="H21" s="37">
        <v>1100</v>
      </c>
    </row>
    <row r="22" spans="1:8" s="17" customFormat="1" ht="17.25">
      <c r="A22" s="108" t="s">
        <v>63</v>
      </c>
      <c r="B22" s="105">
        <v>10606040000000100</v>
      </c>
      <c r="C22" s="106" t="s">
        <v>96</v>
      </c>
      <c r="D22" s="170">
        <f>D23</f>
        <v>170</v>
      </c>
      <c r="E22" s="109">
        <f>E23</f>
        <v>0</v>
      </c>
      <c r="F22" s="137"/>
      <c r="G22" s="137"/>
      <c r="H22" s="109">
        <f>H23</f>
        <v>170</v>
      </c>
    </row>
    <row r="23" spans="1:8" s="17" customFormat="1" ht="46.5">
      <c r="A23" s="31" t="s">
        <v>64</v>
      </c>
      <c r="B23" s="36">
        <v>10606043100000100</v>
      </c>
      <c r="C23" s="34" t="s">
        <v>97</v>
      </c>
      <c r="D23" s="32">
        <v>170</v>
      </c>
      <c r="E23" s="32">
        <f>H23-D23</f>
        <v>0</v>
      </c>
      <c r="F23" s="137"/>
      <c r="G23" s="137"/>
      <c r="H23" s="32">
        <v>170</v>
      </c>
    </row>
    <row r="24" spans="1:8" s="17" customFormat="1" ht="17.25">
      <c r="A24" s="108" t="s">
        <v>63</v>
      </c>
      <c r="B24" s="105">
        <v>10800000000000000</v>
      </c>
      <c r="C24" s="106" t="s">
        <v>103</v>
      </c>
      <c r="D24" s="170">
        <f>D28</f>
        <v>15</v>
      </c>
      <c r="E24" s="109">
        <f>H24-D24</f>
        <v>0</v>
      </c>
      <c r="F24" s="137"/>
      <c r="G24" s="137"/>
      <c r="H24" s="109">
        <f>H28</f>
        <v>15</v>
      </c>
    </row>
    <row r="25" spans="1:8" s="17" customFormat="1" ht="62.25" hidden="1">
      <c r="A25" s="31" t="s">
        <v>63</v>
      </c>
      <c r="B25" s="35">
        <v>10804000010000100</v>
      </c>
      <c r="C25" s="33" t="s">
        <v>104</v>
      </c>
      <c r="D25" s="171"/>
      <c r="E25" s="37">
        <f>E26</f>
        <v>0</v>
      </c>
      <c r="F25" s="137"/>
      <c r="G25" s="137"/>
      <c r="H25" s="37">
        <f>H26</f>
        <v>0</v>
      </c>
    </row>
    <row r="26" spans="1:8" s="16" customFormat="1" ht="93" hidden="1">
      <c r="A26" s="31" t="s">
        <v>65</v>
      </c>
      <c r="B26" s="36">
        <v>10804020010000100</v>
      </c>
      <c r="C26" s="34" t="s">
        <v>105</v>
      </c>
      <c r="D26" s="32"/>
      <c r="E26" s="32">
        <v>0</v>
      </c>
      <c r="F26" s="135"/>
      <c r="G26" s="135"/>
      <c r="H26" s="32">
        <v>0</v>
      </c>
    </row>
    <row r="27" spans="1:8" s="17" customFormat="1" ht="99.75" customHeight="1" hidden="1">
      <c r="A27" s="108" t="s">
        <v>63</v>
      </c>
      <c r="B27" s="105" t="s">
        <v>160</v>
      </c>
      <c r="C27" s="106" t="s">
        <v>0</v>
      </c>
      <c r="D27" s="170"/>
      <c r="E27" s="107">
        <f>E31</f>
        <v>0</v>
      </c>
      <c r="F27" s="137"/>
      <c r="G27" s="137"/>
      <c r="H27" s="107">
        <f>H31</f>
        <v>4712.9</v>
      </c>
    </row>
    <row r="28" spans="1:8" s="17" customFormat="1" ht="31.5" customHeight="1">
      <c r="A28" s="31" t="s">
        <v>65</v>
      </c>
      <c r="B28" s="35">
        <v>10804020011000100</v>
      </c>
      <c r="C28" s="33" t="s">
        <v>194</v>
      </c>
      <c r="D28" s="171">
        <v>15</v>
      </c>
      <c r="E28" s="32">
        <f>H28-D28</f>
        <v>0</v>
      </c>
      <c r="F28" s="135"/>
      <c r="G28" s="135"/>
      <c r="H28" s="32">
        <v>15</v>
      </c>
    </row>
    <row r="29" spans="1:8" s="17" customFormat="1" ht="50.25" customHeight="1">
      <c r="A29" s="108" t="s">
        <v>63</v>
      </c>
      <c r="B29" s="105">
        <v>11100000000000000</v>
      </c>
      <c r="C29" s="106" t="s">
        <v>172</v>
      </c>
      <c r="D29" s="170">
        <f>D30</f>
        <v>15</v>
      </c>
      <c r="E29" s="107">
        <f>E30</f>
        <v>0</v>
      </c>
      <c r="F29" s="137"/>
      <c r="G29" s="137"/>
      <c r="H29" s="107">
        <f>H30</f>
        <v>15</v>
      </c>
    </row>
    <row r="30" spans="1:8" s="17" customFormat="1" ht="99.75" customHeight="1">
      <c r="A30" s="31" t="s">
        <v>65</v>
      </c>
      <c r="B30" s="35">
        <v>11109045100000100</v>
      </c>
      <c r="C30" s="33" t="s">
        <v>173</v>
      </c>
      <c r="D30" s="171">
        <v>15</v>
      </c>
      <c r="E30" s="32">
        <f>H30-D30</f>
        <v>0</v>
      </c>
      <c r="F30" s="135"/>
      <c r="G30" s="135"/>
      <c r="H30" s="32">
        <v>15</v>
      </c>
    </row>
    <row r="31" spans="1:8" s="16" customFormat="1" ht="53.25" customHeight="1">
      <c r="A31" s="108" t="s">
        <v>63</v>
      </c>
      <c r="B31" s="105" t="s">
        <v>161</v>
      </c>
      <c r="C31" s="106" t="s">
        <v>106</v>
      </c>
      <c r="D31" s="170">
        <f>D32+D35+D46</f>
        <v>4712.9</v>
      </c>
      <c r="E31" s="109">
        <f>E32+E35+E46</f>
        <v>0</v>
      </c>
      <c r="F31" s="135"/>
      <c r="G31" s="135"/>
      <c r="H31" s="109">
        <f>H32+H35+H46</f>
        <v>4712.9</v>
      </c>
    </row>
    <row r="32" spans="1:8" s="16" customFormat="1" ht="32.25" customHeight="1">
      <c r="A32" s="108" t="s">
        <v>63</v>
      </c>
      <c r="B32" s="105" t="s">
        <v>193</v>
      </c>
      <c r="C32" s="106" t="s">
        <v>162</v>
      </c>
      <c r="D32" s="170">
        <f>D33</f>
        <v>2766.4</v>
      </c>
      <c r="E32" s="109">
        <f>E33</f>
        <v>0</v>
      </c>
      <c r="F32" s="135"/>
      <c r="G32" s="135"/>
      <c r="H32" s="109">
        <f>H33</f>
        <v>2766.4</v>
      </c>
    </row>
    <row r="33" spans="1:8" s="16" customFormat="1" ht="29.25" customHeight="1">
      <c r="A33" s="31" t="s">
        <v>63</v>
      </c>
      <c r="B33" s="35" t="s">
        <v>192</v>
      </c>
      <c r="C33" s="33" t="s">
        <v>107</v>
      </c>
      <c r="D33" s="171">
        <f>D34</f>
        <v>2766.4</v>
      </c>
      <c r="E33" s="32">
        <f>E34</f>
        <v>0</v>
      </c>
      <c r="F33" s="135"/>
      <c r="G33" s="135"/>
      <c r="H33" s="32">
        <f>H34</f>
        <v>2766.4</v>
      </c>
    </row>
    <row r="34" spans="1:8" s="17" customFormat="1" ht="41.25" customHeight="1">
      <c r="A34" s="31" t="s">
        <v>65</v>
      </c>
      <c r="B34" s="35" t="s">
        <v>188</v>
      </c>
      <c r="C34" s="33" t="s">
        <v>163</v>
      </c>
      <c r="D34" s="171">
        <v>2766.4</v>
      </c>
      <c r="E34" s="32">
        <f>H34-D34</f>
        <v>0</v>
      </c>
      <c r="F34" s="137"/>
      <c r="G34" s="137"/>
      <c r="H34" s="32">
        <v>2766.4</v>
      </c>
    </row>
    <row r="35" spans="1:8" s="17" customFormat="1" ht="53.25" customHeight="1">
      <c r="A35" s="108" t="s">
        <v>63</v>
      </c>
      <c r="B35" s="111" t="s">
        <v>191</v>
      </c>
      <c r="C35" s="110" t="s">
        <v>108</v>
      </c>
      <c r="D35" s="107">
        <f>D36</f>
        <v>133.5</v>
      </c>
      <c r="E35" s="107">
        <f>E36</f>
        <v>0</v>
      </c>
      <c r="F35" s="137"/>
      <c r="G35" s="137"/>
      <c r="H35" s="107">
        <f>H36</f>
        <v>133.5</v>
      </c>
    </row>
    <row r="36" spans="1:8" s="17" customFormat="1" ht="48.75" customHeight="1">
      <c r="A36" s="31" t="s">
        <v>65</v>
      </c>
      <c r="B36" s="35" t="s">
        <v>189</v>
      </c>
      <c r="C36" s="33" t="s">
        <v>109</v>
      </c>
      <c r="D36" s="171">
        <v>133.5</v>
      </c>
      <c r="E36" s="37">
        <f>H36-D36</f>
        <v>0</v>
      </c>
      <c r="F36" s="137"/>
      <c r="G36" s="137"/>
      <c r="H36" s="37">
        <v>133.5</v>
      </c>
    </row>
    <row r="37" spans="1:5" s="16" customFormat="1" ht="78" hidden="1">
      <c r="A37" s="131" t="s">
        <v>63</v>
      </c>
      <c r="B37" s="132">
        <v>20204014000000100</v>
      </c>
      <c r="C37" s="133" t="s">
        <v>110</v>
      </c>
      <c r="D37" s="165"/>
      <c r="E37" s="134">
        <f>E38</f>
        <v>0</v>
      </c>
    </row>
    <row r="38" spans="1:5" s="15" customFormat="1" ht="39.75" customHeight="1" hidden="1">
      <c r="A38" s="31" t="s">
        <v>65</v>
      </c>
      <c r="B38" s="36">
        <v>20204014100000100</v>
      </c>
      <c r="C38" s="34" t="s">
        <v>111</v>
      </c>
      <c r="D38" s="164"/>
      <c r="E38" s="32"/>
    </row>
    <row r="39" spans="1:5" s="15" customFormat="1" ht="33" customHeight="1" hidden="1">
      <c r="A39" s="31" t="s">
        <v>63</v>
      </c>
      <c r="B39" s="35">
        <v>21900000000000000</v>
      </c>
      <c r="C39" s="33" t="s">
        <v>112</v>
      </c>
      <c r="D39" s="163"/>
      <c r="E39" s="32">
        <f>E40</f>
        <v>0</v>
      </c>
    </row>
    <row r="40" spans="1:5" s="15" customFormat="1" ht="62.25" hidden="1">
      <c r="A40" s="31" t="s">
        <v>65</v>
      </c>
      <c r="B40" s="36">
        <v>21905000100000100</v>
      </c>
      <c r="C40" s="34" t="s">
        <v>113</v>
      </c>
      <c r="D40" s="164"/>
      <c r="E40" s="32"/>
    </row>
    <row r="41" spans="1:5" ht="12.75" customHeight="1" hidden="1">
      <c r="A41" s="27" t="s">
        <v>21</v>
      </c>
      <c r="B41" s="28"/>
      <c r="C41" s="29"/>
      <c r="D41" s="28"/>
      <c r="E41" s="28"/>
    </row>
    <row r="42" spans="1:5" ht="12.75" customHeight="1" hidden="1">
      <c r="A42" s="182"/>
      <c r="B42" s="182"/>
      <c r="C42" s="182"/>
      <c r="D42" s="182"/>
      <c r="E42" s="182"/>
    </row>
    <row r="43" spans="1:5" ht="12.75" customHeight="1" hidden="1">
      <c r="A43" s="181"/>
      <c r="B43" s="181"/>
      <c r="C43" s="181"/>
      <c r="D43" s="166"/>
      <c r="E43" s="30"/>
    </row>
    <row r="44" spans="1:5" ht="17.25" hidden="1">
      <c r="A44" s="19"/>
      <c r="B44" s="20"/>
      <c r="C44" s="20"/>
      <c r="D44" s="167"/>
      <c r="E44" s="18"/>
    </row>
    <row r="45" spans="1:5" ht="26.25" customHeight="1" hidden="1">
      <c r="A45" s="6"/>
      <c r="B45" s="8"/>
      <c r="C45" s="7"/>
      <c r="D45" s="168"/>
      <c r="E45" s="5"/>
    </row>
    <row r="46" spans="1:8" ht="78" customHeight="1">
      <c r="A46" s="108" t="s">
        <v>63</v>
      </c>
      <c r="B46" s="111" t="s">
        <v>195</v>
      </c>
      <c r="C46" s="110" t="s">
        <v>164</v>
      </c>
      <c r="D46" s="107">
        <f>D47</f>
        <v>1813</v>
      </c>
      <c r="E46" s="107">
        <f>E47</f>
        <v>0</v>
      </c>
      <c r="F46" s="137"/>
      <c r="G46" s="137"/>
      <c r="H46" s="107">
        <f>H47</f>
        <v>1813</v>
      </c>
    </row>
    <row r="47" spans="1:8" ht="62.25">
      <c r="A47" s="31" t="s">
        <v>65</v>
      </c>
      <c r="B47" s="35" t="s">
        <v>190</v>
      </c>
      <c r="C47" s="33" t="s">
        <v>164</v>
      </c>
      <c r="D47" s="171">
        <v>1813</v>
      </c>
      <c r="E47" s="37">
        <f>H47-D47</f>
        <v>0</v>
      </c>
      <c r="F47" s="137"/>
      <c r="G47" s="137"/>
      <c r="H47" s="37">
        <v>1813</v>
      </c>
    </row>
    <row r="48" spans="1:5" ht="12.75">
      <c r="A48" s="6"/>
      <c r="B48" s="8"/>
      <c r="C48" s="7"/>
      <c r="D48" s="168"/>
      <c r="E48" s="5"/>
    </row>
    <row r="49" spans="1:5" ht="12.75">
      <c r="A49" s="6"/>
      <c r="B49" s="7"/>
      <c r="C49" s="7"/>
      <c r="D49" s="168"/>
      <c r="E49" s="5"/>
    </row>
    <row r="50" spans="1:5" ht="12.75">
      <c r="A50" s="6"/>
      <c r="B50" s="9"/>
      <c r="C50" s="9"/>
      <c r="D50" s="169"/>
      <c r="E50" s="9"/>
    </row>
    <row r="51" ht="12.75">
      <c r="A51" s="6"/>
    </row>
  </sheetData>
  <sheetProtection/>
  <mergeCells count="5">
    <mergeCell ref="A43:C43"/>
    <mergeCell ref="A42:E42"/>
    <mergeCell ref="E1:G1"/>
    <mergeCell ref="A3:H3"/>
    <mergeCell ref="E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58" r:id="rId1"/>
  <rowBreaks count="2" manualBreakCount="2">
    <brk id="24" max="7" man="1"/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view="pageBreakPreview" zoomScaleNormal="90" zoomScaleSheetLayoutView="100" zoomScalePageLayoutView="0" workbookViewId="0" topLeftCell="A13">
      <selection activeCell="A33" sqref="A33"/>
    </sheetView>
  </sheetViews>
  <sheetFormatPr defaultColWidth="9.125" defaultRowHeight="12.75"/>
  <cols>
    <col min="1" max="1" width="66.50390625" style="38" customWidth="1"/>
    <col min="2" max="2" width="12.125" style="39" customWidth="1"/>
    <col min="3" max="3" width="12.625" style="39" customWidth="1"/>
    <col min="4" max="4" width="14.50390625" style="3" customWidth="1"/>
    <col min="5" max="5" width="15.625" style="1" customWidth="1"/>
    <col min="6" max="6" width="1.37890625" style="1" customWidth="1"/>
    <col min="7" max="16384" width="9.125" style="1" customWidth="1"/>
  </cols>
  <sheetData>
    <row r="1" spans="2:5" ht="27.75" customHeight="1">
      <c r="B1" s="44"/>
      <c r="C1" s="44"/>
      <c r="D1" s="191"/>
      <c r="E1" s="179"/>
    </row>
    <row r="2" spans="2:5" ht="111" customHeight="1">
      <c r="B2" s="44"/>
      <c r="C2" s="44"/>
      <c r="D2" s="190" t="s">
        <v>211</v>
      </c>
      <c r="E2" s="178"/>
    </row>
    <row r="3" spans="1:4" ht="57" customHeight="1">
      <c r="A3" s="188" t="s">
        <v>206</v>
      </c>
      <c r="B3" s="189"/>
      <c r="C3" s="189"/>
      <c r="D3" s="189"/>
    </row>
    <row r="4" spans="1:5" s="11" customFormat="1" ht="19.5" customHeight="1">
      <c r="A4" s="12"/>
      <c r="B4" s="13"/>
      <c r="C4" s="13"/>
      <c r="D4" s="40"/>
      <c r="E4" s="139" t="s">
        <v>56</v>
      </c>
    </row>
    <row r="5" spans="1:5" s="11" customFormat="1" ht="46.5" customHeight="1">
      <c r="A5" s="14" t="s">
        <v>32</v>
      </c>
      <c r="B5" s="14" t="s">
        <v>57</v>
      </c>
      <c r="C5" s="14" t="s">
        <v>214</v>
      </c>
      <c r="D5" s="14" t="s">
        <v>197</v>
      </c>
      <c r="E5" s="14" t="s">
        <v>165</v>
      </c>
    </row>
    <row r="6" spans="1:5" s="11" customFormat="1" ht="15">
      <c r="A6" s="14">
        <v>1</v>
      </c>
      <c r="B6" s="21">
        <v>2</v>
      </c>
      <c r="C6" s="21"/>
      <c r="D6" s="14">
        <v>3</v>
      </c>
      <c r="E6" s="14">
        <v>4</v>
      </c>
    </row>
    <row r="7" spans="1:5" ht="15">
      <c r="A7" s="112" t="s">
        <v>31</v>
      </c>
      <c r="B7" s="113" t="s">
        <v>38</v>
      </c>
      <c r="C7" s="176">
        <f>C8+C9+C10</f>
        <v>1747.4</v>
      </c>
      <c r="D7" s="114">
        <f>D8+D9+D10</f>
        <v>0</v>
      </c>
      <c r="E7" s="114">
        <f>E8+E9+E10</f>
        <v>1747.4</v>
      </c>
    </row>
    <row r="8" spans="1:5" ht="40.5" customHeight="1">
      <c r="A8" s="41" t="s">
        <v>140</v>
      </c>
      <c r="B8" s="23" t="s">
        <v>89</v>
      </c>
      <c r="C8" s="23" t="s">
        <v>216</v>
      </c>
      <c r="D8" s="42">
        <f>E8-C8</f>
        <v>0</v>
      </c>
      <c r="E8" s="42">
        <v>489.2</v>
      </c>
    </row>
    <row r="9" spans="1:5" ht="57" customHeight="1">
      <c r="A9" s="41" t="s">
        <v>30</v>
      </c>
      <c r="B9" s="23" t="s">
        <v>39</v>
      </c>
      <c r="C9" s="23" t="s">
        <v>217</v>
      </c>
      <c r="D9" s="42">
        <f>E9-C9</f>
        <v>0</v>
      </c>
      <c r="E9" s="42">
        <v>1257.2</v>
      </c>
    </row>
    <row r="10" spans="1:5" ht="15">
      <c r="A10" s="112" t="s">
        <v>29</v>
      </c>
      <c r="B10" s="113" t="s">
        <v>40</v>
      </c>
      <c r="C10" s="113" t="s">
        <v>207</v>
      </c>
      <c r="D10" s="114">
        <v>0</v>
      </c>
      <c r="E10" s="114">
        <v>1</v>
      </c>
    </row>
    <row r="11" spans="1:5" ht="15">
      <c r="A11" s="112" t="s">
        <v>28</v>
      </c>
      <c r="B11" s="113" t="s">
        <v>41</v>
      </c>
      <c r="C11" s="176" t="str">
        <f>C12</f>
        <v>133,50</v>
      </c>
      <c r="D11" s="114">
        <f>D12</f>
        <v>0</v>
      </c>
      <c r="E11" s="114">
        <f>E12</f>
        <v>133.5</v>
      </c>
    </row>
    <row r="12" spans="1:5" ht="15">
      <c r="A12" s="41" t="s">
        <v>42</v>
      </c>
      <c r="B12" s="23" t="s">
        <v>43</v>
      </c>
      <c r="C12" s="23" t="s">
        <v>220</v>
      </c>
      <c r="D12" s="42">
        <f>E12-C12</f>
        <v>0</v>
      </c>
      <c r="E12" s="42">
        <v>133.5</v>
      </c>
    </row>
    <row r="13" spans="1:5" ht="30.75">
      <c r="A13" s="112" t="s">
        <v>222</v>
      </c>
      <c r="B13" s="113" t="s">
        <v>223</v>
      </c>
      <c r="C13" s="113" t="s">
        <v>198</v>
      </c>
      <c r="D13" s="114">
        <f>D14+D15</f>
        <v>4.4</v>
      </c>
      <c r="E13" s="114">
        <f>E14+E15</f>
        <v>4.4</v>
      </c>
    </row>
    <row r="14" spans="1:5" ht="30.75">
      <c r="A14" s="41" t="s">
        <v>224</v>
      </c>
      <c r="B14" s="23" t="s">
        <v>225</v>
      </c>
      <c r="C14" s="23" t="s">
        <v>198</v>
      </c>
      <c r="D14" s="42">
        <v>2</v>
      </c>
      <c r="E14" s="42">
        <v>2</v>
      </c>
    </row>
    <row r="15" spans="1:5" ht="15">
      <c r="A15" s="41" t="s">
        <v>226</v>
      </c>
      <c r="B15" s="23" t="s">
        <v>227</v>
      </c>
      <c r="C15" s="23" t="s">
        <v>198</v>
      </c>
      <c r="D15" s="42">
        <v>2.4</v>
      </c>
      <c r="E15" s="42">
        <v>2.4</v>
      </c>
    </row>
    <row r="16" spans="1:5" ht="15">
      <c r="A16" s="112" t="s">
        <v>78</v>
      </c>
      <c r="B16" s="113" t="s">
        <v>85</v>
      </c>
      <c r="C16" s="176">
        <f>C17</f>
        <v>120</v>
      </c>
      <c r="D16" s="114">
        <f>D17</f>
        <v>168</v>
      </c>
      <c r="E16" s="114">
        <f>E17</f>
        <v>288</v>
      </c>
    </row>
    <row r="17" spans="1:5" ht="15">
      <c r="A17" s="41" t="s">
        <v>131</v>
      </c>
      <c r="B17" s="23" t="s">
        <v>170</v>
      </c>
      <c r="C17" s="177">
        <v>120</v>
      </c>
      <c r="D17" s="42">
        <v>168</v>
      </c>
      <c r="E17" s="42">
        <f>D17+C17</f>
        <v>288</v>
      </c>
    </row>
    <row r="18" spans="1:5" ht="15">
      <c r="A18" s="112" t="s">
        <v>27</v>
      </c>
      <c r="B18" s="113" t="s">
        <v>44</v>
      </c>
      <c r="C18" s="176" t="str">
        <f>C19</f>
        <v>20,00</v>
      </c>
      <c r="D18" s="114">
        <f>D19</f>
        <v>0</v>
      </c>
      <c r="E18" s="114">
        <f>E19</f>
        <v>20</v>
      </c>
    </row>
    <row r="19" spans="1:5" ht="15">
      <c r="A19" s="41" t="s">
        <v>26</v>
      </c>
      <c r="B19" s="23" t="s">
        <v>45</v>
      </c>
      <c r="C19" s="23" t="s">
        <v>219</v>
      </c>
      <c r="D19" s="42">
        <f>E19-C19</f>
        <v>0</v>
      </c>
      <c r="E19" s="42">
        <v>20</v>
      </c>
    </row>
    <row r="20" spans="1:5" ht="15">
      <c r="A20" s="112" t="s">
        <v>25</v>
      </c>
      <c r="B20" s="113" t="s">
        <v>46</v>
      </c>
      <c r="C20" s="176" t="str">
        <f>C21</f>
        <v>5,00</v>
      </c>
      <c r="D20" s="114">
        <f>D21</f>
        <v>0</v>
      </c>
      <c r="E20" s="114">
        <f>E21</f>
        <v>5</v>
      </c>
    </row>
    <row r="21" spans="1:5" ht="15">
      <c r="A21" s="41" t="s">
        <v>24</v>
      </c>
      <c r="B21" s="23" t="s">
        <v>47</v>
      </c>
      <c r="C21" s="23" t="s">
        <v>218</v>
      </c>
      <c r="D21" s="42">
        <f>E21-C21</f>
        <v>0</v>
      </c>
      <c r="E21" s="42">
        <v>5</v>
      </c>
    </row>
    <row r="22" spans="1:5" ht="15">
      <c r="A22" s="112" t="s">
        <v>55</v>
      </c>
      <c r="B22" s="113" t="s">
        <v>48</v>
      </c>
      <c r="C22" s="176" t="str">
        <f>C23</f>
        <v>1061,26</v>
      </c>
      <c r="D22" s="114">
        <f>D23</f>
        <v>-58.55793</v>
      </c>
      <c r="E22" s="114">
        <f>E23</f>
        <v>1002.70207</v>
      </c>
    </row>
    <row r="23" spans="1:5" ht="15">
      <c r="A23" s="41" t="s">
        <v>23</v>
      </c>
      <c r="B23" s="23" t="s">
        <v>49</v>
      </c>
      <c r="C23" s="23" t="s">
        <v>221</v>
      </c>
      <c r="D23" s="42">
        <v>-58.55793</v>
      </c>
      <c r="E23" s="42">
        <f>C23+D23</f>
        <v>1002.70207</v>
      </c>
    </row>
    <row r="24" spans="1:5" ht="15">
      <c r="A24" s="112" t="s">
        <v>50</v>
      </c>
      <c r="B24" s="113" t="s">
        <v>51</v>
      </c>
      <c r="C24" s="176">
        <f>C25</f>
        <v>3425.74</v>
      </c>
      <c r="D24" s="114">
        <f>D25</f>
        <v>0</v>
      </c>
      <c r="E24" s="114">
        <f>E25</f>
        <v>3425.74</v>
      </c>
    </row>
    <row r="25" spans="1:5" ht="24" customHeight="1">
      <c r="A25" s="41" t="s">
        <v>53</v>
      </c>
      <c r="B25" s="23" t="s">
        <v>54</v>
      </c>
      <c r="C25" s="177">
        <v>3425.74</v>
      </c>
      <c r="D25" s="42">
        <f>E25-C25</f>
        <v>0</v>
      </c>
      <c r="E25" s="42">
        <v>3425.74</v>
      </c>
    </row>
    <row r="26" spans="1:5" ht="15">
      <c r="A26" s="41" t="s">
        <v>86</v>
      </c>
      <c r="B26" s="23" t="s">
        <v>87</v>
      </c>
      <c r="C26" s="23" t="s">
        <v>198</v>
      </c>
      <c r="D26" s="42">
        <f>D27</f>
        <v>0</v>
      </c>
      <c r="E26" s="42">
        <f>E27</f>
        <v>0</v>
      </c>
    </row>
    <row r="27" spans="1:5" ht="15">
      <c r="A27" s="41" t="s">
        <v>121</v>
      </c>
      <c r="B27" s="23" t="s">
        <v>88</v>
      </c>
      <c r="C27" s="23" t="s">
        <v>198</v>
      </c>
      <c r="D27" s="42">
        <v>0</v>
      </c>
      <c r="E27" s="42">
        <v>0</v>
      </c>
    </row>
    <row r="28" spans="1:5" ht="15">
      <c r="A28" s="115" t="s">
        <v>22</v>
      </c>
      <c r="B28" s="116"/>
      <c r="C28" s="114">
        <f>C7+C11+C16+C18+C20+C22+C24</f>
        <v>6512.9</v>
      </c>
      <c r="D28" s="114">
        <f>D7+D11+D16+D18+D20+D22+D24+D26+D13</f>
        <v>113.84207</v>
      </c>
      <c r="E28" s="114">
        <f>E7+E11+E16+E18+E20+E22+E24+E26+E13</f>
        <v>6626.742069999999</v>
      </c>
    </row>
    <row r="29" spans="2:4" ht="15">
      <c r="B29" s="43"/>
      <c r="C29" s="43"/>
      <c r="D29" s="45"/>
    </row>
    <row r="30" spans="2:4" ht="15">
      <c r="B30" s="43"/>
      <c r="C30" s="43"/>
      <c r="D30" s="45"/>
    </row>
    <row r="31" spans="2:3" ht="15">
      <c r="B31" s="43"/>
      <c r="C31" s="43"/>
    </row>
    <row r="32" spans="2:3" ht="15">
      <c r="B32" s="43"/>
      <c r="C32" s="43"/>
    </row>
    <row r="33" spans="2:3" ht="15">
      <c r="B33" s="43"/>
      <c r="C33" s="43"/>
    </row>
    <row r="34" spans="2:3" ht="15">
      <c r="B34" s="43"/>
      <c r="C34" s="43"/>
    </row>
    <row r="35" spans="2:3" ht="15">
      <c r="B35" s="43"/>
      <c r="C35" s="43"/>
    </row>
    <row r="36" spans="2:3" ht="15">
      <c r="B36" s="43"/>
      <c r="C36" s="43"/>
    </row>
    <row r="37" spans="2:3" ht="15">
      <c r="B37" s="43"/>
      <c r="C37" s="43"/>
    </row>
    <row r="38" spans="2:3" ht="15">
      <c r="B38" s="43"/>
      <c r="C38" s="43"/>
    </row>
    <row r="39" spans="2:3" ht="15">
      <c r="B39" s="43"/>
      <c r="C39" s="43"/>
    </row>
    <row r="40" spans="2:3" ht="15">
      <c r="B40" s="43"/>
      <c r="C40" s="43"/>
    </row>
    <row r="41" spans="2:3" ht="15">
      <c r="B41" s="43"/>
      <c r="C41" s="43"/>
    </row>
    <row r="42" spans="2:3" ht="15">
      <c r="B42" s="43"/>
      <c r="C42" s="43"/>
    </row>
    <row r="43" spans="2:3" ht="15">
      <c r="B43" s="43"/>
      <c r="C43" s="43"/>
    </row>
    <row r="44" spans="2:3" ht="15">
      <c r="B44" s="43"/>
      <c r="C44" s="43"/>
    </row>
    <row r="45" spans="2:3" ht="15">
      <c r="B45" s="43"/>
      <c r="C45" s="43"/>
    </row>
    <row r="46" spans="2:3" ht="15">
      <c r="B46" s="43"/>
      <c r="C46" s="43"/>
    </row>
    <row r="47" spans="2:3" ht="15">
      <c r="B47" s="43"/>
      <c r="C47" s="43"/>
    </row>
    <row r="48" spans="2:3" ht="15">
      <c r="B48" s="43"/>
      <c r="C48" s="43"/>
    </row>
    <row r="49" spans="2:3" ht="15">
      <c r="B49" s="43"/>
      <c r="C49" s="43"/>
    </row>
    <row r="50" spans="2:3" ht="15">
      <c r="B50" s="43"/>
      <c r="C50" s="43"/>
    </row>
    <row r="51" spans="2:3" ht="15">
      <c r="B51" s="43"/>
      <c r="C51" s="43"/>
    </row>
    <row r="52" spans="2:3" ht="15">
      <c r="B52" s="43"/>
      <c r="C52" s="43"/>
    </row>
    <row r="53" spans="2:3" ht="15">
      <c r="B53" s="43"/>
      <c r="C53" s="43"/>
    </row>
    <row r="54" spans="2:3" ht="15">
      <c r="B54" s="43"/>
      <c r="C54" s="43"/>
    </row>
    <row r="55" spans="2:3" ht="15">
      <c r="B55" s="43"/>
      <c r="C55" s="43"/>
    </row>
    <row r="56" spans="2:3" ht="15">
      <c r="B56" s="43"/>
      <c r="C56" s="43"/>
    </row>
    <row r="57" spans="2:3" ht="15">
      <c r="B57" s="43"/>
      <c r="C57" s="43"/>
    </row>
    <row r="58" spans="2:3" ht="15">
      <c r="B58" s="43"/>
      <c r="C58" s="43"/>
    </row>
    <row r="59" spans="2:3" ht="15">
      <c r="B59" s="43"/>
      <c r="C59" s="43"/>
    </row>
    <row r="60" spans="2:3" ht="15">
      <c r="B60" s="43"/>
      <c r="C60" s="43"/>
    </row>
    <row r="61" spans="2:3" ht="15">
      <c r="B61" s="43"/>
      <c r="C61" s="43"/>
    </row>
    <row r="62" spans="2:3" ht="15">
      <c r="B62" s="43"/>
      <c r="C62" s="43"/>
    </row>
    <row r="63" spans="2:3" ht="15">
      <c r="B63" s="43"/>
      <c r="C63" s="43"/>
    </row>
    <row r="64" spans="2:3" ht="15">
      <c r="B64" s="43"/>
      <c r="C64" s="43"/>
    </row>
    <row r="65" spans="2:3" ht="15">
      <c r="B65" s="43"/>
      <c r="C65" s="43"/>
    </row>
    <row r="66" spans="2:3" ht="15">
      <c r="B66" s="43"/>
      <c r="C66" s="43"/>
    </row>
    <row r="67" spans="2:3" ht="15">
      <c r="B67" s="43"/>
      <c r="C67" s="43"/>
    </row>
    <row r="68" spans="2:3" ht="15">
      <c r="B68" s="43"/>
      <c r="C68" s="43"/>
    </row>
    <row r="69" spans="2:3" ht="15">
      <c r="B69" s="43"/>
      <c r="C69" s="43"/>
    </row>
    <row r="70" spans="2:3" ht="15">
      <c r="B70" s="43"/>
      <c r="C70" s="43"/>
    </row>
    <row r="71" spans="2:3" ht="15">
      <c r="B71" s="43"/>
      <c r="C71" s="43"/>
    </row>
    <row r="72" spans="2:3" ht="15">
      <c r="B72" s="43"/>
      <c r="C72" s="43"/>
    </row>
    <row r="73" spans="2:3" ht="15">
      <c r="B73" s="43"/>
      <c r="C73" s="43"/>
    </row>
    <row r="74" spans="2:3" ht="15">
      <c r="B74" s="43"/>
      <c r="C74" s="43"/>
    </row>
    <row r="75" spans="2:3" ht="15">
      <c r="B75" s="43"/>
      <c r="C75" s="43"/>
    </row>
    <row r="76" spans="2:3" ht="15">
      <c r="B76" s="43"/>
      <c r="C76" s="43"/>
    </row>
    <row r="77" spans="2:3" ht="15">
      <c r="B77" s="43"/>
      <c r="C77" s="43"/>
    </row>
    <row r="78" spans="2:3" ht="15">
      <c r="B78" s="43"/>
      <c r="C78" s="43"/>
    </row>
    <row r="79" spans="2:3" ht="15">
      <c r="B79" s="43"/>
      <c r="C79" s="43"/>
    </row>
    <row r="80" spans="2:3" ht="15">
      <c r="B80" s="43"/>
      <c r="C80" s="43"/>
    </row>
  </sheetData>
  <sheetProtection/>
  <mergeCells count="3">
    <mergeCell ref="A3:D3"/>
    <mergeCell ref="D2:E2"/>
    <mergeCell ref="D1:E1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5"/>
  <sheetViews>
    <sheetView view="pageBreakPreview" zoomScaleSheetLayoutView="100" zoomScalePageLayoutView="0" workbookViewId="0" topLeftCell="A80">
      <selection activeCell="H47" sqref="H47"/>
    </sheetView>
  </sheetViews>
  <sheetFormatPr defaultColWidth="9.125" defaultRowHeight="12.75"/>
  <cols>
    <col min="1" max="1" width="7.625" style="47" customWidth="1"/>
    <col min="2" max="2" width="69.50390625" style="48" customWidth="1"/>
    <col min="3" max="3" width="12.00390625" style="49" hidden="1" customWidth="1"/>
    <col min="4" max="4" width="10.50390625" style="49" hidden="1" customWidth="1"/>
    <col min="5" max="5" width="19.125" style="49" customWidth="1"/>
    <col min="6" max="6" width="13.50390625" style="49" customWidth="1"/>
    <col min="7" max="7" width="11.375" style="49" hidden="1" customWidth="1"/>
    <col min="8" max="8" width="14.50390625" style="49" customWidth="1"/>
    <col min="9" max="9" width="16.625" style="49" customWidth="1"/>
    <col min="10" max="16384" width="9.125" style="50" customWidth="1"/>
  </cols>
  <sheetData>
    <row r="1" spans="5:9" ht="27.75" customHeight="1">
      <c r="E1" s="192"/>
      <c r="F1" s="178"/>
      <c r="G1" s="178"/>
      <c r="H1" s="180"/>
      <c r="I1" s="50"/>
    </row>
    <row r="2" spans="5:9" ht="102" customHeight="1">
      <c r="E2" s="192" t="s">
        <v>212</v>
      </c>
      <c r="F2" s="178"/>
      <c r="G2" s="178"/>
      <c r="H2" s="180"/>
      <c r="I2" s="50"/>
    </row>
    <row r="3" spans="1:8" s="3" customFormat="1" ht="69.75" customHeight="1">
      <c r="A3" s="188" t="s">
        <v>208</v>
      </c>
      <c r="B3" s="188"/>
      <c r="C3" s="188"/>
      <c r="D3" s="188"/>
      <c r="E3" s="188"/>
      <c r="F3" s="188"/>
      <c r="G3" s="188"/>
      <c r="H3" s="188"/>
    </row>
    <row r="4" spans="1:8" s="53" customFormat="1" ht="15">
      <c r="A4" s="51"/>
      <c r="B4" s="51"/>
      <c r="C4" s="51"/>
      <c r="D4" s="51"/>
      <c r="E4" s="52"/>
      <c r="F4" s="194"/>
      <c r="G4" s="195"/>
      <c r="H4" s="138" t="s">
        <v>33</v>
      </c>
    </row>
    <row r="5" spans="1:8" s="54" customFormat="1" ht="40.5" customHeight="1">
      <c r="A5" s="24" t="s">
        <v>84</v>
      </c>
      <c r="B5" s="24" t="s">
        <v>34</v>
      </c>
      <c r="C5" s="23" t="s">
        <v>58</v>
      </c>
      <c r="D5" s="23" t="s">
        <v>59</v>
      </c>
      <c r="E5" s="23" t="s">
        <v>60</v>
      </c>
      <c r="F5" s="23" t="s">
        <v>61</v>
      </c>
      <c r="G5" s="23" t="s">
        <v>171</v>
      </c>
      <c r="H5" s="23" t="s">
        <v>165</v>
      </c>
    </row>
    <row r="6" spans="1:8" s="25" customFormat="1" ht="15">
      <c r="A6" s="24">
        <v>1</v>
      </c>
      <c r="B6" s="24">
        <v>2</v>
      </c>
      <c r="C6" s="22" t="s">
        <v>62</v>
      </c>
      <c r="D6" s="22" t="s">
        <v>35</v>
      </c>
      <c r="E6" s="22" t="s">
        <v>36</v>
      </c>
      <c r="F6" s="22" t="s">
        <v>37</v>
      </c>
      <c r="G6" s="24">
        <v>6</v>
      </c>
      <c r="H6" s="24">
        <v>7</v>
      </c>
    </row>
    <row r="7" spans="1:8" s="55" customFormat="1" ht="37.5" customHeight="1" hidden="1">
      <c r="A7" s="79" t="s">
        <v>148</v>
      </c>
      <c r="B7" s="73" t="s">
        <v>83</v>
      </c>
      <c r="C7" s="82"/>
      <c r="D7" s="82"/>
      <c r="E7" s="82"/>
      <c r="F7" s="82"/>
      <c r="G7" s="83"/>
      <c r="H7" s="83"/>
    </row>
    <row r="8" spans="1:8" s="55" customFormat="1" ht="37.5" customHeight="1" hidden="1">
      <c r="A8" s="80" t="s">
        <v>149</v>
      </c>
      <c r="B8" s="73" t="s">
        <v>146</v>
      </c>
      <c r="C8" s="82" t="s">
        <v>1</v>
      </c>
      <c r="D8" s="82"/>
      <c r="E8" s="82"/>
      <c r="F8" s="82" t="s">
        <v>63</v>
      </c>
      <c r="G8" s="83" t="e">
        <f>G9+G10+G21</f>
        <v>#REF!</v>
      </c>
      <c r="H8" s="83" t="e">
        <f>H9+H10+H21</f>
        <v>#REF!</v>
      </c>
    </row>
    <row r="9" spans="1:8" s="56" customFormat="1" ht="35.25" customHeight="1" hidden="1">
      <c r="A9" s="71"/>
      <c r="B9" s="74" t="s">
        <v>144</v>
      </c>
      <c r="C9" s="84" t="s">
        <v>1</v>
      </c>
      <c r="D9" s="84" t="s">
        <v>10</v>
      </c>
      <c r="E9" s="84"/>
      <c r="F9" s="84"/>
      <c r="G9" s="85" t="e">
        <f>#REF!</f>
        <v>#REF!</v>
      </c>
      <c r="H9" s="85" t="e">
        <f>#REF!</f>
        <v>#REF!</v>
      </c>
    </row>
    <row r="10" spans="1:8" s="56" customFormat="1" ht="56.25" customHeight="1" hidden="1">
      <c r="A10" s="72"/>
      <c r="B10" s="76" t="s">
        <v>30</v>
      </c>
      <c r="C10" s="82" t="s">
        <v>1</v>
      </c>
      <c r="D10" s="82" t="s">
        <v>2</v>
      </c>
      <c r="E10" s="82"/>
      <c r="F10" s="82"/>
      <c r="G10" s="83">
        <f>G11</f>
        <v>-98.47</v>
      </c>
      <c r="H10" s="83">
        <f>H11</f>
        <v>1257.2</v>
      </c>
    </row>
    <row r="11" spans="1:8" s="56" customFormat="1" ht="48.75" customHeight="1">
      <c r="A11" s="78"/>
      <c r="B11" s="117" t="s">
        <v>174</v>
      </c>
      <c r="C11" s="95" t="s">
        <v>1</v>
      </c>
      <c r="D11" s="95" t="s">
        <v>2</v>
      </c>
      <c r="E11" s="95" t="s">
        <v>129</v>
      </c>
      <c r="F11" s="95"/>
      <c r="G11" s="96">
        <f>G12</f>
        <v>-98.47</v>
      </c>
      <c r="H11" s="96">
        <f>H12</f>
        <v>1257.2</v>
      </c>
    </row>
    <row r="12" spans="1:8" s="56" customFormat="1" ht="31.5" customHeight="1">
      <c r="A12" s="71"/>
      <c r="B12" s="75" t="s">
        <v>184</v>
      </c>
      <c r="C12" s="84" t="s">
        <v>1</v>
      </c>
      <c r="D12" s="84" t="s">
        <v>2</v>
      </c>
      <c r="E12" s="84" t="s">
        <v>119</v>
      </c>
      <c r="F12" s="84" t="s">
        <v>63</v>
      </c>
      <c r="G12" s="119">
        <f>G13+G15+G16+G18+G19+G20+G22</f>
        <v>-98.47</v>
      </c>
      <c r="H12" s="119">
        <f>H13+H15+H16+H18+H19+H20+H22+H14+H17</f>
        <v>1257.2</v>
      </c>
    </row>
    <row r="13" spans="1:8" s="56" customFormat="1" ht="30" customHeight="1">
      <c r="A13" s="71"/>
      <c r="B13" s="75" t="s">
        <v>70</v>
      </c>
      <c r="C13" s="84" t="s">
        <v>1</v>
      </c>
      <c r="D13" s="84" t="s">
        <v>2</v>
      </c>
      <c r="E13" s="84" t="s">
        <v>118</v>
      </c>
      <c r="F13" s="84" t="s">
        <v>4</v>
      </c>
      <c r="G13" s="119">
        <v>39.64</v>
      </c>
      <c r="H13" s="119">
        <v>856</v>
      </c>
    </row>
    <row r="14" spans="1:8" s="56" customFormat="1" ht="30" customHeight="1">
      <c r="A14" s="71"/>
      <c r="B14" s="75" t="s">
        <v>70</v>
      </c>
      <c r="C14" s="84"/>
      <c r="D14" s="84"/>
      <c r="E14" s="84" t="s">
        <v>199</v>
      </c>
      <c r="F14" s="84" t="s">
        <v>4</v>
      </c>
      <c r="G14" s="119"/>
      <c r="H14" s="119">
        <v>44</v>
      </c>
    </row>
    <row r="15" spans="1:8" s="57" customFormat="1" ht="46.5" customHeight="1">
      <c r="A15" s="86"/>
      <c r="B15" s="77" t="s">
        <v>141</v>
      </c>
      <c r="C15" s="86" t="s">
        <v>1</v>
      </c>
      <c r="D15" s="86" t="s">
        <v>2</v>
      </c>
      <c r="E15" s="86" t="s">
        <v>118</v>
      </c>
      <c r="F15" s="86" t="s">
        <v>142</v>
      </c>
      <c r="G15" s="87">
        <v>11.96</v>
      </c>
      <c r="H15" s="119">
        <v>258.5</v>
      </c>
    </row>
    <row r="16" spans="1:8" s="57" customFormat="1" ht="33.75" customHeight="1" hidden="1">
      <c r="A16" s="71"/>
      <c r="B16" s="75" t="s">
        <v>73</v>
      </c>
      <c r="C16" s="84" t="s">
        <v>1</v>
      </c>
      <c r="D16" s="84" t="s">
        <v>2</v>
      </c>
      <c r="E16" s="84" t="s">
        <v>117</v>
      </c>
      <c r="F16" s="84" t="s">
        <v>5</v>
      </c>
      <c r="G16" s="119">
        <v>-60</v>
      </c>
      <c r="H16" s="119">
        <v>0</v>
      </c>
    </row>
    <row r="17" spans="1:8" s="57" customFormat="1" ht="44.25" customHeight="1">
      <c r="A17" s="71"/>
      <c r="B17" s="75" t="s">
        <v>141</v>
      </c>
      <c r="C17" s="84"/>
      <c r="D17" s="84"/>
      <c r="E17" s="84" t="s">
        <v>199</v>
      </c>
      <c r="F17" s="84" t="s">
        <v>142</v>
      </c>
      <c r="G17" s="119"/>
      <c r="H17" s="119">
        <v>13.3</v>
      </c>
    </row>
    <row r="18" spans="1:8" s="57" customFormat="1" ht="30" customHeight="1">
      <c r="A18" s="71"/>
      <c r="B18" s="75" t="s">
        <v>74</v>
      </c>
      <c r="C18" s="84" t="s">
        <v>1</v>
      </c>
      <c r="D18" s="84" t="s">
        <v>2</v>
      </c>
      <c r="E18" s="84" t="s">
        <v>117</v>
      </c>
      <c r="F18" s="84" t="s">
        <v>6</v>
      </c>
      <c r="G18" s="119">
        <v>-73.57</v>
      </c>
      <c r="H18" s="119">
        <v>85.4</v>
      </c>
    </row>
    <row r="19" spans="1:8" s="57" customFormat="1" ht="22.5" customHeight="1" hidden="1">
      <c r="A19" s="71"/>
      <c r="B19" s="75" t="s">
        <v>75</v>
      </c>
      <c r="C19" s="84" t="s">
        <v>1</v>
      </c>
      <c r="D19" s="84" t="s">
        <v>2</v>
      </c>
      <c r="E19" s="84" t="s">
        <v>117</v>
      </c>
      <c r="F19" s="84" t="s">
        <v>7</v>
      </c>
      <c r="G19" s="119">
        <v>-4</v>
      </c>
      <c r="H19" s="119">
        <v>0</v>
      </c>
    </row>
    <row r="20" spans="1:8" s="57" customFormat="1" ht="24" customHeight="1" hidden="1">
      <c r="A20" s="71"/>
      <c r="B20" s="75" t="s">
        <v>76</v>
      </c>
      <c r="C20" s="84" t="s">
        <v>1</v>
      </c>
      <c r="D20" s="84" t="s">
        <v>2</v>
      </c>
      <c r="E20" s="84" t="s">
        <v>117</v>
      </c>
      <c r="F20" s="84" t="s">
        <v>67</v>
      </c>
      <c r="G20" s="119">
        <v>-7.5</v>
      </c>
      <c r="H20" s="119">
        <v>0</v>
      </c>
    </row>
    <row r="21" spans="1:8" s="57" customFormat="1" ht="24.75" customHeight="1" hidden="1">
      <c r="A21" s="72"/>
      <c r="B21" s="73" t="s">
        <v>29</v>
      </c>
      <c r="C21" s="82" t="s">
        <v>1</v>
      </c>
      <c r="D21" s="82" t="s">
        <v>8</v>
      </c>
      <c r="E21" s="89"/>
      <c r="F21" s="89"/>
      <c r="G21" s="142" t="e">
        <f>#REF!</f>
        <v>#REF!</v>
      </c>
      <c r="H21" s="142" t="e">
        <f>#REF!</f>
        <v>#REF!</v>
      </c>
    </row>
    <row r="22" spans="1:8" s="57" customFormat="1" ht="28.5" customHeight="1" hidden="1">
      <c r="A22" s="124"/>
      <c r="B22" s="127" t="s">
        <v>166</v>
      </c>
      <c r="C22" s="125"/>
      <c r="D22" s="125"/>
      <c r="E22" s="129" t="s">
        <v>117</v>
      </c>
      <c r="F22" s="129" t="s">
        <v>167</v>
      </c>
      <c r="G22" s="143">
        <v>-5</v>
      </c>
      <c r="H22" s="143">
        <v>0</v>
      </c>
    </row>
    <row r="23" spans="1:8" s="57" customFormat="1" ht="31.5" customHeight="1">
      <c r="A23" s="78"/>
      <c r="B23" s="117" t="s">
        <v>178</v>
      </c>
      <c r="C23" s="95" t="s">
        <v>10</v>
      </c>
      <c r="D23" s="95" t="s">
        <v>11</v>
      </c>
      <c r="E23" s="95" t="s">
        <v>129</v>
      </c>
      <c r="F23" s="95"/>
      <c r="G23" s="96">
        <f>G24</f>
        <v>51.5</v>
      </c>
      <c r="H23" s="96">
        <f>H24</f>
        <v>133.5</v>
      </c>
    </row>
    <row r="24" spans="1:8" s="57" customFormat="1" ht="34.5" customHeight="1">
      <c r="A24" s="71"/>
      <c r="B24" s="75" t="s">
        <v>180</v>
      </c>
      <c r="C24" s="84" t="s">
        <v>10</v>
      </c>
      <c r="D24" s="84" t="s">
        <v>11</v>
      </c>
      <c r="E24" s="84" t="s">
        <v>151</v>
      </c>
      <c r="F24" s="84"/>
      <c r="G24" s="119">
        <f>G25</f>
        <v>51.5</v>
      </c>
      <c r="H24" s="119">
        <f>H25</f>
        <v>133.5</v>
      </c>
    </row>
    <row r="25" spans="1:8" s="57" customFormat="1" ht="63.75" customHeight="1">
      <c r="A25" s="71"/>
      <c r="B25" s="75" t="s">
        <v>181</v>
      </c>
      <c r="C25" s="84" t="s">
        <v>10</v>
      </c>
      <c r="D25" s="84" t="s">
        <v>11</v>
      </c>
      <c r="E25" s="84" t="s">
        <v>122</v>
      </c>
      <c r="F25" s="84" t="s">
        <v>63</v>
      </c>
      <c r="G25" s="119">
        <f>G26+G27+G29</f>
        <v>51.5</v>
      </c>
      <c r="H25" s="119">
        <f>H26+H27+H29</f>
        <v>133.5</v>
      </c>
    </row>
    <row r="26" spans="1:8" s="57" customFormat="1" ht="35.25" customHeight="1">
      <c r="A26" s="71"/>
      <c r="B26" s="75" t="s">
        <v>70</v>
      </c>
      <c r="C26" s="84" t="s">
        <v>10</v>
      </c>
      <c r="D26" s="84" t="s">
        <v>11</v>
      </c>
      <c r="E26" s="84" t="s">
        <v>122</v>
      </c>
      <c r="F26" s="84" t="s">
        <v>4</v>
      </c>
      <c r="G26" s="119">
        <v>39.55</v>
      </c>
      <c r="H26" s="119">
        <v>102.53</v>
      </c>
    </row>
    <row r="27" spans="1:8" s="58" customFormat="1" ht="46.5" customHeight="1">
      <c r="A27" s="71"/>
      <c r="B27" s="74" t="s">
        <v>141</v>
      </c>
      <c r="C27" s="84" t="s">
        <v>10</v>
      </c>
      <c r="D27" s="84" t="s">
        <v>11</v>
      </c>
      <c r="E27" s="84" t="s">
        <v>122</v>
      </c>
      <c r="F27" s="84" t="s">
        <v>142</v>
      </c>
      <c r="G27" s="119">
        <v>11.95</v>
      </c>
      <c r="H27" s="119">
        <v>30.97</v>
      </c>
    </row>
    <row r="28" spans="1:8" s="58" customFormat="1" ht="17.25" customHeight="1" hidden="1">
      <c r="A28" s="71"/>
      <c r="B28" s="75" t="s">
        <v>74</v>
      </c>
      <c r="C28" s="84" t="s">
        <v>10</v>
      </c>
      <c r="D28" s="84" t="s">
        <v>11</v>
      </c>
      <c r="E28" s="84" t="s">
        <v>122</v>
      </c>
      <c r="F28" s="84" t="s">
        <v>6</v>
      </c>
      <c r="G28" s="119">
        <v>3</v>
      </c>
      <c r="H28" s="119">
        <v>3</v>
      </c>
    </row>
    <row r="29" spans="1:8" s="58" customFormat="1" ht="35.25" customHeight="1">
      <c r="A29" s="126"/>
      <c r="B29" s="75" t="s">
        <v>74</v>
      </c>
      <c r="C29" s="84"/>
      <c r="D29" s="84"/>
      <c r="E29" s="84" t="s">
        <v>122</v>
      </c>
      <c r="F29" s="84" t="s">
        <v>6</v>
      </c>
      <c r="G29" s="119">
        <v>0</v>
      </c>
      <c r="H29" s="119">
        <v>0</v>
      </c>
    </row>
    <row r="30" spans="1:8" s="58" customFormat="1" ht="31.5" customHeight="1">
      <c r="A30" s="71"/>
      <c r="B30" s="118" t="s">
        <v>178</v>
      </c>
      <c r="C30" s="95" t="s">
        <v>2</v>
      </c>
      <c r="D30" s="95" t="s">
        <v>114</v>
      </c>
      <c r="E30" s="95" t="s">
        <v>129</v>
      </c>
      <c r="F30" s="95"/>
      <c r="G30" s="96" t="e">
        <f>G31</f>
        <v>#REF!</v>
      </c>
      <c r="H30" s="96">
        <f>H31</f>
        <v>288</v>
      </c>
    </row>
    <row r="31" spans="1:8" s="56" customFormat="1" ht="35.25" customHeight="1">
      <c r="A31" s="71"/>
      <c r="B31" s="75" t="s">
        <v>180</v>
      </c>
      <c r="C31" s="84" t="s">
        <v>2</v>
      </c>
      <c r="D31" s="84" t="s">
        <v>114</v>
      </c>
      <c r="E31" s="84" t="s">
        <v>132</v>
      </c>
      <c r="F31" s="84"/>
      <c r="G31" s="119" t="e">
        <f>G32</f>
        <v>#REF!</v>
      </c>
      <c r="H31" s="119">
        <f>H32</f>
        <v>288</v>
      </c>
    </row>
    <row r="32" spans="1:8" s="56" customFormat="1" ht="66.75" customHeight="1">
      <c r="A32" s="71"/>
      <c r="B32" s="75" t="s">
        <v>185</v>
      </c>
      <c r="C32" s="84" t="s">
        <v>2</v>
      </c>
      <c r="D32" s="84" t="s">
        <v>114</v>
      </c>
      <c r="E32" s="84" t="s">
        <v>143</v>
      </c>
      <c r="F32" s="84" t="s">
        <v>63</v>
      </c>
      <c r="G32" s="119" t="e">
        <f>G33+G35+#REF!+#REF!</f>
        <v>#REF!</v>
      </c>
      <c r="H32" s="119">
        <f>H33+H35</f>
        <v>288</v>
      </c>
    </row>
    <row r="33" spans="1:8" s="56" customFormat="1" ht="32.25" customHeight="1">
      <c r="A33" s="71"/>
      <c r="B33" s="90" t="s">
        <v>74</v>
      </c>
      <c r="C33" s="84" t="s">
        <v>2</v>
      </c>
      <c r="D33" s="84" t="s">
        <v>114</v>
      </c>
      <c r="E33" s="84" t="s">
        <v>143</v>
      </c>
      <c r="F33" s="84" t="s">
        <v>6</v>
      </c>
      <c r="G33" s="144">
        <v>-82.6</v>
      </c>
      <c r="H33" s="144">
        <v>287</v>
      </c>
    </row>
    <row r="34" spans="1:8" s="56" customFormat="1" ht="33" customHeight="1" hidden="1">
      <c r="A34" s="80" t="s">
        <v>157</v>
      </c>
      <c r="B34" s="75" t="s">
        <v>141</v>
      </c>
      <c r="C34" s="84" t="s">
        <v>2</v>
      </c>
      <c r="D34" s="84" t="s">
        <v>114</v>
      </c>
      <c r="E34" s="84" t="s">
        <v>143</v>
      </c>
      <c r="F34" s="84" t="s">
        <v>142</v>
      </c>
      <c r="G34" s="144">
        <v>7</v>
      </c>
      <c r="H34" s="144">
        <v>7</v>
      </c>
    </row>
    <row r="35" spans="1:8" s="56" customFormat="1" ht="23.25" customHeight="1">
      <c r="A35" s="130"/>
      <c r="B35" s="127" t="s">
        <v>154</v>
      </c>
      <c r="C35" s="129"/>
      <c r="D35" s="129"/>
      <c r="E35" s="129" t="s">
        <v>143</v>
      </c>
      <c r="F35" s="129" t="s">
        <v>79</v>
      </c>
      <c r="G35" s="157">
        <v>-1</v>
      </c>
      <c r="H35" s="157">
        <v>1</v>
      </c>
    </row>
    <row r="36" spans="1:8" s="56" customFormat="1" ht="33" customHeight="1">
      <c r="A36" s="121"/>
      <c r="B36" s="117" t="s">
        <v>182</v>
      </c>
      <c r="C36" s="95"/>
      <c r="D36" s="84"/>
      <c r="E36" s="84" t="s">
        <v>129</v>
      </c>
      <c r="F36" s="84"/>
      <c r="G36" s="158">
        <f aca="true" t="shared" si="0" ref="G36:H38">G37</f>
        <v>-155.15</v>
      </c>
      <c r="H36" s="158">
        <f t="shared" si="0"/>
        <v>24.4</v>
      </c>
    </row>
    <row r="37" spans="1:8" s="56" customFormat="1" ht="33.75" customHeight="1">
      <c r="A37" s="120"/>
      <c r="B37" s="75" t="s">
        <v>187</v>
      </c>
      <c r="C37" s="84"/>
      <c r="D37" s="84"/>
      <c r="E37" s="84" t="s">
        <v>158</v>
      </c>
      <c r="F37" s="84"/>
      <c r="G37" s="144">
        <f t="shared" si="0"/>
        <v>-155.15</v>
      </c>
      <c r="H37" s="144">
        <f t="shared" si="0"/>
        <v>24.4</v>
      </c>
    </row>
    <row r="38" spans="1:8" s="56" customFormat="1" ht="63.75" customHeight="1">
      <c r="A38" s="120"/>
      <c r="B38" s="75" t="s">
        <v>183</v>
      </c>
      <c r="C38" s="95"/>
      <c r="D38" s="84"/>
      <c r="E38" s="84" t="s">
        <v>159</v>
      </c>
      <c r="F38" s="84" t="s">
        <v>63</v>
      </c>
      <c r="G38" s="144">
        <f t="shared" si="0"/>
        <v>-155.15</v>
      </c>
      <c r="H38" s="144">
        <f t="shared" si="0"/>
        <v>24.4</v>
      </c>
    </row>
    <row r="39" spans="1:8" s="57" customFormat="1" ht="36" customHeight="1">
      <c r="A39" s="78"/>
      <c r="B39" s="75" t="s">
        <v>74</v>
      </c>
      <c r="C39" s="95"/>
      <c r="D39" s="84"/>
      <c r="E39" s="84" t="s">
        <v>159</v>
      </c>
      <c r="F39" s="84" t="s">
        <v>6</v>
      </c>
      <c r="G39" s="144">
        <v>-155.15</v>
      </c>
      <c r="H39" s="144">
        <v>24.4</v>
      </c>
    </row>
    <row r="40" spans="1:8" s="57" customFormat="1" ht="36" customHeight="1">
      <c r="A40" s="78"/>
      <c r="B40" s="117" t="s">
        <v>178</v>
      </c>
      <c r="C40" s="84"/>
      <c r="D40" s="84"/>
      <c r="E40" s="95" t="s">
        <v>129</v>
      </c>
      <c r="F40" s="84"/>
      <c r="G40" s="96" t="e">
        <f>G41</f>
        <v>#REF!</v>
      </c>
      <c r="H40" s="96">
        <f>H41</f>
        <v>5</v>
      </c>
    </row>
    <row r="41" spans="1:8" s="57" customFormat="1" ht="36" customHeight="1">
      <c r="A41" s="78"/>
      <c r="B41" s="75" t="s">
        <v>176</v>
      </c>
      <c r="C41" s="84"/>
      <c r="D41" s="84"/>
      <c r="E41" s="84" t="s">
        <v>126</v>
      </c>
      <c r="F41" s="84" t="s">
        <v>63</v>
      </c>
      <c r="G41" s="119" t="e">
        <f>#REF!+#REF!+G42</f>
        <v>#REF!</v>
      </c>
      <c r="H41" s="119">
        <v>5</v>
      </c>
    </row>
    <row r="42" spans="1:8" s="57" customFormat="1" ht="36" customHeight="1">
      <c r="A42" s="78"/>
      <c r="B42" s="92" t="s">
        <v>74</v>
      </c>
      <c r="C42" s="84"/>
      <c r="D42" s="84"/>
      <c r="E42" s="84" t="s">
        <v>126</v>
      </c>
      <c r="F42" s="84" t="s">
        <v>6</v>
      </c>
      <c r="G42" s="119">
        <v>0</v>
      </c>
      <c r="H42" s="119">
        <v>5</v>
      </c>
    </row>
    <row r="43" spans="1:8" s="57" customFormat="1" ht="33" customHeight="1">
      <c r="A43" s="126"/>
      <c r="B43" s="117" t="s">
        <v>178</v>
      </c>
      <c r="C43" s="98" t="s">
        <v>14</v>
      </c>
      <c r="D43" s="98" t="s">
        <v>1</v>
      </c>
      <c r="E43" s="98" t="s">
        <v>129</v>
      </c>
      <c r="F43" s="98"/>
      <c r="G43" s="145">
        <f>G45</f>
        <v>-333.03</v>
      </c>
      <c r="H43" s="145">
        <f>H45</f>
        <v>1002.70207</v>
      </c>
    </row>
    <row r="44" spans="1:8" s="57" customFormat="1" ht="36" customHeight="1" hidden="1">
      <c r="A44" s="78"/>
      <c r="B44" s="75" t="s">
        <v>179</v>
      </c>
      <c r="C44" s="86" t="s">
        <v>14</v>
      </c>
      <c r="D44" s="86" t="s">
        <v>1</v>
      </c>
      <c r="E44" s="86" t="s">
        <v>127</v>
      </c>
      <c r="F44" s="86" t="s">
        <v>63</v>
      </c>
      <c r="G44" s="146">
        <f>G47+G48</f>
        <v>-302.53</v>
      </c>
      <c r="H44" s="146">
        <f>H47+H48</f>
        <v>964.03207</v>
      </c>
    </row>
    <row r="45" spans="1:8" s="57" customFormat="1" ht="47.25" customHeight="1">
      <c r="A45" s="78"/>
      <c r="B45" s="75" t="s">
        <v>179</v>
      </c>
      <c r="C45" s="86"/>
      <c r="D45" s="86"/>
      <c r="E45" s="86" t="s">
        <v>127</v>
      </c>
      <c r="F45" s="86" t="s">
        <v>63</v>
      </c>
      <c r="G45" s="146">
        <f>G46+G47+G48+G51+G52+G53</f>
        <v>-333.03</v>
      </c>
      <c r="H45" s="146">
        <f>H46+H47+H48+H51+H52+H53</f>
        <v>1002.70207</v>
      </c>
    </row>
    <row r="46" spans="1:8" s="57" customFormat="1" ht="38.25" customHeight="1" hidden="1">
      <c r="A46" s="78"/>
      <c r="B46" s="75" t="s">
        <v>73</v>
      </c>
      <c r="C46" s="86"/>
      <c r="D46" s="86"/>
      <c r="E46" s="86" t="s">
        <v>127</v>
      </c>
      <c r="F46" s="86" t="s">
        <v>5</v>
      </c>
      <c r="G46" s="146">
        <v>-10</v>
      </c>
      <c r="H46" s="146">
        <v>0</v>
      </c>
    </row>
    <row r="47" spans="1:8" s="57" customFormat="1" ht="33" customHeight="1">
      <c r="A47" s="71"/>
      <c r="B47" s="74" t="s">
        <v>74</v>
      </c>
      <c r="C47" s="84" t="s">
        <v>14</v>
      </c>
      <c r="D47" s="84" t="s">
        <v>1</v>
      </c>
      <c r="E47" s="84" t="s">
        <v>127</v>
      </c>
      <c r="F47" s="84" t="s">
        <v>6</v>
      </c>
      <c r="G47" s="119">
        <v>-292.53</v>
      </c>
      <c r="H47" s="119">
        <v>954.03207</v>
      </c>
    </row>
    <row r="48" spans="1:8" s="58" customFormat="1" ht="21.75" customHeight="1">
      <c r="A48" s="71"/>
      <c r="B48" s="75" t="s">
        <v>154</v>
      </c>
      <c r="C48" s="84" t="s">
        <v>14</v>
      </c>
      <c r="D48" s="84" t="s">
        <v>1</v>
      </c>
      <c r="E48" s="84" t="s">
        <v>127</v>
      </c>
      <c r="F48" s="84" t="s">
        <v>79</v>
      </c>
      <c r="G48" s="119">
        <v>-10</v>
      </c>
      <c r="H48" s="119">
        <v>10</v>
      </c>
    </row>
    <row r="49" spans="1:8" s="56" customFormat="1" ht="22.5" customHeight="1" hidden="1">
      <c r="A49" s="71"/>
      <c r="B49" s="73" t="s">
        <v>50</v>
      </c>
      <c r="C49" s="82" t="s">
        <v>8</v>
      </c>
      <c r="D49" s="89"/>
      <c r="E49" s="89"/>
      <c r="F49" s="89"/>
      <c r="G49" s="142">
        <f>G54</f>
        <v>1153.9099999999999</v>
      </c>
      <c r="H49" s="142">
        <f>H54</f>
        <v>3425.7400000000002</v>
      </c>
    </row>
    <row r="50" spans="1:8" s="58" customFormat="1" ht="24.75" customHeight="1" hidden="1">
      <c r="A50" s="79" t="s">
        <v>155</v>
      </c>
      <c r="B50" s="73" t="s">
        <v>52</v>
      </c>
      <c r="C50" s="89" t="s">
        <v>8</v>
      </c>
      <c r="D50" s="89" t="s">
        <v>1</v>
      </c>
      <c r="E50" s="89"/>
      <c r="F50" s="89"/>
      <c r="G50" s="142">
        <f>G54</f>
        <v>1153.9099999999999</v>
      </c>
      <c r="H50" s="142">
        <f>H54</f>
        <v>3425.7400000000002</v>
      </c>
    </row>
    <row r="51" spans="1:8" s="58" customFormat="1" ht="24.75" customHeight="1">
      <c r="A51" s="78"/>
      <c r="B51" s="75" t="s">
        <v>75</v>
      </c>
      <c r="C51" s="84"/>
      <c r="D51" s="84"/>
      <c r="E51" s="84" t="s">
        <v>127</v>
      </c>
      <c r="F51" s="84" t="s">
        <v>7</v>
      </c>
      <c r="G51" s="119">
        <v>-4</v>
      </c>
      <c r="H51" s="119">
        <v>16.95</v>
      </c>
    </row>
    <row r="52" spans="1:8" s="58" customFormat="1" ht="24.75" customHeight="1">
      <c r="A52" s="78"/>
      <c r="B52" s="75" t="s">
        <v>76</v>
      </c>
      <c r="C52" s="84"/>
      <c r="D52" s="84"/>
      <c r="E52" s="84" t="s">
        <v>127</v>
      </c>
      <c r="F52" s="84" t="s">
        <v>67</v>
      </c>
      <c r="G52" s="119">
        <v>-6.5</v>
      </c>
      <c r="H52" s="119">
        <v>6.72</v>
      </c>
    </row>
    <row r="53" spans="1:8" s="58" customFormat="1" ht="24.75" customHeight="1">
      <c r="A53" s="78"/>
      <c r="B53" s="75" t="s">
        <v>166</v>
      </c>
      <c r="C53" s="84"/>
      <c r="D53" s="84"/>
      <c r="E53" s="84" t="s">
        <v>127</v>
      </c>
      <c r="F53" s="84" t="s">
        <v>167</v>
      </c>
      <c r="G53" s="119">
        <v>-10</v>
      </c>
      <c r="H53" s="119">
        <v>15</v>
      </c>
    </row>
    <row r="54" spans="1:8" s="58" customFormat="1" ht="48.75" customHeight="1">
      <c r="A54" s="126"/>
      <c r="B54" s="117" t="s">
        <v>174</v>
      </c>
      <c r="C54" s="95" t="s">
        <v>8</v>
      </c>
      <c r="D54" s="95" t="s">
        <v>1</v>
      </c>
      <c r="E54" s="95" t="s">
        <v>129</v>
      </c>
      <c r="F54" s="95"/>
      <c r="G54" s="96">
        <f>G55+G66+G71</f>
        <v>1153.9099999999999</v>
      </c>
      <c r="H54" s="96">
        <f>H55+H66+H71</f>
        <v>3425.7400000000002</v>
      </c>
    </row>
    <row r="55" spans="1:8" s="57" customFormat="1" ht="35.25" customHeight="1">
      <c r="A55" s="78"/>
      <c r="B55" s="75" t="s">
        <v>176</v>
      </c>
      <c r="C55" s="84" t="s">
        <v>8</v>
      </c>
      <c r="D55" s="84" t="s">
        <v>1</v>
      </c>
      <c r="E55" s="84" t="s">
        <v>120</v>
      </c>
      <c r="F55" s="84"/>
      <c r="G55" s="119">
        <f>G56</f>
        <v>950.04</v>
      </c>
      <c r="H55" s="119">
        <f>H56</f>
        <v>2613.3</v>
      </c>
    </row>
    <row r="56" spans="1:8" s="56" customFormat="1" ht="51" customHeight="1">
      <c r="A56" s="78"/>
      <c r="B56" s="75" t="s">
        <v>186</v>
      </c>
      <c r="C56" s="84"/>
      <c r="D56" s="84"/>
      <c r="E56" s="84" t="s">
        <v>120</v>
      </c>
      <c r="F56" s="84" t="s">
        <v>63</v>
      </c>
      <c r="G56" s="119">
        <f>G57+G59+G64</f>
        <v>950.04</v>
      </c>
      <c r="H56" s="119">
        <f>H57+H59+H64+H58+H65</f>
        <v>2613.3</v>
      </c>
    </row>
    <row r="57" spans="1:8" s="57" customFormat="1" ht="38.25" customHeight="1">
      <c r="A57" s="71"/>
      <c r="B57" s="75" t="s">
        <v>70</v>
      </c>
      <c r="C57" s="84" t="s">
        <v>8</v>
      </c>
      <c r="D57" s="84" t="s">
        <v>1</v>
      </c>
      <c r="E57" s="84" t="s">
        <v>120</v>
      </c>
      <c r="F57" s="84" t="s">
        <v>4</v>
      </c>
      <c r="G57" s="119">
        <v>747.29</v>
      </c>
      <c r="H57" s="119">
        <v>960.6</v>
      </c>
    </row>
    <row r="58" spans="1:8" s="57" customFormat="1" ht="34.5" customHeight="1">
      <c r="A58" s="71"/>
      <c r="B58" s="75" t="s">
        <v>70</v>
      </c>
      <c r="C58" s="84"/>
      <c r="D58" s="84"/>
      <c r="E58" s="84" t="s">
        <v>200</v>
      </c>
      <c r="F58" s="84" t="s">
        <v>4</v>
      </c>
      <c r="G58" s="119"/>
      <c r="H58" s="119">
        <v>935.4</v>
      </c>
    </row>
    <row r="59" spans="1:8" s="57" customFormat="1" ht="50.25" customHeight="1">
      <c r="A59" s="71"/>
      <c r="B59" s="74" t="s">
        <v>141</v>
      </c>
      <c r="C59" s="84" t="s">
        <v>8</v>
      </c>
      <c r="D59" s="84" t="s">
        <v>1</v>
      </c>
      <c r="E59" s="84" t="s">
        <v>120</v>
      </c>
      <c r="F59" s="84" t="s">
        <v>142</v>
      </c>
      <c r="G59" s="119">
        <v>225.75</v>
      </c>
      <c r="H59" s="119">
        <v>332.3</v>
      </c>
    </row>
    <row r="60" spans="1:8" s="57" customFormat="1" ht="59.25" customHeight="1" hidden="1">
      <c r="A60" s="71"/>
      <c r="B60" s="92" t="s">
        <v>74</v>
      </c>
      <c r="C60" s="84" t="s">
        <v>8</v>
      </c>
      <c r="D60" s="84" t="s">
        <v>1</v>
      </c>
      <c r="E60" s="84" t="s">
        <v>120</v>
      </c>
      <c r="F60" s="84" t="s">
        <v>6</v>
      </c>
      <c r="G60" s="119">
        <v>58</v>
      </c>
      <c r="H60" s="119">
        <v>58</v>
      </c>
    </row>
    <row r="61" spans="1:8" s="57" customFormat="1" ht="51" customHeight="1" hidden="1">
      <c r="A61" s="71"/>
      <c r="B61" s="93" t="s">
        <v>70</v>
      </c>
      <c r="C61" s="84" t="s">
        <v>13</v>
      </c>
      <c r="D61" s="84" t="s">
        <v>10</v>
      </c>
      <c r="E61" s="84" t="s">
        <v>124</v>
      </c>
      <c r="F61" s="84" t="s">
        <v>4</v>
      </c>
      <c r="G61" s="119"/>
      <c r="H61" s="119"/>
    </row>
    <row r="62" spans="1:8" s="57" customFormat="1" ht="51" customHeight="1" hidden="1">
      <c r="A62" s="71"/>
      <c r="B62" s="75" t="s">
        <v>74</v>
      </c>
      <c r="C62" s="84" t="s">
        <v>13</v>
      </c>
      <c r="D62" s="84" t="s">
        <v>10</v>
      </c>
      <c r="E62" s="84" t="s">
        <v>124</v>
      </c>
      <c r="F62" s="84" t="s">
        <v>6</v>
      </c>
      <c r="G62" s="119"/>
      <c r="H62" s="119"/>
    </row>
    <row r="63" spans="1:8" s="57" customFormat="1" ht="36.75" customHeight="1" hidden="1">
      <c r="A63" s="71"/>
      <c r="B63" s="92" t="s">
        <v>74</v>
      </c>
      <c r="C63" s="84" t="s">
        <v>8</v>
      </c>
      <c r="D63" s="84" t="s">
        <v>1</v>
      </c>
      <c r="E63" s="84" t="s">
        <v>120</v>
      </c>
      <c r="F63" s="84" t="s">
        <v>6</v>
      </c>
      <c r="G63" s="119">
        <v>138</v>
      </c>
      <c r="H63" s="119">
        <v>138</v>
      </c>
    </row>
    <row r="64" spans="1:8" s="57" customFormat="1" ht="33.75" customHeight="1" hidden="1">
      <c r="A64" s="71"/>
      <c r="B64" s="92" t="s">
        <v>74</v>
      </c>
      <c r="C64" s="84"/>
      <c r="D64" s="84"/>
      <c r="E64" s="84" t="s">
        <v>120</v>
      </c>
      <c r="F64" s="84" t="s">
        <v>6</v>
      </c>
      <c r="G64" s="119">
        <v>-23</v>
      </c>
      <c r="H64" s="119">
        <v>0</v>
      </c>
    </row>
    <row r="65" spans="1:8" s="57" customFormat="1" ht="46.5" customHeight="1">
      <c r="A65" s="71"/>
      <c r="B65" s="92" t="s">
        <v>141</v>
      </c>
      <c r="C65" s="84"/>
      <c r="D65" s="84"/>
      <c r="E65" s="84" t="s">
        <v>200</v>
      </c>
      <c r="F65" s="84" t="s">
        <v>142</v>
      </c>
      <c r="G65" s="119"/>
      <c r="H65" s="119">
        <v>385</v>
      </c>
    </row>
    <row r="66" spans="1:8" s="58" customFormat="1" ht="50.25" customHeight="1">
      <c r="A66" s="124"/>
      <c r="B66" s="127" t="s">
        <v>177</v>
      </c>
      <c r="C66" s="125" t="s">
        <v>8</v>
      </c>
      <c r="D66" s="125" t="s">
        <v>13</v>
      </c>
      <c r="E66" s="129" t="s">
        <v>168</v>
      </c>
      <c r="F66" s="129" t="s">
        <v>63</v>
      </c>
      <c r="G66" s="143">
        <f>G67+G69</f>
        <v>71.92</v>
      </c>
      <c r="H66" s="143">
        <f>H67+H69+H70+H68</f>
        <v>265.6</v>
      </c>
    </row>
    <row r="67" spans="1:8" s="59" customFormat="1" ht="31.5" customHeight="1">
      <c r="A67" s="124"/>
      <c r="B67" s="74" t="s">
        <v>70</v>
      </c>
      <c r="C67" s="84" t="s">
        <v>8</v>
      </c>
      <c r="D67" s="84" t="s">
        <v>13</v>
      </c>
      <c r="E67" s="84" t="s">
        <v>168</v>
      </c>
      <c r="F67" s="84" t="s">
        <v>4</v>
      </c>
      <c r="G67" s="119">
        <v>55.6</v>
      </c>
      <c r="H67" s="119">
        <v>94</v>
      </c>
    </row>
    <row r="68" spans="1:8" s="59" customFormat="1" ht="31.5" customHeight="1">
      <c r="A68" s="124"/>
      <c r="B68" s="74" t="s">
        <v>70</v>
      </c>
      <c r="C68" s="84"/>
      <c r="D68" s="84"/>
      <c r="E68" s="84" t="s">
        <v>202</v>
      </c>
      <c r="F68" s="84" t="s">
        <v>4</v>
      </c>
      <c r="G68" s="119"/>
      <c r="H68" s="119">
        <v>110</v>
      </c>
    </row>
    <row r="69" spans="1:8" s="59" customFormat="1" ht="46.5" customHeight="1">
      <c r="A69" s="78"/>
      <c r="B69" s="75" t="s">
        <v>141</v>
      </c>
      <c r="C69" s="84" t="s">
        <v>8</v>
      </c>
      <c r="D69" s="84" t="s">
        <v>13</v>
      </c>
      <c r="E69" s="84" t="s">
        <v>168</v>
      </c>
      <c r="F69" s="84" t="s">
        <v>142</v>
      </c>
      <c r="G69" s="119">
        <v>16.32</v>
      </c>
      <c r="H69" s="119">
        <v>28.3</v>
      </c>
    </row>
    <row r="70" spans="1:8" s="59" customFormat="1" ht="46.5" customHeight="1">
      <c r="A70" s="78"/>
      <c r="B70" s="75" t="s">
        <v>141</v>
      </c>
      <c r="C70" s="84"/>
      <c r="D70" s="84"/>
      <c r="E70" s="84" t="s">
        <v>202</v>
      </c>
      <c r="F70" s="84" t="s">
        <v>142</v>
      </c>
      <c r="G70" s="119"/>
      <c r="H70" s="119">
        <v>33.3</v>
      </c>
    </row>
    <row r="71" spans="1:8" s="57" customFormat="1" ht="36.75" customHeight="1">
      <c r="A71" s="71"/>
      <c r="B71" s="75" t="s">
        <v>176</v>
      </c>
      <c r="C71" s="84" t="s">
        <v>8</v>
      </c>
      <c r="D71" s="84" t="s">
        <v>13</v>
      </c>
      <c r="E71" s="84" t="s">
        <v>169</v>
      </c>
      <c r="F71" s="84" t="s">
        <v>63</v>
      </c>
      <c r="G71" s="119">
        <f>G72+G74+G75</f>
        <v>131.95000000000002</v>
      </c>
      <c r="H71" s="119">
        <f>H72+H74+H75+H76+H73</f>
        <v>546.84</v>
      </c>
    </row>
    <row r="72" spans="1:8" s="59" customFormat="1" ht="35.25" customHeight="1">
      <c r="A72" s="71"/>
      <c r="B72" s="75" t="s">
        <v>70</v>
      </c>
      <c r="C72" s="84" t="s">
        <v>8</v>
      </c>
      <c r="D72" s="84" t="s">
        <v>13</v>
      </c>
      <c r="E72" s="84" t="s">
        <v>169</v>
      </c>
      <c r="F72" s="84" t="s">
        <v>4</v>
      </c>
      <c r="G72" s="119">
        <v>123.55</v>
      </c>
      <c r="H72" s="119">
        <v>196</v>
      </c>
    </row>
    <row r="73" spans="1:8" s="59" customFormat="1" ht="35.25" customHeight="1">
      <c r="A73" s="71"/>
      <c r="B73" s="75" t="s">
        <v>70</v>
      </c>
      <c r="C73" s="84"/>
      <c r="D73" s="84"/>
      <c r="E73" s="84" t="s">
        <v>201</v>
      </c>
      <c r="F73" s="84" t="s">
        <v>4</v>
      </c>
      <c r="G73" s="119"/>
      <c r="H73" s="119">
        <v>224</v>
      </c>
    </row>
    <row r="74" spans="1:8" s="59" customFormat="1" ht="45.75" customHeight="1">
      <c r="A74" s="71"/>
      <c r="B74" s="75" t="s">
        <v>141</v>
      </c>
      <c r="C74" s="86" t="s">
        <v>8</v>
      </c>
      <c r="D74" s="86" t="s">
        <v>13</v>
      </c>
      <c r="E74" s="86" t="s">
        <v>169</v>
      </c>
      <c r="F74" s="86" t="s">
        <v>142</v>
      </c>
      <c r="G74" s="119">
        <v>36.6</v>
      </c>
      <c r="H74" s="119">
        <v>58.84</v>
      </c>
    </row>
    <row r="75" spans="1:8" s="59" customFormat="1" ht="30" customHeight="1" hidden="1">
      <c r="A75" s="71"/>
      <c r="B75" s="75" t="s">
        <v>74</v>
      </c>
      <c r="C75" s="86" t="s">
        <v>8</v>
      </c>
      <c r="D75" s="86" t="s">
        <v>13</v>
      </c>
      <c r="E75" s="86" t="s">
        <v>169</v>
      </c>
      <c r="F75" s="86" t="s">
        <v>6</v>
      </c>
      <c r="G75" s="119">
        <v>-28.2</v>
      </c>
      <c r="H75" s="119">
        <v>0</v>
      </c>
    </row>
    <row r="76" spans="1:8" s="59" customFormat="1" ht="46.5" customHeight="1">
      <c r="A76" s="71"/>
      <c r="B76" s="75" t="s">
        <v>141</v>
      </c>
      <c r="C76" s="86"/>
      <c r="D76" s="86"/>
      <c r="E76" s="86" t="s">
        <v>201</v>
      </c>
      <c r="F76" s="86" t="s">
        <v>142</v>
      </c>
      <c r="G76" s="119"/>
      <c r="H76" s="119">
        <v>68</v>
      </c>
    </row>
    <row r="77" spans="1:8" s="56" customFormat="1" ht="33" customHeight="1">
      <c r="A77" s="78"/>
      <c r="B77" s="118" t="s">
        <v>69</v>
      </c>
      <c r="C77" s="95" t="s">
        <v>1</v>
      </c>
      <c r="D77" s="95" t="s">
        <v>10</v>
      </c>
      <c r="E77" s="95" t="s">
        <v>128</v>
      </c>
      <c r="F77" s="95"/>
      <c r="G77" s="96">
        <f>G78</f>
        <v>0</v>
      </c>
      <c r="H77" s="96">
        <f>H78</f>
        <v>489.2</v>
      </c>
    </row>
    <row r="78" spans="1:8" s="56" customFormat="1" ht="21.75" customHeight="1">
      <c r="A78" s="71"/>
      <c r="B78" s="74" t="s">
        <v>69</v>
      </c>
      <c r="C78" s="84" t="s">
        <v>1</v>
      </c>
      <c r="D78" s="84" t="s">
        <v>10</v>
      </c>
      <c r="E78" s="84" t="s">
        <v>147</v>
      </c>
      <c r="F78" s="84"/>
      <c r="G78" s="119">
        <f>G79</f>
        <v>0</v>
      </c>
      <c r="H78" s="119">
        <f>H79</f>
        <v>489.2</v>
      </c>
    </row>
    <row r="79" spans="1:8" s="56" customFormat="1" ht="22.5" customHeight="1">
      <c r="A79" s="71"/>
      <c r="B79" s="75" t="s">
        <v>66</v>
      </c>
      <c r="C79" s="84" t="s">
        <v>1</v>
      </c>
      <c r="D79" s="84" t="s">
        <v>10</v>
      </c>
      <c r="E79" s="84" t="s">
        <v>115</v>
      </c>
      <c r="F79" s="84" t="s">
        <v>63</v>
      </c>
      <c r="G79" s="119">
        <f>G80+G82</f>
        <v>0</v>
      </c>
      <c r="H79" s="119">
        <f>H80+H82</f>
        <v>489.2</v>
      </c>
    </row>
    <row r="80" spans="1:8" s="56" customFormat="1" ht="31.5" customHeight="1">
      <c r="A80" s="71"/>
      <c r="B80" s="75" t="s">
        <v>70</v>
      </c>
      <c r="C80" s="84" t="s">
        <v>1</v>
      </c>
      <c r="D80" s="84" t="s">
        <v>10</v>
      </c>
      <c r="E80" s="84" t="s">
        <v>115</v>
      </c>
      <c r="F80" s="84" t="s">
        <v>4</v>
      </c>
      <c r="G80" s="119">
        <v>0</v>
      </c>
      <c r="H80" s="119">
        <v>375.7</v>
      </c>
    </row>
    <row r="81" spans="1:8" s="56" customFormat="1" ht="31.5" customHeight="1" hidden="1">
      <c r="A81" s="71"/>
      <c r="B81" s="75"/>
      <c r="C81" s="84"/>
      <c r="D81" s="84"/>
      <c r="E81" s="84"/>
      <c r="F81" s="84"/>
      <c r="G81" s="119"/>
      <c r="H81" s="119"/>
    </row>
    <row r="82" spans="1:8" s="56" customFormat="1" ht="54.75" customHeight="1">
      <c r="A82" s="71"/>
      <c r="B82" s="75" t="s">
        <v>141</v>
      </c>
      <c r="C82" s="84" t="s">
        <v>1</v>
      </c>
      <c r="D82" s="84" t="s">
        <v>10</v>
      </c>
      <c r="E82" s="84" t="s">
        <v>115</v>
      </c>
      <c r="F82" s="84" t="s">
        <v>142</v>
      </c>
      <c r="G82" s="119">
        <v>0</v>
      </c>
      <c r="H82" s="119">
        <v>113.5</v>
      </c>
    </row>
    <row r="83" spans="1:8" s="58" customFormat="1" ht="33.75" customHeight="1">
      <c r="A83" s="78"/>
      <c r="B83" s="117" t="s">
        <v>69</v>
      </c>
      <c r="C83" s="95" t="s">
        <v>1</v>
      </c>
      <c r="D83" s="95" t="s">
        <v>8</v>
      </c>
      <c r="E83" s="95" t="s">
        <v>128</v>
      </c>
      <c r="F83" s="95"/>
      <c r="G83" s="96">
        <f>G84</f>
        <v>-9</v>
      </c>
      <c r="H83" s="96">
        <f>H84</f>
        <v>1</v>
      </c>
    </row>
    <row r="84" spans="1:8" s="57" customFormat="1" ht="23.25" customHeight="1">
      <c r="A84" s="71"/>
      <c r="B84" s="74" t="s">
        <v>68</v>
      </c>
      <c r="C84" s="84" t="s">
        <v>1</v>
      </c>
      <c r="D84" s="84" t="s">
        <v>8</v>
      </c>
      <c r="E84" s="84" t="s">
        <v>116</v>
      </c>
      <c r="F84" s="84" t="s">
        <v>63</v>
      </c>
      <c r="G84" s="119">
        <f>G87</f>
        <v>-9</v>
      </c>
      <c r="H84" s="119">
        <f>H87</f>
        <v>1</v>
      </c>
    </row>
    <row r="85" spans="1:8" s="57" customFormat="1" ht="26.25" customHeight="1" hidden="1">
      <c r="A85" s="71"/>
      <c r="B85" s="75" t="s">
        <v>77</v>
      </c>
      <c r="C85" s="84" t="s">
        <v>1</v>
      </c>
      <c r="D85" s="84" t="s">
        <v>8</v>
      </c>
      <c r="E85" s="84" t="s">
        <v>116</v>
      </c>
      <c r="F85" s="84" t="s">
        <v>9</v>
      </c>
      <c r="G85" s="119">
        <v>10</v>
      </c>
      <c r="H85" s="119">
        <v>10</v>
      </c>
    </row>
    <row r="86" spans="1:8" s="57" customFormat="1" ht="27" customHeight="1" hidden="1">
      <c r="A86" s="79" t="s">
        <v>150</v>
      </c>
      <c r="B86" s="81" t="s">
        <v>133</v>
      </c>
      <c r="C86" s="82" t="s">
        <v>10</v>
      </c>
      <c r="D86" s="82"/>
      <c r="E86" s="89"/>
      <c r="F86" s="89"/>
      <c r="G86" s="142" t="e">
        <f>#REF!</f>
        <v>#REF!</v>
      </c>
      <c r="H86" s="142" t="e">
        <f>#REF!</f>
        <v>#REF!</v>
      </c>
    </row>
    <row r="87" spans="1:8" s="57" customFormat="1" ht="28.5" customHeight="1">
      <c r="A87" s="126"/>
      <c r="B87" s="128" t="s">
        <v>77</v>
      </c>
      <c r="C87" s="125"/>
      <c r="D87" s="125"/>
      <c r="E87" s="129" t="s">
        <v>116</v>
      </c>
      <c r="F87" s="129" t="s">
        <v>9</v>
      </c>
      <c r="G87" s="143">
        <v>-9</v>
      </c>
      <c r="H87" s="143">
        <v>1</v>
      </c>
    </row>
    <row r="88" spans="1:8" s="56" customFormat="1" ht="21.75" customHeight="1">
      <c r="A88" s="71"/>
      <c r="B88" s="94" t="s">
        <v>121</v>
      </c>
      <c r="C88" s="95" t="s">
        <v>81</v>
      </c>
      <c r="D88" s="95" t="s">
        <v>81</v>
      </c>
      <c r="E88" s="95" t="s">
        <v>3</v>
      </c>
      <c r="F88" s="95" t="s">
        <v>63</v>
      </c>
      <c r="G88" s="145"/>
      <c r="H88" s="145">
        <v>0</v>
      </c>
    </row>
    <row r="89" spans="1:8" s="56" customFormat="1" ht="22.5" customHeight="1">
      <c r="A89" s="78"/>
      <c r="B89" s="92" t="s">
        <v>121</v>
      </c>
      <c r="C89" s="84" t="s">
        <v>81</v>
      </c>
      <c r="D89" s="84" t="s">
        <v>81</v>
      </c>
      <c r="E89" s="84" t="s">
        <v>82</v>
      </c>
      <c r="F89" s="84" t="s">
        <v>80</v>
      </c>
      <c r="G89" s="146"/>
      <c r="H89" s="146">
        <v>0</v>
      </c>
    </row>
    <row r="90" spans="1:9" s="57" customFormat="1" ht="36" customHeight="1">
      <c r="A90" s="78"/>
      <c r="B90" s="193" t="s">
        <v>22</v>
      </c>
      <c r="C90" s="193"/>
      <c r="D90" s="193"/>
      <c r="E90" s="193"/>
      <c r="F90" s="193"/>
      <c r="G90" s="96" t="e">
        <f>G11+G23+G30+G36+#REF!+G43+G54+G40+G77+#REF!+G83</f>
        <v>#REF!</v>
      </c>
      <c r="H90" s="96">
        <f>H11+H23+H30+H36+H43+H54+H77+H83+H40</f>
        <v>6626.74207</v>
      </c>
      <c r="I90" s="63"/>
    </row>
    <row r="91" spans="1:9" s="57" customFormat="1" ht="41.25" customHeight="1">
      <c r="A91" s="60"/>
      <c r="B91" s="61"/>
      <c r="C91" s="62"/>
      <c r="D91" s="62"/>
      <c r="E91" s="62"/>
      <c r="F91" s="62"/>
      <c r="G91" s="62"/>
      <c r="H91" s="64"/>
      <c r="I91" s="64"/>
    </row>
    <row r="92" spans="1:9" s="57" customFormat="1" ht="62.25" customHeight="1">
      <c r="A92" s="64"/>
      <c r="B92" s="64"/>
      <c r="C92" s="64"/>
      <c r="D92" s="64"/>
      <c r="E92" s="64"/>
      <c r="F92" s="64"/>
      <c r="G92" s="64"/>
      <c r="H92" s="49"/>
      <c r="I92" s="49"/>
    </row>
    <row r="93" spans="1:9" s="56" customFormat="1" ht="44.25" customHeight="1">
      <c r="A93" s="47"/>
      <c r="B93" s="48"/>
      <c r="C93" s="49"/>
      <c r="D93" s="49"/>
      <c r="E93" s="49"/>
      <c r="F93" s="49"/>
      <c r="G93" s="49"/>
      <c r="H93" s="49"/>
      <c r="I93" s="49"/>
    </row>
    <row r="94" spans="1:9" s="57" customFormat="1" ht="35.25" customHeight="1">
      <c r="A94" s="47"/>
      <c r="B94" s="48"/>
      <c r="C94" s="49"/>
      <c r="D94" s="49"/>
      <c r="E94" s="49"/>
      <c r="F94" s="49"/>
      <c r="G94" s="49"/>
      <c r="H94" s="49"/>
      <c r="I94" s="49"/>
    </row>
    <row r="95" spans="1:9" s="58" customFormat="1" ht="48.75" customHeight="1">
      <c r="A95" s="47"/>
      <c r="B95" s="48"/>
      <c r="C95" s="49"/>
      <c r="D95" s="49"/>
      <c r="E95" s="49"/>
      <c r="F95" s="49"/>
      <c r="G95" s="49"/>
      <c r="H95" s="49"/>
      <c r="I95" s="49"/>
    </row>
    <row r="96" spans="1:9" s="58" customFormat="1" ht="48.75" customHeight="1">
      <c r="A96" s="47"/>
      <c r="B96" s="48"/>
      <c r="C96" s="49"/>
      <c r="D96" s="49"/>
      <c r="E96" s="49"/>
      <c r="F96" s="49"/>
      <c r="G96" s="49"/>
      <c r="H96" s="49"/>
      <c r="I96" s="49"/>
    </row>
    <row r="97" spans="1:9" s="59" customFormat="1" ht="53.25" customHeight="1">
      <c r="A97" s="47"/>
      <c r="B97" s="48"/>
      <c r="C97" s="49"/>
      <c r="D97" s="49"/>
      <c r="E97" s="49"/>
      <c r="F97" s="49"/>
      <c r="G97" s="49"/>
      <c r="H97" s="49"/>
      <c r="I97" s="49"/>
    </row>
    <row r="98" spans="1:9" s="59" customFormat="1" ht="53.25" customHeight="1">
      <c r="A98" s="47"/>
      <c r="B98" s="48"/>
      <c r="C98" s="49"/>
      <c r="D98" s="49"/>
      <c r="E98" s="49"/>
      <c r="F98" s="49"/>
      <c r="G98" s="49"/>
      <c r="H98" s="49"/>
      <c r="I98" s="49"/>
    </row>
    <row r="99" spans="1:9" s="57" customFormat="1" ht="69" customHeight="1">
      <c r="A99" s="47"/>
      <c r="B99" s="48"/>
      <c r="C99" s="49"/>
      <c r="D99" s="49"/>
      <c r="E99" s="49"/>
      <c r="F99" s="49"/>
      <c r="G99" s="49"/>
      <c r="H99" s="49"/>
      <c r="I99" s="49"/>
    </row>
    <row r="100" spans="1:9" s="59" customFormat="1" ht="56.25" customHeight="1">
      <c r="A100" s="47"/>
      <c r="B100" s="48"/>
      <c r="C100" s="49"/>
      <c r="D100" s="49"/>
      <c r="E100" s="49"/>
      <c r="F100" s="49"/>
      <c r="G100" s="49"/>
      <c r="H100" s="49"/>
      <c r="I100" s="49"/>
    </row>
    <row r="101" spans="1:9" s="59" customFormat="1" ht="48.75" customHeight="1">
      <c r="A101" s="47"/>
      <c r="B101" s="48"/>
      <c r="C101" s="49"/>
      <c r="D101" s="49"/>
      <c r="E101" s="49"/>
      <c r="F101" s="49"/>
      <c r="G101" s="49"/>
      <c r="H101" s="49"/>
      <c r="I101" s="49"/>
    </row>
    <row r="102" spans="1:9" s="56" customFormat="1" ht="22.5" customHeight="1">
      <c r="A102" s="47"/>
      <c r="B102" s="48"/>
      <c r="C102" s="49"/>
      <c r="D102" s="49"/>
      <c r="E102" s="49"/>
      <c r="F102" s="49"/>
      <c r="G102" s="49"/>
      <c r="H102" s="49"/>
      <c r="I102" s="49"/>
    </row>
    <row r="103" spans="1:9" s="56" customFormat="1" ht="57" customHeight="1">
      <c r="A103" s="47"/>
      <c r="B103" s="48"/>
      <c r="C103" s="49"/>
      <c r="D103" s="49"/>
      <c r="E103" s="49"/>
      <c r="F103" s="49"/>
      <c r="G103" s="49"/>
      <c r="H103" s="49"/>
      <c r="I103" s="49"/>
    </row>
    <row r="104" spans="1:9" s="56" customFormat="1" ht="48.75" customHeight="1">
      <c r="A104" s="47"/>
      <c r="B104" s="48"/>
      <c r="C104" s="49"/>
      <c r="D104" s="49"/>
      <c r="E104" s="49"/>
      <c r="F104" s="49"/>
      <c r="G104" s="49"/>
      <c r="H104" s="49"/>
      <c r="I104" s="49"/>
    </row>
    <row r="105" spans="1:9" s="56" customFormat="1" ht="32.25" customHeight="1">
      <c r="A105" s="47"/>
      <c r="B105" s="48"/>
      <c r="C105" s="49"/>
      <c r="D105" s="49"/>
      <c r="E105" s="49"/>
      <c r="F105" s="49"/>
      <c r="G105" s="49"/>
      <c r="H105" s="49"/>
      <c r="I105" s="49"/>
    </row>
    <row r="106" spans="1:9" s="56" customFormat="1" ht="47.25" customHeight="1">
      <c r="A106" s="47"/>
      <c r="B106" s="48"/>
      <c r="C106" s="49"/>
      <c r="D106" s="49"/>
      <c r="E106" s="49"/>
      <c r="F106" s="49"/>
      <c r="G106" s="49"/>
      <c r="H106" s="49"/>
      <c r="I106" s="49"/>
    </row>
    <row r="107" spans="1:9" s="57" customFormat="1" ht="62.25" customHeight="1">
      <c r="A107" s="47"/>
      <c r="B107" s="48"/>
      <c r="C107" s="49"/>
      <c r="D107" s="49"/>
      <c r="E107" s="49"/>
      <c r="F107" s="49"/>
      <c r="G107" s="49"/>
      <c r="H107" s="49"/>
      <c r="I107" s="49"/>
    </row>
    <row r="108" spans="1:9" s="56" customFormat="1" ht="55.5" customHeight="1">
      <c r="A108" s="47"/>
      <c r="B108" s="48"/>
      <c r="C108" s="49"/>
      <c r="D108" s="49"/>
      <c r="E108" s="49"/>
      <c r="F108" s="49"/>
      <c r="G108" s="49"/>
      <c r="H108" s="49"/>
      <c r="I108" s="49"/>
    </row>
    <row r="109" spans="1:9" s="56" customFormat="1" ht="57.75" customHeight="1">
      <c r="A109" s="47"/>
      <c r="B109" s="48"/>
      <c r="C109" s="49"/>
      <c r="D109" s="49"/>
      <c r="E109" s="49"/>
      <c r="F109" s="49"/>
      <c r="G109" s="49"/>
      <c r="H109" s="49"/>
      <c r="I109" s="49"/>
    </row>
    <row r="110" spans="1:9" s="57" customFormat="1" ht="45" customHeight="1">
      <c r="A110" s="47"/>
      <c r="B110" s="48"/>
      <c r="C110" s="49"/>
      <c r="D110" s="49"/>
      <c r="E110" s="49"/>
      <c r="F110" s="49"/>
      <c r="G110" s="49"/>
      <c r="H110" s="49"/>
      <c r="I110" s="49"/>
    </row>
    <row r="111" spans="1:9" s="57" customFormat="1" ht="24.75" customHeight="1">
      <c r="A111" s="47"/>
      <c r="B111" s="48"/>
      <c r="C111" s="49"/>
      <c r="D111" s="49"/>
      <c r="E111" s="49"/>
      <c r="F111" s="49"/>
      <c r="G111" s="49"/>
      <c r="H111" s="49"/>
      <c r="I111" s="49"/>
    </row>
    <row r="112" spans="1:9" s="57" customFormat="1" ht="27" customHeight="1">
      <c r="A112" s="47"/>
      <c r="B112" s="48"/>
      <c r="C112" s="49"/>
      <c r="D112" s="49"/>
      <c r="E112" s="49"/>
      <c r="F112" s="49"/>
      <c r="G112" s="49"/>
      <c r="H112" s="49"/>
      <c r="I112" s="49"/>
    </row>
    <row r="113" spans="1:9" s="56" customFormat="1" ht="15">
      <c r="A113" s="47"/>
      <c r="B113" s="48"/>
      <c r="C113" s="49"/>
      <c r="D113" s="49"/>
      <c r="E113" s="49"/>
      <c r="F113" s="49"/>
      <c r="G113" s="49"/>
      <c r="H113" s="49"/>
      <c r="I113" s="49"/>
    </row>
    <row r="114" spans="1:9" s="55" customFormat="1" ht="15">
      <c r="A114" s="47"/>
      <c r="B114" s="48"/>
      <c r="C114" s="49"/>
      <c r="D114" s="49"/>
      <c r="E114" s="49"/>
      <c r="F114" s="49"/>
      <c r="G114" s="49"/>
      <c r="H114" s="49"/>
      <c r="I114" s="49"/>
    </row>
    <row r="115" spans="1:10" s="55" customFormat="1" ht="114" customHeight="1">
      <c r="A115" s="47"/>
      <c r="B115" s="48"/>
      <c r="C115" s="49"/>
      <c r="D115" s="49"/>
      <c r="E115" s="49"/>
      <c r="F115" s="49"/>
      <c r="G115" s="49"/>
      <c r="H115" s="49"/>
      <c r="I115" s="49"/>
      <c r="J115" s="48"/>
    </row>
  </sheetData>
  <sheetProtection/>
  <mergeCells count="5">
    <mergeCell ref="E1:H1"/>
    <mergeCell ref="B90:F90"/>
    <mergeCell ref="F4:G4"/>
    <mergeCell ref="E2:H2"/>
    <mergeCell ref="A3:H3"/>
  </mergeCells>
  <printOptions horizontalCentered="1"/>
  <pageMargins left="1.1811023622047245" right="0.3937007874015748" top="0.5511811023622047" bottom="0.3937007874015748" header="0.31496062992125984" footer="0.3937007874015748"/>
  <pageSetup fitToHeight="0" horizontalDpi="600" verticalDpi="600" orientation="portrait" paperSize="9" scale="55" r:id="rId1"/>
  <rowBreaks count="1" manualBreakCount="1">
    <brk id="2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tabSelected="1" zoomScale="95" zoomScaleNormal="95" workbookViewId="0" topLeftCell="A113">
      <selection activeCell="I127" sqref="I127"/>
    </sheetView>
  </sheetViews>
  <sheetFormatPr defaultColWidth="9.125" defaultRowHeight="12.75"/>
  <cols>
    <col min="1" max="1" width="9.125" style="46" customWidth="1"/>
    <col min="2" max="2" width="51.625" style="46" customWidth="1"/>
    <col min="3" max="3" width="6.125" style="46" customWidth="1"/>
    <col min="4" max="4" width="6.375" style="46" customWidth="1"/>
    <col min="5" max="5" width="7.375" style="46" customWidth="1"/>
    <col min="6" max="6" width="14.625" style="46" customWidth="1"/>
    <col min="7" max="7" width="11.875" style="46" customWidth="1"/>
    <col min="8" max="8" width="19.625" style="46" hidden="1" customWidth="1"/>
    <col min="9" max="9" width="20.50390625" style="68" customWidth="1"/>
    <col min="10" max="10" width="15.50390625" style="46" customWidth="1"/>
    <col min="11" max="11" width="25.50390625" style="68" customWidth="1"/>
    <col min="12" max="12" width="16.375" style="46" customWidth="1"/>
    <col min="13" max="16384" width="9.125" style="46" customWidth="1"/>
  </cols>
  <sheetData>
    <row r="1" spans="2:11" ht="18" customHeight="1">
      <c r="B1" s="103"/>
      <c r="C1" s="103"/>
      <c r="D1" s="103"/>
      <c r="E1" s="103"/>
      <c r="F1" s="103"/>
      <c r="G1" s="196"/>
      <c r="H1" s="197"/>
      <c r="I1" s="180"/>
      <c r="K1" s="46"/>
    </row>
    <row r="2" spans="2:11" ht="73.5" customHeight="1">
      <c r="B2" s="103"/>
      <c r="C2" s="103"/>
      <c r="D2" s="103"/>
      <c r="E2" s="103"/>
      <c r="F2" s="103"/>
      <c r="G2" s="196" t="s">
        <v>213</v>
      </c>
      <c r="H2" s="178"/>
      <c r="I2" s="180"/>
      <c r="K2" s="46"/>
    </row>
    <row r="3" spans="2:9" s="65" customFormat="1" ht="47.25" customHeight="1">
      <c r="B3" s="198" t="s">
        <v>209</v>
      </c>
      <c r="C3" s="199"/>
      <c r="D3" s="199"/>
      <c r="E3" s="199"/>
      <c r="F3" s="199"/>
      <c r="G3" s="199"/>
      <c r="H3" s="199"/>
      <c r="I3" s="180"/>
    </row>
    <row r="4" spans="2:8" s="65" customFormat="1" ht="14.25" customHeight="1">
      <c r="B4" s="102"/>
      <c r="C4" s="102"/>
      <c r="D4" s="102"/>
      <c r="E4" s="102"/>
      <c r="F4" s="102"/>
      <c r="G4" s="102"/>
      <c r="H4" s="102" t="s">
        <v>134</v>
      </c>
    </row>
    <row r="5" spans="1:9" s="65" customFormat="1" ht="27.75" customHeight="1">
      <c r="A5" s="147"/>
      <c r="B5" s="24" t="s">
        <v>34</v>
      </c>
      <c r="C5" s="70" t="s">
        <v>135</v>
      </c>
      <c r="D5" s="70" t="s">
        <v>136</v>
      </c>
      <c r="E5" s="70" t="s">
        <v>137</v>
      </c>
      <c r="F5" s="70" t="s">
        <v>138</v>
      </c>
      <c r="G5" s="70" t="s">
        <v>139</v>
      </c>
      <c r="H5" s="23" t="s">
        <v>171</v>
      </c>
      <c r="I5" s="23" t="s">
        <v>165</v>
      </c>
    </row>
    <row r="6" spans="1:9" s="66" customFormat="1" ht="18.75" customHeight="1">
      <c r="A6" s="148"/>
      <c r="B6" s="154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154">
        <v>7</v>
      </c>
      <c r="I6" s="154">
        <v>7</v>
      </c>
    </row>
    <row r="7" spans="1:9" s="66" customFormat="1" ht="12.75" customHeight="1">
      <c r="A7" s="148"/>
      <c r="B7" s="94" t="s">
        <v>83</v>
      </c>
      <c r="C7" s="98"/>
      <c r="D7" s="98"/>
      <c r="E7" s="98"/>
      <c r="F7" s="98"/>
      <c r="G7" s="88"/>
      <c r="H7" s="88" t="e">
        <f>H9+H15+H27+#REF!</f>
        <v>#REF!</v>
      </c>
      <c r="I7" s="173">
        <f>I9+I15+I27</f>
        <v>1747.4</v>
      </c>
    </row>
    <row r="8" spans="1:11" ht="14.25" customHeight="1" hidden="1">
      <c r="A8" s="149"/>
      <c r="B8" s="150" t="s">
        <v>146</v>
      </c>
      <c r="C8" s="91" t="s">
        <v>1</v>
      </c>
      <c r="D8" s="91"/>
      <c r="E8" s="91"/>
      <c r="F8" s="91" t="s">
        <v>63</v>
      </c>
      <c r="G8" s="83">
        <f>G9+G15+G27</f>
        <v>0</v>
      </c>
      <c r="H8" s="83" t="e">
        <f>H9+H15+H27</f>
        <v>#REF!</v>
      </c>
      <c r="I8" s="83">
        <f>I9+I15+I27</f>
        <v>1747.4</v>
      </c>
      <c r="K8" s="46"/>
    </row>
    <row r="9" spans="1:11" ht="36" customHeight="1">
      <c r="A9" s="149"/>
      <c r="B9" s="141" t="s">
        <v>144</v>
      </c>
      <c r="C9" s="98" t="s">
        <v>65</v>
      </c>
      <c r="D9" s="98" t="s">
        <v>1</v>
      </c>
      <c r="E9" s="98" t="s">
        <v>10</v>
      </c>
      <c r="F9" s="98"/>
      <c r="G9" s="88"/>
      <c r="H9" s="96">
        <f aca="true" t="shared" si="0" ref="H9:I11">H10</f>
        <v>0</v>
      </c>
      <c r="I9" s="96">
        <f t="shared" si="0"/>
        <v>489.2</v>
      </c>
      <c r="K9" s="46"/>
    </row>
    <row r="10" spans="1:11" ht="18" customHeight="1">
      <c r="A10" s="149"/>
      <c r="B10" s="122" t="s">
        <v>145</v>
      </c>
      <c r="C10" s="86" t="s">
        <v>65</v>
      </c>
      <c r="D10" s="86" t="s">
        <v>1</v>
      </c>
      <c r="E10" s="86" t="s">
        <v>10</v>
      </c>
      <c r="F10" s="86" t="s">
        <v>128</v>
      </c>
      <c r="G10" s="85"/>
      <c r="H10" s="119">
        <f t="shared" si="0"/>
        <v>0</v>
      </c>
      <c r="I10" s="119">
        <f t="shared" si="0"/>
        <v>489.2</v>
      </c>
      <c r="K10" s="46"/>
    </row>
    <row r="11" spans="1:9" s="67" customFormat="1" ht="31.5" customHeight="1">
      <c r="A11" s="151"/>
      <c r="B11" s="122" t="s">
        <v>69</v>
      </c>
      <c r="C11" s="86" t="s">
        <v>65</v>
      </c>
      <c r="D11" s="86" t="s">
        <v>1</v>
      </c>
      <c r="E11" s="86" t="s">
        <v>10</v>
      </c>
      <c r="F11" s="86" t="s">
        <v>147</v>
      </c>
      <c r="G11" s="85"/>
      <c r="H11" s="119">
        <f t="shared" si="0"/>
        <v>0</v>
      </c>
      <c r="I11" s="119">
        <f t="shared" si="0"/>
        <v>489.2</v>
      </c>
    </row>
    <row r="12" spans="1:11" ht="30.75" customHeight="1">
      <c r="A12" s="149"/>
      <c r="B12" s="92" t="s">
        <v>66</v>
      </c>
      <c r="C12" s="86" t="s">
        <v>65</v>
      </c>
      <c r="D12" s="86" t="s">
        <v>1</v>
      </c>
      <c r="E12" s="86" t="s">
        <v>10</v>
      </c>
      <c r="F12" s="86" t="s">
        <v>115</v>
      </c>
      <c r="G12" s="86" t="s">
        <v>63</v>
      </c>
      <c r="H12" s="119">
        <f>H13+H14</f>
        <v>0</v>
      </c>
      <c r="I12" s="119">
        <f>I13+I14</f>
        <v>489.2</v>
      </c>
      <c r="K12" s="46"/>
    </row>
    <row r="13" spans="1:9" s="67" customFormat="1" ht="45.75" customHeight="1">
      <c r="A13" s="151"/>
      <c r="B13" s="92" t="s">
        <v>70</v>
      </c>
      <c r="C13" s="86" t="s">
        <v>65</v>
      </c>
      <c r="D13" s="86" t="s">
        <v>1</v>
      </c>
      <c r="E13" s="86" t="s">
        <v>10</v>
      </c>
      <c r="F13" s="86" t="s">
        <v>115</v>
      </c>
      <c r="G13" s="86" t="s">
        <v>4</v>
      </c>
      <c r="H13" s="119">
        <v>0</v>
      </c>
      <c r="I13" s="119">
        <v>375.7</v>
      </c>
    </row>
    <row r="14" spans="1:11" ht="60" customHeight="1">
      <c r="A14" s="149"/>
      <c r="B14" s="92" t="s">
        <v>141</v>
      </c>
      <c r="C14" s="86" t="s">
        <v>65</v>
      </c>
      <c r="D14" s="86" t="s">
        <v>1</v>
      </c>
      <c r="E14" s="86" t="s">
        <v>10</v>
      </c>
      <c r="F14" s="86" t="s">
        <v>115</v>
      </c>
      <c r="G14" s="86" t="s">
        <v>142</v>
      </c>
      <c r="H14" s="119">
        <v>0</v>
      </c>
      <c r="I14" s="119">
        <v>113.5</v>
      </c>
      <c r="K14" s="46"/>
    </row>
    <row r="15" spans="1:11" ht="64.5" customHeight="1">
      <c r="A15" s="149"/>
      <c r="B15" s="141" t="s">
        <v>30</v>
      </c>
      <c r="C15" s="98" t="s">
        <v>65</v>
      </c>
      <c r="D15" s="98" t="s">
        <v>1</v>
      </c>
      <c r="E15" s="98" t="s">
        <v>2</v>
      </c>
      <c r="F15" s="98"/>
      <c r="G15" s="88"/>
      <c r="H15" s="96" t="e">
        <f>H16</f>
        <v>#REF!</v>
      </c>
      <c r="I15" s="96">
        <f>I16</f>
        <v>1257.2</v>
      </c>
      <c r="K15" s="46"/>
    </row>
    <row r="16" spans="1:9" s="67" customFormat="1" ht="48" customHeight="1">
      <c r="A16" s="151"/>
      <c r="B16" s="92" t="s">
        <v>174</v>
      </c>
      <c r="C16" s="86" t="s">
        <v>65</v>
      </c>
      <c r="D16" s="86" t="s">
        <v>1</v>
      </c>
      <c r="E16" s="86" t="s">
        <v>2</v>
      </c>
      <c r="F16" s="86" t="s">
        <v>129</v>
      </c>
      <c r="G16" s="85"/>
      <c r="H16" s="119" t="e">
        <f>H17</f>
        <v>#REF!</v>
      </c>
      <c r="I16" s="119">
        <f>I17</f>
        <v>1257.2</v>
      </c>
    </row>
    <row r="17" spans="1:11" ht="35.25" customHeight="1">
      <c r="A17" s="149"/>
      <c r="B17" s="92" t="s">
        <v>175</v>
      </c>
      <c r="C17" s="86" t="s">
        <v>65</v>
      </c>
      <c r="D17" s="86" t="s">
        <v>1</v>
      </c>
      <c r="E17" s="86" t="s">
        <v>2</v>
      </c>
      <c r="F17" s="86" t="s">
        <v>119</v>
      </c>
      <c r="G17" s="86" t="s">
        <v>63</v>
      </c>
      <c r="H17" s="119" t="e">
        <f>H18+H20+#REF!+H23+H24+H25+H26</f>
        <v>#REF!</v>
      </c>
      <c r="I17" s="119">
        <f>I18+I20+I23+I24+I25+I26+I19+I22</f>
        <v>1257.2</v>
      </c>
      <c r="K17" s="46"/>
    </row>
    <row r="18" spans="1:11" ht="45" customHeight="1">
      <c r="A18" s="149"/>
      <c r="B18" s="92" t="s">
        <v>70</v>
      </c>
      <c r="C18" s="86" t="s">
        <v>65</v>
      </c>
      <c r="D18" s="86" t="s">
        <v>1</v>
      </c>
      <c r="E18" s="86" t="s">
        <v>2</v>
      </c>
      <c r="F18" s="86" t="s">
        <v>118</v>
      </c>
      <c r="G18" s="86" t="s">
        <v>4</v>
      </c>
      <c r="H18" s="119">
        <v>39.64</v>
      </c>
      <c r="I18" s="119">
        <v>856</v>
      </c>
      <c r="K18" s="46"/>
    </row>
    <row r="19" spans="1:11" ht="45" customHeight="1">
      <c r="A19" s="149"/>
      <c r="B19" s="92" t="s">
        <v>70</v>
      </c>
      <c r="C19" s="86" t="s">
        <v>65</v>
      </c>
      <c r="D19" s="86" t="s">
        <v>1</v>
      </c>
      <c r="E19" s="86" t="s">
        <v>2</v>
      </c>
      <c r="F19" s="86" t="s">
        <v>203</v>
      </c>
      <c r="G19" s="86" t="s">
        <v>4</v>
      </c>
      <c r="H19" s="119"/>
      <c r="I19" s="119">
        <v>44</v>
      </c>
      <c r="K19" s="46"/>
    </row>
    <row r="20" spans="1:11" ht="63" customHeight="1">
      <c r="A20" s="149"/>
      <c r="B20" s="77" t="s">
        <v>141</v>
      </c>
      <c r="C20" s="86" t="s">
        <v>65</v>
      </c>
      <c r="D20" s="86" t="s">
        <v>1</v>
      </c>
      <c r="E20" s="86" t="s">
        <v>2</v>
      </c>
      <c r="F20" s="86" t="s">
        <v>118</v>
      </c>
      <c r="G20" s="86" t="s">
        <v>142</v>
      </c>
      <c r="H20" s="119">
        <v>11.96</v>
      </c>
      <c r="I20" s="119">
        <v>258.5</v>
      </c>
      <c r="K20" s="46"/>
    </row>
    <row r="21" spans="1:9" s="67" customFormat="1" ht="57" customHeight="1" hidden="1">
      <c r="A21" s="151"/>
      <c r="B21" s="122" t="s">
        <v>71</v>
      </c>
      <c r="C21" s="86" t="s">
        <v>1</v>
      </c>
      <c r="D21" s="86" t="s">
        <v>1</v>
      </c>
      <c r="E21" s="86" t="s">
        <v>2</v>
      </c>
      <c r="F21" s="86" t="s">
        <v>117</v>
      </c>
      <c r="G21" s="86" t="s">
        <v>72</v>
      </c>
      <c r="H21" s="96"/>
      <c r="I21" s="96"/>
    </row>
    <row r="22" spans="1:9" s="67" customFormat="1" ht="66" customHeight="1">
      <c r="A22" s="151"/>
      <c r="B22" s="122" t="s">
        <v>141</v>
      </c>
      <c r="C22" s="86" t="s">
        <v>65</v>
      </c>
      <c r="D22" s="86" t="s">
        <v>1</v>
      </c>
      <c r="E22" s="86" t="s">
        <v>2</v>
      </c>
      <c r="F22" s="86" t="s">
        <v>203</v>
      </c>
      <c r="G22" s="86" t="s">
        <v>142</v>
      </c>
      <c r="H22" s="96"/>
      <c r="I22" s="119">
        <v>13.3</v>
      </c>
    </row>
    <row r="23" spans="1:9" s="67" customFormat="1" ht="34.5" customHeight="1">
      <c r="A23" s="151"/>
      <c r="B23" s="92" t="s">
        <v>74</v>
      </c>
      <c r="C23" s="86" t="s">
        <v>65</v>
      </c>
      <c r="D23" s="86" t="s">
        <v>1</v>
      </c>
      <c r="E23" s="86" t="s">
        <v>2</v>
      </c>
      <c r="F23" s="86" t="s">
        <v>117</v>
      </c>
      <c r="G23" s="86" t="s">
        <v>6</v>
      </c>
      <c r="H23" s="119">
        <v>-73.57</v>
      </c>
      <c r="I23" s="119">
        <v>85.4</v>
      </c>
    </row>
    <row r="24" spans="1:11" ht="33" customHeight="1" hidden="1">
      <c r="A24" s="149"/>
      <c r="B24" s="92" t="s">
        <v>75</v>
      </c>
      <c r="C24" s="86" t="s">
        <v>65</v>
      </c>
      <c r="D24" s="86" t="s">
        <v>1</v>
      </c>
      <c r="E24" s="86" t="s">
        <v>2</v>
      </c>
      <c r="F24" s="86" t="s">
        <v>117</v>
      </c>
      <c r="G24" s="86" t="s">
        <v>7</v>
      </c>
      <c r="H24" s="119">
        <v>-4</v>
      </c>
      <c r="I24" s="119">
        <v>0</v>
      </c>
      <c r="K24" s="46"/>
    </row>
    <row r="25" spans="1:11" ht="27.75" customHeight="1" hidden="1">
      <c r="A25" s="149"/>
      <c r="B25" s="92" t="s">
        <v>76</v>
      </c>
      <c r="C25" s="86" t="s">
        <v>65</v>
      </c>
      <c r="D25" s="86" t="s">
        <v>1</v>
      </c>
      <c r="E25" s="86" t="s">
        <v>2</v>
      </c>
      <c r="F25" s="86" t="s">
        <v>117</v>
      </c>
      <c r="G25" s="86" t="s">
        <v>67</v>
      </c>
      <c r="H25" s="119">
        <v>-7.5</v>
      </c>
      <c r="I25" s="119">
        <v>0</v>
      </c>
      <c r="K25" s="46"/>
    </row>
    <row r="26" spans="1:11" ht="26.25" customHeight="1" hidden="1">
      <c r="A26" s="149"/>
      <c r="B26" s="92" t="s">
        <v>166</v>
      </c>
      <c r="C26" s="86" t="s">
        <v>65</v>
      </c>
      <c r="D26" s="86" t="s">
        <v>1</v>
      </c>
      <c r="E26" s="86" t="s">
        <v>2</v>
      </c>
      <c r="F26" s="86" t="s">
        <v>117</v>
      </c>
      <c r="G26" s="86" t="s">
        <v>167</v>
      </c>
      <c r="H26" s="119">
        <v>-5</v>
      </c>
      <c r="I26" s="119">
        <v>0</v>
      </c>
      <c r="K26" s="46"/>
    </row>
    <row r="27" spans="1:11" ht="18" customHeight="1">
      <c r="A27" s="149"/>
      <c r="B27" s="94" t="s">
        <v>29</v>
      </c>
      <c r="C27" s="98" t="s">
        <v>65</v>
      </c>
      <c r="D27" s="98" t="s">
        <v>1</v>
      </c>
      <c r="E27" s="98" t="s">
        <v>8</v>
      </c>
      <c r="F27" s="86"/>
      <c r="G27" s="88"/>
      <c r="H27" s="96">
        <f aca="true" t="shared" si="1" ref="H27:I29">H28</f>
        <v>-9</v>
      </c>
      <c r="I27" s="96">
        <f t="shared" si="1"/>
        <v>1</v>
      </c>
      <c r="K27" s="46"/>
    </row>
    <row r="28" spans="1:11" ht="31.5" customHeight="1">
      <c r="A28" s="149"/>
      <c r="B28" s="92" t="s">
        <v>69</v>
      </c>
      <c r="C28" s="86" t="s">
        <v>65</v>
      </c>
      <c r="D28" s="86" t="s">
        <v>1</v>
      </c>
      <c r="E28" s="86" t="s">
        <v>8</v>
      </c>
      <c r="F28" s="86" t="s">
        <v>128</v>
      </c>
      <c r="G28" s="85"/>
      <c r="H28" s="119">
        <f t="shared" si="1"/>
        <v>-9</v>
      </c>
      <c r="I28" s="119">
        <f t="shared" si="1"/>
        <v>1</v>
      </c>
      <c r="K28" s="46"/>
    </row>
    <row r="29" spans="1:11" ht="18" customHeight="1">
      <c r="A29" s="149"/>
      <c r="B29" s="122" t="s">
        <v>68</v>
      </c>
      <c r="C29" s="86" t="s">
        <v>65</v>
      </c>
      <c r="D29" s="86" t="s">
        <v>1</v>
      </c>
      <c r="E29" s="86" t="s">
        <v>8</v>
      </c>
      <c r="F29" s="86" t="s">
        <v>116</v>
      </c>
      <c r="G29" s="86" t="s">
        <v>63</v>
      </c>
      <c r="H29" s="119">
        <f t="shared" si="1"/>
        <v>-9</v>
      </c>
      <c r="I29" s="119">
        <f t="shared" si="1"/>
        <v>1</v>
      </c>
      <c r="K29" s="46"/>
    </row>
    <row r="30" spans="1:11" ht="23.25" customHeight="1">
      <c r="A30" s="149"/>
      <c r="B30" s="92" t="s">
        <v>77</v>
      </c>
      <c r="C30" s="86" t="s">
        <v>65</v>
      </c>
      <c r="D30" s="86" t="s">
        <v>1</v>
      </c>
      <c r="E30" s="86" t="s">
        <v>8</v>
      </c>
      <c r="F30" s="86" t="s">
        <v>116</v>
      </c>
      <c r="G30" s="86" t="s">
        <v>9</v>
      </c>
      <c r="H30" s="119">
        <v>-9</v>
      </c>
      <c r="I30" s="119">
        <v>1</v>
      </c>
      <c r="K30" s="46"/>
    </row>
    <row r="31" spans="1:11" ht="27" customHeight="1">
      <c r="A31" s="149"/>
      <c r="B31" s="152" t="s">
        <v>133</v>
      </c>
      <c r="C31" s="98" t="s">
        <v>10</v>
      </c>
      <c r="D31" s="98"/>
      <c r="E31" s="86"/>
      <c r="F31" s="86"/>
      <c r="G31" s="88"/>
      <c r="H31" s="96">
        <f>H47</f>
        <v>51.5</v>
      </c>
      <c r="I31" s="96">
        <f>I47</f>
        <v>133.5</v>
      </c>
      <c r="K31" s="46"/>
    </row>
    <row r="32" spans="1:11" ht="39.75" customHeight="1" hidden="1">
      <c r="A32" s="149"/>
      <c r="B32" s="94" t="s">
        <v>123</v>
      </c>
      <c r="C32" s="98" t="s">
        <v>10</v>
      </c>
      <c r="D32" s="98" t="s">
        <v>11</v>
      </c>
      <c r="E32" s="86"/>
      <c r="F32" s="86"/>
      <c r="G32" s="88">
        <f>G33</f>
        <v>59.00000000000001</v>
      </c>
      <c r="H32" s="96">
        <v>59</v>
      </c>
      <c r="I32" s="96">
        <v>59</v>
      </c>
      <c r="K32" s="46"/>
    </row>
    <row r="33" spans="1:11" ht="51" customHeight="1" hidden="1">
      <c r="A33" s="149"/>
      <c r="B33" s="92" t="s">
        <v>178</v>
      </c>
      <c r="C33" s="86" t="s">
        <v>10</v>
      </c>
      <c r="D33" s="86" t="s">
        <v>11</v>
      </c>
      <c r="E33" s="86" t="s">
        <v>129</v>
      </c>
      <c r="F33" s="86"/>
      <c r="G33" s="85">
        <f>G34</f>
        <v>59.00000000000001</v>
      </c>
      <c r="H33" s="119">
        <v>59</v>
      </c>
      <c r="I33" s="119">
        <v>59</v>
      </c>
      <c r="K33" s="46"/>
    </row>
    <row r="34" spans="1:11" ht="13.5" customHeight="1" hidden="1">
      <c r="A34" s="149"/>
      <c r="B34" s="92" t="s">
        <v>180</v>
      </c>
      <c r="C34" s="86" t="s">
        <v>10</v>
      </c>
      <c r="D34" s="86" t="s">
        <v>11</v>
      </c>
      <c r="E34" s="86" t="s">
        <v>151</v>
      </c>
      <c r="F34" s="86"/>
      <c r="G34" s="85">
        <f>G35</f>
        <v>59.00000000000001</v>
      </c>
      <c r="H34" s="119">
        <v>59</v>
      </c>
      <c r="I34" s="119">
        <v>59</v>
      </c>
      <c r="K34" s="46"/>
    </row>
    <row r="35" spans="1:11" ht="39.75" customHeight="1" hidden="1">
      <c r="A35" s="149"/>
      <c r="B35" s="92" t="s">
        <v>181</v>
      </c>
      <c r="C35" s="86" t="s">
        <v>10</v>
      </c>
      <c r="D35" s="86" t="s">
        <v>11</v>
      </c>
      <c r="E35" s="86" t="s">
        <v>122</v>
      </c>
      <c r="F35" s="86" t="s">
        <v>63</v>
      </c>
      <c r="G35" s="85">
        <f>G36+G37+G38</f>
        <v>59.00000000000001</v>
      </c>
      <c r="H35" s="119">
        <v>59</v>
      </c>
      <c r="I35" s="119">
        <v>59</v>
      </c>
      <c r="K35" s="46"/>
    </row>
    <row r="36" spans="1:11" ht="42" customHeight="1" hidden="1">
      <c r="A36" s="149"/>
      <c r="B36" s="92" t="s">
        <v>70</v>
      </c>
      <c r="C36" s="86" t="s">
        <v>10</v>
      </c>
      <c r="D36" s="86" t="s">
        <v>11</v>
      </c>
      <c r="E36" s="86" t="s">
        <v>122</v>
      </c>
      <c r="F36" s="86" t="s">
        <v>4</v>
      </c>
      <c r="G36" s="85">
        <v>44.45</v>
      </c>
      <c r="H36" s="119">
        <v>44.45</v>
      </c>
      <c r="I36" s="119">
        <v>44.45</v>
      </c>
      <c r="K36" s="46"/>
    </row>
    <row r="37" spans="1:11" ht="50.25" customHeight="1" hidden="1">
      <c r="A37" s="149"/>
      <c r="B37" s="122" t="s">
        <v>141</v>
      </c>
      <c r="C37" s="86" t="s">
        <v>10</v>
      </c>
      <c r="D37" s="86" t="s">
        <v>11</v>
      </c>
      <c r="E37" s="86" t="s">
        <v>122</v>
      </c>
      <c r="F37" s="86" t="s">
        <v>142</v>
      </c>
      <c r="G37" s="85">
        <v>13.45</v>
      </c>
      <c r="H37" s="119">
        <v>13.45</v>
      </c>
      <c r="I37" s="119">
        <v>13.45</v>
      </c>
      <c r="K37" s="46"/>
    </row>
    <row r="38" spans="1:11" ht="24.75" customHeight="1" hidden="1">
      <c r="A38" s="149"/>
      <c r="B38" s="92" t="s">
        <v>74</v>
      </c>
      <c r="C38" s="86" t="s">
        <v>10</v>
      </c>
      <c r="D38" s="86" t="s">
        <v>11</v>
      </c>
      <c r="E38" s="86" t="s">
        <v>122</v>
      </c>
      <c r="F38" s="86" t="s">
        <v>6</v>
      </c>
      <c r="G38" s="85">
        <v>1.1</v>
      </c>
      <c r="H38" s="119">
        <v>1.1</v>
      </c>
      <c r="I38" s="119">
        <v>1.1</v>
      </c>
      <c r="K38" s="46"/>
    </row>
    <row r="39" spans="1:11" ht="37.5" customHeight="1" hidden="1">
      <c r="A39" s="149"/>
      <c r="B39" s="94" t="s">
        <v>130</v>
      </c>
      <c r="C39" s="98" t="s">
        <v>2</v>
      </c>
      <c r="D39" s="86"/>
      <c r="E39" s="86"/>
      <c r="F39" s="86"/>
      <c r="G39" s="88">
        <f aca="true" t="shared" si="2" ref="G39:I41">G40</f>
        <v>172.20000000000002</v>
      </c>
      <c r="H39" s="96">
        <f t="shared" si="2"/>
        <v>172.20000000000002</v>
      </c>
      <c r="I39" s="96">
        <f t="shared" si="2"/>
        <v>172.20000000000002</v>
      </c>
      <c r="K39" s="46"/>
    </row>
    <row r="40" spans="1:9" s="67" customFormat="1" ht="12.75" customHeight="1" hidden="1">
      <c r="A40" s="151"/>
      <c r="B40" s="122" t="s">
        <v>178</v>
      </c>
      <c r="C40" s="86" t="s">
        <v>2</v>
      </c>
      <c r="D40" s="86" t="s">
        <v>114</v>
      </c>
      <c r="E40" s="86" t="s">
        <v>129</v>
      </c>
      <c r="F40" s="86"/>
      <c r="G40" s="85">
        <f t="shared" si="2"/>
        <v>172.20000000000002</v>
      </c>
      <c r="H40" s="119">
        <f t="shared" si="2"/>
        <v>172.20000000000002</v>
      </c>
      <c r="I40" s="119">
        <f t="shared" si="2"/>
        <v>172.20000000000002</v>
      </c>
    </row>
    <row r="41" spans="1:11" ht="25.5" customHeight="1" hidden="1">
      <c r="A41" s="149"/>
      <c r="B41" s="92" t="s">
        <v>180</v>
      </c>
      <c r="C41" s="86" t="s">
        <v>2</v>
      </c>
      <c r="D41" s="86" t="s">
        <v>114</v>
      </c>
      <c r="E41" s="86" t="s">
        <v>132</v>
      </c>
      <c r="F41" s="86"/>
      <c r="G41" s="85">
        <f t="shared" si="2"/>
        <v>172.20000000000002</v>
      </c>
      <c r="H41" s="119">
        <f t="shared" si="2"/>
        <v>172.20000000000002</v>
      </c>
      <c r="I41" s="119">
        <f t="shared" si="2"/>
        <v>172.20000000000002</v>
      </c>
      <c r="K41" s="46"/>
    </row>
    <row r="42" spans="1:11" ht="38.25" customHeight="1" hidden="1">
      <c r="A42" s="149"/>
      <c r="B42" s="92" t="s">
        <v>152</v>
      </c>
      <c r="C42" s="86" t="s">
        <v>2</v>
      </c>
      <c r="D42" s="86" t="s">
        <v>114</v>
      </c>
      <c r="E42" s="86" t="s">
        <v>143</v>
      </c>
      <c r="F42" s="86" t="s">
        <v>63</v>
      </c>
      <c r="G42" s="85">
        <f>G43+G44</f>
        <v>172.20000000000002</v>
      </c>
      <c r="H42" s="119">
        <f>H43+H44</f>
        <v>172.20000000000002</v>
      </c>
      <c r="I42" s="119">
        <f>I43+I44</f>
        <v>172.20000000000002</v>
      </c>
      <c r="K42" s="46"/>
    </row>
    <row r="43" spans="1:11" ht="26.25" customHeight="1" hidden="1">
      <c r="A43" s="149"/>
      <c r="B43" s="153" t="s">
        <v>70</v>
      </c>
      <c r="C43" s="86" t="s">
        <v>2</v>
      </c>
      <c r="D43" s="86" t="s">
        <v>114</v>
      </c>
      <c r="E43" s="86" t="s">
        <v>143</v>
      </c>
      <c r="F43" s="86" t="s">
        <v>4</v>
      </c>
      <c r="G43" s="85">
        <v>132.3</v>
      </c>
      <c r="H43" s="119">
        <v>132.3</v>
      </c>
      <c r="I43" s="119">
        <v>132.3</v>
      </c>
      <c r="K43" s="46"/>
    </row>
    <row r="44" spans="1:11" ht="39" customHeight="1" hidden="1">
      <c r="A44" s="149"/>
      <c r="B44" s="92" t="s">
        <v>141</v>
      </c>
      <c r="C44" s="86" t="s">
        <v>2</v>
      </c>
      <c r="D44" s="86" t="s">
        <v>114</v>
      </c>
      <c r="E44" s="86" t="s">
        <v>143</v>
      </c>
      <c r="F44" s="86" t="s">
        <v>142</v>
      </c>
      <c r="G44" s="85">
        <v>39.9</v>
      </c>
      <c r="H44" s="119">
        <v>39.9</v>
      </c>
      <c r="I44" s="119">
        <v>39.9</v>
      </c>
      <c r="K44" s="46"/>
    </row>
    <row r="45" spans="1:11" ht="26.25" customHeight="1" hidden="1">
      <c r="A45" s="149"/>
      <c r="B45" s="94" t="s">
        <v>25</v>
      </c>
      <c r="C45" s="98" t="s">
        <v>12</v>
      </c>
      <c r="D45" s="86"/>
      <c r="E45" s="86"/>
      <c r="F45" s="86"/>
      <c r="G45" s="88">
        <f>G78</f>
        <v>0</v>
      </c>
      <c r="H45" s="96">
        <f>H78</f>
        <v>-10</v>
      </c>
      <c r="I45" s="96">
        <f>I78</f>
        <v>5</v>
      </c>
      <c r="K45" s="46"/>
    </row>
    <row r="46" spans="1:11" ht="24.75" customHeight="1" hidden="1">
      <c r="A46" s="149"/>
      <c r="B46" s="152" t="s">
        <v>133</v>
      </c>
      <c r="C46" s="98" t="s">
        <v>65</v>
      </c>
      <c r="D46" s="98" t="s">
        <v>10</v>
      </c>
      <c r="E46" s="86"/>
      <c r="F46" s="86"/>
      <c r="G46" s="88"/>
      <c r="H46" s="96">
        <v>59</v>
      </c>
      <c r="I46" s="96">
        <v>59</v>
      </c>
      <c r="K46" s="46"/>
    </row>
    <row r="47" spans="1:11" ht="24.75" customHeight="1">
      <c r="A47" s="149"/>
      <c r="B47" s="94" t="s">
        <v>123</v>
      </c>
      <c r="C47" s="98" t="s">
        <v>65</v>
      </c>
      <c r="D47" s="98" t="s">
        <v>10</v>
      </c>
      <c r="E47" s="98" t="s">
        <v>11</v>
      </c>
      <c r="F47" s="86"/>
      <c r="G47" s="88"/>
      <c r="H47" s="96">
        <f aca="true" t="shared" si="3" ref="H47:I49">H48</f>
        <v>51.5</v>
      </c>
      <c r="I47" s="96">
        <f t="shared" si="3"/>
        <v>133.5</v>
      </c>
      <c r="K47" s="46"/>
    </row>
    <row r="48" spans="1:11" ht="36" customHeight="1">
      <c r="A48" s="149"/>
      <c r="B48" s="92" t="s">
        <v>178</v>
      </c>
      <c r="C48" s="86" t="s">
        <v>65</v>
      </c>
      <c r="D48" s="86" t="s">
        <v>10</v>
      </c>
      <c r="E48" s="86" t="s">
        <v>11</v>
      </c>
      <c r="F48" s="86" t="s">
        <v>129</v>
      </c>
      <c r="G48" s="85"/>
      <c r="H48" s="119">
        <f t="shared" si="3"/>
        <v>51.5</v>
      </c>
      <c r="I48" s="119">
        <f t="shared" si="3"/>
        <v>133.5</v>
      </c>
      <c r="K48" s="46"/>
    </row>
    <row r="49" spans="1:11" ht="49.5" customHeight="1">
      <c r="A49" s="149"/>
      <c r="B49" s="92" t="s">
        <v>180</v>
      </c>
      <c r="C49" s="86" t="s">
        <v>65</v>
      </c>
      <c r="D49" s="86" t="s">
        <v>10</v>
      </c>
      <c r="E49" s="86" t="s">
        <v>11</v>
      </c>
      <c r="F49" s="86" t="s">
        <v>151</v>
      </c>
      <c r="G49" s="85"/>
      <c r="H49" s="119">
        <f t="shared" si="3"/>
        <v>51.5</v>
      </c>
      <c r="I49" s="119">
        <f t="shared" si="3"/>
        <v>133.5</v>
      </c>
      <c r="K49" s="46"/>
    </row>
    <row r="50" spans="1:11" ht="77.25" customHeight="1">
      <c r="A50" s="149"/>
      <c r="B50" s="92" t="s">
        <v>181</v>
      </c>
      <c r="C50" s="86" t="s">
        <v>65</v>
      </c>
      <c r="D50" s="86" t="s">
        <v>10</v>
      </c>
      <c r="E50" s="86" t="s">
        <v>11</v>
      </c>
      <c r="F50" s="86" t="s">
        <v>122</v>
      </c>
      <c r="G50" s="86" t="s">
        <v>63</v>
      </c>
      <c r="H50" s="119">
        <f>H51+H52+H53</f>
        <v>51.5</v>
      </c>
      <c r="I50" s="119">
        <f>I51+I52+I53</f>
        <v>133.5</v>
      </c>
      <c r="K50" s="46"/>
    </row>
    <row r="51" spans="1:11" ht="49.5" customHeight="1">
      <c r="A51" s="149"/>
      <c r="B51" s="92" t="s">
        <v>70</v>
      </c>
      <c r="C51" s="86" t="s">
        <v>65</v>
      </c>
      <c r="D51" s="86" t="s">
        <v>10</v>
      </c>
      <c r="E51" s="86" t="s">
        <v>11</v>
      </c>
      <c r="F51" s="86" t="s">
        <v>122</v>
      </c>
      <c r="G51" s="86" t="s">
        <v>4</v>
      </c>
      <c r="H51" s="119">
        <v>39.55</v>
      </c>
      <c r="I51" s="119">
        <v>102.53</v>
      </c>
      <c r="K51" s="46"/>
    </row>
    <row r="52" spans="1:11" ht="66" customHeight="1">
      <c r="A52" s="149"/>
      <c r="B52" s="122" t="s">
        <v>141</v>
      </c>
      <c r="C52" s="86" t="s">
        <v>65</v>
      </c>
      <c r="D52" s="86" t="s">
        <v>10</v>
      </c>
      <c r="E52" s="86" t="s">
        <v>11</v>
      </c>
      <c r="F52" s="86" t="s">
        <v>122</v>
      </c>
      <c r="G52" s="86" t="s">
        <v>142</v>
      </c>
      <c r="H52" s="119">
        <v>11.95</v>
      </c>
      <c r="I52" s="119">
        <v>30.97</v>
      </c>
      <c r="K52" s="46"/>
    </row>
    <row r="53" spans="1:11" ht="33" customHeight="1" hidden="1">
      <c r="A53" s="149"/>
      <c r="B53" s="92" t="s">
        <v>74</v>
      </c>
      <c r="C53" s="86" t="s">
        <v>65</v>
      </c>
      <c r="D53" s="86" t="s">
        <v>10</v>
      </c>
      <c r="E53" s="86" t="s">
        <v>11</v>
      </c>
      <c r="F53" s="86" t="s">
        <v>122</v>
      </c>
      <c r="G53" s="86" t="s">
        <v>6</v>
      </c>
      <c r="H53" s="119">
        <v>0</v>
      </c>
      <c r="I53" s="119">
        <v>0</v>
      </c>
      <c r="K53" s="46"/>
    </row>
    <row r="54" spans="1:11" ht="33" customHeight="1">
      <c r="A54" s="149"/>
      <c r="B54" s="94" t="s">
        <v>228</v>
      </c>
      <c r="C54" s="98" t="s">
        <v>65</v>
      </c>
      <c r="D54" s="98" t="s">
        <v>11</v>
      </c>
      <c r="E54" s="98" t="s">
        <v>229</v>
      </c>
      <c r="F54" s="86"/>
      <c r="G54" s="86"/>
      <c r="H54" s="119"/>
      <c r="I54" s="96">
        <f>I55</f>
        <v>2</v>
      </c>
      <c r="K54" s="46"/>
    </row>
    <row r="55" spans="1:11" ht="33" customHeight="1">
      <c r="A55" s="149"/>
      <c r="B55" s="92" t="s">
        <v>178</v>
      </c>
      <c r="C55" s="86" t="s">
        <v>65</v>
      </c>
      <c r="D55" s="86" t="s">
        <v>11</v>
      </c>
      <c r="E55" s="86" t="s">
        <v>229</v>
      </c>
      <c r="F55" s="86" t="s">
        <v>129</v>
      </c>
      <c r="G55" s="86"/>
      <c r="H55" s="119"/>
      <c r="I55" s="119">
        <v>2</v>
      </c>
      <c r="K55" s="46"/>
    </row>
    <row r="56" spans="1:11" ht="51" customHeight="1">
      <c r="A56" s="149"/>
      <c r="B56" s="92" t="s">
        <v>187</v>
      </c>
      <c r="C56" s="86" t="s">
        <v>65</v>
      </c>
      <c r="D56" s="86" t="s">
        <v>11</v>
      </c>
      <c r="E56" s="86" t="s">
        <v>229</v>
      </c>
      <c r="F56" s="86" t="s">
        <v>158</v>
      </c>
      <c r="G56" s="86"/>
      <c r="H56" s="119"/>
      <c r="I56" s="119">
        <v>2</v>
      </c>
      <c r="K56" s="46"/>
    </row>
    <row r="57" spans="1:11" ht="81" customHeight="1">
      <c r="A57" s="149"/>
      <c r="B57" s="92" t="s">
        <v>232</v>
      </c>
      <c r="C57" s="86" t="s">
        <v>65</v>
      </c>
      <c r="D57" s="86" t="s">
        <v>11</v>
      </c>
      <c r="E57" s="86" t="s">
        <v>229</v>
      </c>
      <c r="F57" s="86" t="s">
        <v>159</v>
      </c>
      <c r="G57" s="86" t="s">
        <v>63</v>
      </c>
      <c r="H57" s="119"/>
      <c r="I57" s="119">
        <v>2</v>
      </c>
      <c r="K57" s="46"/>
    </row>
    <row r="58" spans="1:11" ht="34.5" customHeight="1">
      <c r="A58" s="149"/>
      <c r="B58" s="92" t="s">
        <v>231</v>
      </c>
      <c r="C58" s="86" t="s">
        <v>65</v>
      </c>
      <c r="D58" s="86" t="s">
        <v>11</v>
      </c>
      <c r="E58" s="86" t="s">
        <v>229</v>
      </c>
      <c r="F58" s="86" t="s">
        <v>159</v>
      </c>
      <c r="G58" s="86" t="s">
        <v>6</v>
      </c>
      <c r="H58" s="119"/>
      <c r="I58" s="119">
        <v>2</v>
      </c>
      <c r="K58" s="46"/>
    </row>
    <row r="59" spans="1:11" ht="18" customHeight="1">
      <c r="A59" s="149"/>
      <c r="B59" s="94" t="s">
        <v>226</v>
      </c>
      <c r="C59" s="98" t="s">
        <v>65</v>
      </c>
      <c r="D59" s="98" t="s">
        <v>11</v>
      </c>
      <c r="E59" s="98" t="s">
        <v>230</v>
      </c>
      <c r="F59" s="86"/>
      <c r="G59" s="86"/>
      <c r="H59" s="119"/>
      <c r="I59" s="96">
        <f>I60</f>
        <v>2.4</v>
      </c>
      <c r="K59" s="46"/>
    </row>
    <row r="60" spans="1:11" ht="33" customHeight="1">
      <c r="A60" s="149"/>
      <c r="B60" s="92" t="s">
        <v>178</v>
      </c>
      <c r="C60" s="86" t="s">
        <v>65</v>
      </c>
      <c r="D60" s="86" t="s">
        <v>11</v>
      </c>
      <c r="E60" s="86" t="s">
        <v>230</v>
      </c>
      <c r="F60" s="86" t="s">
        <v>129</v>
      </c>
      <c r="G60" s="86"/>
      <c r="H60" s="119"/>
      <c r="I60" s="119">
        <f>I61</f>
        <v>2.4</v>
      </c>
      <c r="K60" s="46"/>
    </row>
    <row r="61" spans="1:11" ht="48.75" customHeight="1">
      <c r="A61" s="149"/>
      <c r="B61" s="92" t="s">
        <v>187</v>
      </c>
      <c r="C61" s="86" t="s">
        <v>65</v>
      </c>
      <c r="D61" s="86" t="s">
        <v>11</v>
      </c>
      <c r="E61" s="86" t="s">
        <v>230</v>
      </c>
      <c r="F61" s="86" t="s">
        <v>158</v>
      </c>
      <c r="G61" s="86"/>
      <c r="H61" s="119"/>
      <c r="I61" s="119">
        <f>I62</f>
        <v>2.4</v>
      </c>
      <c r="K61" s="46"/>
    </row>
    <row r="62" spans="1:11" ht="81" customHeight="1">
      <c r="A62" s="149"/>
      <c r="B62" s="92" t="s">
        <v>183</v>
      </c>
      <c r="C62" s="86" t="s">
        <v>65</v>
      </c>
      <c r="D62" s="86" t="s">
        <v>11</v>
      </c>
      <c r="E62" s="86" t="s">
        <v>230</v>
      </c>
      <c r="F62" s="86" t="s">
        <v>159</v>
      </c>
      <c r="G62" s="86" t="s">
        <v>63</v>
      </c>
      <c r="H62" s="119"/>
      <c r="I62" s="119">
        <v>2.4</v>
      </c>
      <c r="K62" s="46"/>
    </row>
    <row r="63" spans="1:11" ht="33" customHeight="1">
      <c r="A63" s="149"/>
      <c r="B63" s="92" t="s">
        <v>231</v>
      </c>
      <c r="C63" s="86" t="s">
        <v>65</v>
      </c>
      <c r="D63" s="86" t="s">
        <v>11</v>
      </c>
      <c r="E63" s="86" t="s">
        <v>230</v>
      </c>
      <c r="F63" s="86" t="s">
        <v>159</v>
      </c>
      <c r="G63" s="86" t="s">
        <v>6</v>
      </c>
      <c r="H63" s="119"/>
      <c r="I63" s="119">
        <v>2.4</v>
      </c>
      <c r="K63" s="46"/>
    </row>
    <row r="64" spans="1:11" ht="14.25" customHeight="1">
      <c r="A64" s="149"/>
      <c r="B64" s="94" t="s">
        <v>130</v>
      </c>
      <c r="C64" s="98" t="s">
        <v>65</v>
      </c>
      <c r="D64" s="98" t="s">
        <v>2</v>
      </c>
      <c r="E64" s="86"/>
      <c r="F64" s="86"/>
      <c r="G64" s="88"/>
      <c r="H64" s="96">
        <f>H65</f>
        <v>-83.6</v>
      </c>
      <c r="I64" s="96">
        <f>I65</f>
        <v>288</v>
      </c>
      <c r="K64" s="46"/>
    </row>
    <row r="65" spans="1:11" ht="33" customHeight="1">
      <c r="A65" s="149"/>
      <c r="B65" s="122" t="s">
        <v>178</v>
      </c>
      <c r="C65" s="86" t="s">
        <v>65</v>
      </c>
      <c r="D65" s="86" t="s">
        <v>2</v>
      </c>
      <c r="E65" s="86" t="s">
        <v>114</v>
      </c>
      <c r="F65" s="86" t="s">
        <v>129</v>
      </c>
      <c r="G65" s="85"/>
      <c r="H65" s="119">
        <f>H66</f>
        <v>-83.6</v>
      </c>
      <c r="I65" s="119">
        <f>I66</f>
        <v>288</v>
      </c>
      <c r="K65" s="46"/>
    </row>
    <row r="66" spans="1:11" ht="46.5" customHeight="1" hidden="1">
      <c r="A66" s="149"/>
      <c r="B66" s="92" t="s">
        <v>180</v>
      </c>
      <c r="C66" s="86" t="s">
        <v>65</v>
      </c>
      <c r="D66" s="86" t="s">
        <v>2</v>
      </c>
      <c r="E66" s="86" t="s">
        <v>114</v>
      </c>
      <c r="F66" s="86" t="s">
        <v>132</v>
      </c>
      <c r="G66" s="85"/>
      <c r="H66" s="119">
        <f>H69+H67+H68</f>
        <v>-83.6</v>
      </c>
      <c r="I66" s="119">
        <f>I69</f>
        <v>288</v>
      </c>
      <c r="K66" s="46"/>
    </row>
    <row r="67" spans="1:11" ht="46.5" customHeight="1" hidden="1">
      <c r="A67" s="149"/>
      <c r="B67" s="92" t="s">
        <v>70</v>
      </c>
      <c r="C67" s="86" t="s">
        <v>65</v>
      </c>
      <c r="D67" s="86" t="s">
        <v>2</v>
      </c>
      <c r="E67" s="86" t="s">
        <v>114</v>
      </c>
      <c r="F67" s="86" t="s">
        <v>143</v>
      </c>
      <c r="G67" s="85">
        <v>121</v>
      </c>
      <c r="H67" s="119">
        <v>0</v>
      </c>
      <c r="I67" s="119">
        <v>0</v>
      </c>
      <c r="K67" s="46"/>
    </row>
    <row r="68" spans="1:11" ht="46.5" customHeight="1" hidden="1">
      <c r="A68" s="149"/>
      <c r="B68" s="92" t="s">
        <v>141</v>
      </c>
      <c r="C68" s="86" t="s">
        <v>65</v>
      </c>
      <c r="D68" s="86" t="s">
        <v>2</v>
      </c>
      <c r="E68" s="86" t="s">
        <v>114</v>
      </c>
      <c r="F68" s="86" t="s">
        <v>143</v>
      </c>
      <c r="G68" s="85">
        <v>129</v>
      </c>
      <c r="H68" s="119">
        <v>0</v>
      </c>
      <c r="I68" s="119">
        <v>0</v>
      </c>
      <c r="K68" s="46"/>
    </row>
    <row r="69" spans="1:11" ht="93.75" customHeight="1">
      <c r="A69" s="149"/>
      <c r="B69" s="92" t="s">
        <v>185</v>
      </c>
      <c r="C69" s="86" t="s">
        <v>65</v>
      </c>
      <c r="D69" s="86" t="s">
        <v>2</v>
      </c>
      <c r="E69" s="86" t="s">
        <v>114</v>
      </c>
      <c r="F69" s="86" t="s">
        <v>143</v>
      </c>
      <c r="G69" s="86" t="s">
        <v>63</v>
      </c>
      <c r="H69" s="119">
        <f>H70+H71</f>
        <v>-83.6</v>
      </c>
      <c r="I69" s="119">
        <f>I70+I71</f>
        <v>288</v>
      </c>
      <c r="K69" s="46"/>
    </row>
    <row r="70" spans="1:11" ht="29.25" customHeight="1">
      <c r="A70" s="149"/>
      <c r="B70" s="92" t="s">
        <v>74</v>
      </c>
      <c r="C70" s="86" t="s">
        <v>65</v>
      </c>
      <c r="D70" s="86" t="s">
        <v>2</v>
      </c>
      <c r="E70" s="86" t="s">
        <v>114</v>
      </c>
      <c r="F70" s="86" t="s">
        <v>143</v>
      </c>
      <c r="G70" s="86" t="s">
        <v>6</v>
      </c>
      <c r="H70" s="119">
        <v>-82.6</v>
      </c>
      <c r="I70" s="119">
        <v>287</v>
      </c>
      <c r="K70" s="46"/>
    </row>
    <row r="71" spans="1:11" ht="30.75" customHeight="1">
      <c r="A71" s="149"/>
      <c r="B71" s="92" t="s">
        <v>154</v>
      </c>
      <c r="C71" s="86" t="s">
        <v>65</v>
      </c>
      <c r="D71" s="86" t="s">
        <v>2</v>
      </c>
      <c r="E71" s="86" t="s">
        <v>114</v>
      </c>
      <c r="F71" s="86" t="s">
        <v>143</v>
      </c>
      <c r="G71" s="86" t="s">
        <v>79</v>
      </c>
      <c r="H71" s="119">
        <v>-1</v>
      </c>
      <c r="I71" s="119">
        <v>1</v>
      </c>
      <c r="K71" s="46"/>
    </row>
    <row r="72" spans="1:11" ht="16.5" customHeight="1">
      <c r="A72" s="149"/>
      <c r="B72" s="94" t="s">
        <v>26</v>
      </c>
      <c r="C72" s="98" t="s">
        <v>65</v>
      </c>
      <c r="D72" s="98" t="s">
        <v>13</v>
      </c>
      <c r="E72" s="98"/>
      <c r="F72" s="98"/>
      <c r="G72" s="98"/>
      <c r="H72" s="96">
        <f aca="true" t="shared" si="4" ref="H72:I75">H73</f>
        <v>-155.15</v>
      </c>
      <c r="I72" s="96">
        <f t="shared" si="4"/>
        <v>20</v>
      </c>
      <c r="K72" s="46"/>
    </row>
    <row r="73" spans="1:11" ht="33" customHeight="1">
      <c r="A73" s="149"/>
      <c r="B73" s="92" t="s">
        <v>182</v>
      </c>
      <c r="C73" s="86" t="s">
        <v>65</v>
      </c>
      <c r="D73" s="86" t="s">
        <v>13</v>
      </c>
      <c r="E73" s="86" t="s">
        <v>11</v>
      </c>
      <c r="F73" s="86" t="s">
        <v>129</v>
      </c>
      <c r="G73" s="86"/>
      <c r="H73" s="119">
        <f t="shared" si="4"/>
        <v>-155.15</v>
      </c>
      <c r="I73" s="119">
        <f t="shared" si="4"/>
        <v>20</v>
      </c>
      <c r="K73" s="46"/>
    </row>
    <row r="74" spans="1:11" ht="47.25" customHeight="1">
      <c r="A74" s="149"/>
      <c r="B74" s="92" t="s">
        <v>187</v>
      </c>
      <c r="C74" s="86" t="s">
        <v>65</v>
      </c>
      <c r="D74" s="86" t="s">
        <v>13</v>
      </c>
      <c r="E74" s="86" t="s">
        <v>11</v>
      </c>
      <c r="F74" s="86" t="s">
        <v>158</v>
      </c>
      <c r="G74" s="86"/>
      <c r="H74" s="119">
        <f t="shared" si="4"/>
        <v>-155.15</v>
      </c>
      <c r="I74" s="119">
        <f t="shared" si="4"/>
        <v>20</v>
      </c>
      <c r="K74" s="46"/>
    </row>
    <row r="75" spans="1:11" ht="78" customHeight="1">
      <c r="A75" s="149"/>
      <c r="B75" s="92" t="s">
        <v>183</v>
      </c>
      <c r="C75" s="86" t="s">
        <v>65</v>
      </c>
      <c r="D75" s="86" t="s">
        <v>13</v>
      </c>
      <c r="E75" s="86" t="s">
        <v>11</v>
      </c>
      <c r="F75" s="86" t="s">
        <v>159</v>
      </c>
      <c r="G75" s="86" t="s">
        <v>63</v>
      </c>
      <c r="H75" s="119">
        <f t="shared" si="4"/>
        <v>-155.15</v>
      </c>
      <c r="I75" s="119">
        <f t="shared" si="4"/>
        <v>20</v>
      </c>
      <c r="K75" s="46"/>
    </row>
    <row r="76" spans="1:11" ht="33" customHeight="1">
      <c r="A76" s="149"/>
      <c r="B76" s="92" t="s">
        <v>74</v>
      </c>
      <c r="C76" s="86" t="s">
        <v>65</v>
      </c>
      <c r="D76" s="86" t="s">
        <v>13</v>
      </c>
      <c r="E76" s="86" t="s">
        <v>11</v>
      </c>
      <c r="F76" s="86" t="s">
        <v>159</v>
      </c>
      <c r="G76" s="86" t="s">
        <v>6</v>
      </c>
      <c r="H76" s="119">
        <v>-155.15</v>
      </c>
      <c r="I76" s="119">
        <v>20</v>
      </c>
      <c r="K76" s="46"/>
    </row>
    <row r="77" spans="1:11" ht="23.25" customHeight="1">
      <c r="A77" s="149"/>
      <c r="B77" s="94" t="s">
        <v>25</v>
      </c>
      <c r="C77" s="98" t="s">
        <v>65</v>
      </c>
      <c r="D77" s="98" t="s">
        <v>12</v>
      </c>
      <c r="E77" s="86"/>
      <c r="F77" s="86"/>
      <c r="G77" s="88"/>
      <c r="H77" s="96">
        <f aca="true" t="shared" si="5" ref="H77:I79">H78</f>
        <v>-10</v>
      </c>
      <c r="I77" s="96">
        <f t="shared" si="5"/>
        <v>5</v>
      </c>
      <c r="K77" s="46"/>
    </row>
    <row r="78" spans="1:11" ht="30.75" customHeight="1">
      <c r="A78" s="149"/>
      <c r="B78" s="92" t="s">
        <v>178</v>
      </c>
      <c r="C78" s="86" t="s">
        <v>65</v>
      </c>
      <c r="D78" s="86" t="s">
        <v>12</v>
      </c>
      <c r="E78" s="86" t="s">
        <v>12</v>
      </c>
      <c r="F78" s="86" t="s">
        <v>129</v>
      </c>
      <c r="G78" s="97"/>
      <c r="H78" s="155">
        <f t="shared" si="5"/>
        <v>-10</v>
      </c>
      <c r="I78" s="155">
        <f t="shared" si="5"/>
        <v>5</v>
      </c>
      <c r="K78" s="46"/>
    </row>
    <row r="79" spans="1:11" ht="47.25" customHeight="1">
      <c r="A79" s="149"/>
      <c r="B79" s="153" t="s">
        <v>176</v>
      </c>
      <c r="C79" s="86" t="s">
        <v>65</v>
      </c>
      <c r="D79" s="86" t="s">
        <v>12</v>
      </c>
      <c r="E79" s="86" t="s">
        <v>12</v>
      </c>
      <c r="F79" s="86" t="s">
        <v>125</v>
      </c>
      <c r="G79" s="85"/>
      <c r="H79" s="119">
        <f t="shared" si="5"/>
        <v>-10</v>
      </c>
      <c r="I79" s="119">
        <f t="shared" si="5"/>
        <v>5</v>
      </c>
      <c r="K79" s="46"/>
    </row>
    <row r="80" spans="1:11" ht="63.75" customHeight="1">
      <c r="A80" s="149"/>
      <c r="B80" s="92" t="s">
        <v>177</v>
      </c>
      <c r="C80" s="86" t="s">
        <v>65</v>
      </c>
      <c r="D80" s="86" t="s">
        <v>12</v>
      </c>
      <c r="E80" s="86" t="s">
        <v>12</v>
      </c>
      <c r="F80" s="86" t="s">
        <v>126</v>
      </c>
      <c r="G80" s="86" t="s">
        <v>63</v>
      </c>
      <c r="H80" s="119">
        <f>H81+H82+H83</f>
        <v>-10</v>
      </c>
      <c r="I80" s="119">
        <f>I83</f>
        <v>5</v>
      </c>
      <c r="K80" s="46"/>
    </row>
    <row r="81" spans="1:11" ht="51.75" customHeight="1" hidden="1">
      <c r="A81" s="149"/>
      <c r="B81" s="92" t="s">
        <v>70</v>
      </c>
      <c r="C81" s="86" t="s">
        <v>65</v>
      </c>
      <c r="D81" s="86" t="s">
        <v>12</v>
      </c>
      <c r="E81" s="86" t="s">
        <v>12</v>
      </c>
      <c r="F81" s="86" t="s">
        <v>126</v>
      </c>
      <c r="G81" s="86" t="s">
        <v>4</v>
      </c>
      <c r="H81" s="119">
        <v>0</v>
      </c>
      <c r="I81" s="119">
        <v>0</v>
      </c>
      <c r="K81" s="46"/>
    </row>
    <row r="82" spans="1:11" ht="63.75" customHeight="1" hidden="1">
      <c r="A82" s="149"/>
      <c r="B82" s="92" t="s">
        <v>141</v>
      </c>
      <c r="C82" s="86" t="s">
        <v>65</v>
      </c>
      <c r="D82" s="86" t="s">
        <v>12</v>
      </c>
      <c r="E82" s="86" t="s">
        <v>12</v>
      </c>
      <c r="F82" s="86" t="s">
        <v>126</v>
      </c>
      <c r="G82" s="86" t="s">
        <v>142</v>
      </c>
      <c r="H82" s="119">
        <v>0</v>
      </c>
      <c r="I82" s="119">
        <v>0</v>
      </c>
      <c r="K82" s="46"/>
    </row>
    <row r="83" spans="1:11" ht="33" customHeight="1">
      <c r="A83" s="149"/>
      <c r="B83" s="92" t="s">
        <v>74</v>
      </c>
      <c r="C83" s="86" t="s">
        <v>65</v>
      </c>
      <c r="D83" s="86" t="s">
        <v>12</v>
      </c>
      <c r="E83" s="86" t="s">
        <v>12</v>
      </c>
      <c r="F83" s="86" t="s">
        <v>126</v>
      </c>
      <c r="G83" s="86" t="s">
        <v>6</v>
      </c>
      <c r="H83" s="155">
        <v>-10</v>
      </c>
      <c r="I83" s="155">
        <v>5</v>
      </c>
      <c r="K83" s="46"/>
    </row>
    <row r="84" spans="1:11" ht="12.75" customHeight="1">
      <c r="A84" s="149"/>
      <c r="B84" s="94" t="s">
        <v>153</v>
      </c>
      <c r="C84" s="98" t="s">
        <v>65</v>
      </c>
      <c r="D84" s="98" t="s">
        <v>14</v>
      </c>
      <c r="E84" s="98"/>
      <c r="F84" s="98"/>
      <c r="G84" s="99"/>
      <c r="H84" s="156">
        <f>H85</f>
        <v>-333.03</v>
      </c>
      <c r="I84" s="156">
        <f>I85</f>
        <v>1002.70207</v>
      </c>
      <c r="K84" s="46"/>
    </row>
    <row r="85" spans="1:11" ht="32.25" customHeight="1">
      <c r="A85" s="149"/>
      <c r="B85" s="92" t="s">
        <v>178</v>
      </c>
      <c r="C85" s="86" t="s">
        <v>65</v>
      </c>
      <c r="D85" s="86" t="s">
        <v>14</v>
      </c>
      <c r="E85" s="86" t="s">
        <v>1</v>
      </c>
      <c r="F85" s="86" t="s">
        <v>129</v>
      </c>
      <c r="G85" s="97"/>
      <c r="H85" s="155">
        <f>H86</f>
        <v>-333.03</v>
      </c>
      <c r="I85" s="155">
        <f>I86</f>
        <v>1002.70207</v>
      </c>
      <c r="K85" s="46"/>
    </row>
    <row r="86" spans="1:11" ht="60.75" customHeight="1">
      <c r="A86" s="149"/>
      <c r="B86" s="92" t="s">
        <v>179</v>
      </c>
      <c r="C86" s="86" t="s">
        <v>65</v>
      </c>
      <c r="D86" s="86" t="s">
        <v>14</v>
      </c>
      <c r="E86" s="86" t="s">
        <v>1</v>
      </c>
      <c r="F86" s="86" t="s">
        <v>127</v>
      </c>
      <c r="G86" s="86" t="s">
        <v>63</v>
      </c>
      <c r="H86" s="155">
        <f>H87+H88+H89+H90+H91+H92</f>
        <v>-333.03</v>
      </c>
      <c r="I86" s="155">
        <f>I87+I88+I89+I90+I91+I92</f>
        <v>1002.70207</v>
      </c>
      <c r="K86" s="46"/>
    </row>
    <row r="87" spans="1:11" ht="50.25" customHeight="1" hidden="1">
      <c r="A87" s="149"/>
      <c r="B87" s="92" t="s">
        <v>73</v>
      </c>
      <c r="C87" s="86" t="s">
        <v>65</v>
      </c>
      <c r="D87" s="86" t="s">
        <v>14</v>
      </c>
      <c r="E87" s="86" t="s">
        <v>1</v>
      </c>
      <c r="F87" s="86" t="s">
        <v>127</v>
      </c>
      <c r="G87" s="86" t="s">
        <v>5</v>
      </c>
      <c r="H87" s="155">
        <v>-10</v>
      </c>
      <c r="I87" s="155">
        <v>0</v>
      </c>
      <c r="K87" s="46"/>
    </row>
    <row r="88" spans="1:11" ht="32.25" customHeight="1">
      <c r="A88" s="149"/>
      <c r="B88" s="122" t="s">
        <v>74</v>
      </c>
      <c r="C88" s="86" t="s">
        <v>65</v>
      </c>
      <c r="D88" s="86" t="s">
        <v>14</v>
      </c>
      <c r="E88" s="86" t="s">
        <v>1</v>
      </c>
      <c r="F88" s="86" t="s">
        <v>127</v>
      </c>
      <c r="G88" s="86" t="s">
        <v>6</v>
      </c>
      <c r="H88" s="119">
        <v>-292.53</v>
      </c>
      <c r="I88" s="119">
        <v>954.03207</v>
      </c>
      <c r="K88" s="46"/>
    </row>
    <row r="89" spans="1:11" ht="31.5" customHeight="1">
      <c r="A89" s="149"/>
      <c r="B89" s="92" t="s">
        <v>154</v>
      </c>
      <c r="C89" s="86" t="s">
        <v>65</v>
      </c>
      <c r="D89" s="86" t="s">
        <v>14</v>
      </c>
      <c r="E89" s="86" t="s">
        <v>1</v>
      </c>
      <c r="F89" s="86" t="s">
        <v>127</v>
      </c>
      <c r="G89" s="86" t="s">
        <v>79</v>
      </c>
      <c r="H89" s="119">
        <v>-10</v>
      </c>
      <c r="I89" s="119">
        <v>10</v>
      </c>
      <c r="K89" s="46"/>
    </row>
    <row r="90" spans="1:11" ht="31.5" customHeight="1">
      <c r="A90" s="149"/>
      <c r="B90" s="92" t="s">
        <v>75</v>
      </c>
      <c r="C90" s="86" t="s">
        <v>65</v>
      </c>
      <c r="D90" s="86" t="s">
        <v>14</v>
      </c>
      <c r="E90" s="86" t="s">
        <v>1</v>
      </c>
      <c r="F90" s="86" t="s">
        <v>127</v>
      </c>
      <c r="G90" s="86" t="s">
        <v>7</v>
      </c>
      <c r="H90" s="119">
        <v>-4</v>
      </c>
      <c r="I90" s="119">
        <v>16.95</v>
      </c>
      <c r="K90" s="46"/>
    </row>
    <row r="91" spans="1:11" ht="21" customHeight="1">
      <c r="A91" s="149"/>
      <c r="B91" s="92" t="s">
        <v>76</v>
      </c>
      <c r="C91" s="86" t="s">
        <v>65</v>
      </c>
      <c r="D91" s="86" t="s">
        <v>14</v>
      </c>
      <c r="E91" s="86" t="s">
        <v>1</v>
      </c>
      <c r="F91" s="86" t="s">
        <v>127</v>
      </c>
      <c r="G91" s="86" t="s">
        <v>67</v>
      </c>
      <c r="H91" s="119">
        <v>-6.5</v>
      </c>
      <c r="I91" s="119">
        <v>6.72</v>
      </c>
      <c r="K91" s="46"/>
    </row>
    <row r="92" spans="1:11" ht="26.25" customHeight="1">
      <c r="A92" s="149"/>
      <c r="B92" s="92" t="s">
        <v>166</v>
      </c>
      <c r="C92" s="86" t="s">
        <v>65</v>
      </c>
      <c r="D92" s="86" t="s">
        <v>14</v>
      </c>
      <c r="E92" s="86" t="s">
        <v>1</v>
      </c>
      <c r="F92" s="86" t="s">
        <v>127</v>
      </c>
      <c r="G92" s="86" t="s">
        <v>167</v>
      </c>
      <c r="H92" s="119">
        <v>-10</v>
      </c>
      <c r="I92" s="119">
        <v>15</v>
      </c>
      <c r="K92" s="46"/>
    </row>
    <row r="93" spans="1:11" ht="26.25" customHeight="1" hidden="1">
      <c r="A93" s="149"/>
      <c r="B93" s="94" t="s">
        <v>50</v>
      </c>
      <c r="C93" s="98" t="s">
        <v>65</v>
      </c>
      <c r="D93" s="98" t="s">
        <v>8</v>
      </c>
      <c r="E93" s="98"/>
      <c r="F93" s="98"/>
      <c r="G93" s="98"/>
      <c r="H93" s="96">
        <f aca="true" t="shared" si="6" ref="H93:I95">H94</f>
        <v>0</v>
      </c>
      <c r="I93" s="96">
        <f t="shared" si="6"/>
        <v>0</v>
      </c>
      <c r="K93" s="46"/>
    </row>
    <row r="94" spans="1:11" ht="26.25" customHeight="1" hidden="1">
      <c r="A94" s="149"/>
      <c r="B94" s="92" t="s">
        <v>52</v>
      </c>
      <c r="C94" s="86" t="s">
        <v>65</v>
      </c>
      <c r="D94" s="86" t="s">
        <v>8</v>
      </c>
      <c r="E94" s="86" t="s">
        <v>1</v>
      </c>
      <c r="F94" s="86"/>
      <c r="G94" s="86"/>
      <c r="H94" s="119">
        <f t="shared" si="6"/>
        <v>0</v>
      </c>
      <c r="I94" s="119">
        <f t="shared" si="6"/>
        <v>0</v>
      </c>
      <c r="K94" s="46"/>
    </row>
    <row r="95" spans="1:11" ht="46.5" customHeight="1" hidden="1">
      <c r="A95" s="149"/>
      <c r="B95" s="75" t="s">
        <v>178</v>
      </c>
      <c r="C95" s="86" t="s">
        <v>65</v>
      </c>
      <c r="D95" s="86" t="s">
        <v>8</v>
      </c>
      <c r="E95" s="86" t="s">
        <v>1</v>
      </c>
      <c r="F95" s="86" t="s">
        <v>129</v>
      </c>
      <c r="G95" s="86"/>
      <c r="H95" s="119">
        <f t="shared" si="6"/>
        <v>0</v>
      </c>
      <c r="I95" s="119">
        <f t="shared" si="6"/>
        <v>0</v>
      </c>
      <c r="K95" s="46"/>
    </row>
    <row r="96" spans="1:11" ht="50.25" customHeight="1" hidden="1">
      <c r="A96" s="149"/>
      <c r="B96" s="75" t="s">
        <v>176</v>
      </c>
      <c r="C96" s="86" t="s">
        <v>65</v>
      </c>
      <c r="D96" s="86" t="s">
        <v>8</v>
      </c>
      <c r="E96" s="86" t="s">
        <v>1</v>
      </c>
      <c r="F96" s="86" t="s">
        <v>120</v>
      </c>
      <c r="G96" s="86" t="s">
        <v>63</v>
      </c>
      <c r="H96" s="119">
        <f>H97+H98+H99</f>
        <v>0</v>
      </c>
      <c r="I96" s="119">
        <f>I97+I98+I99</f>
        <v>0</v>
      </c>
      <c r="K96" s="46"/>
    </row>
    <row r="97" spans="1:11" ht="46.5" customHeight="1" hidden="1">
      <c r="A97" s="149"/>
      <c r="B97" s="75" t="s">
        <v>70</v>
      </c>
      <c r="C97" s="86" t="s">
        <v>65</v>
      </c>
      <c r="D97" s="86" t="s">
        <v>8</v>
      </c>
      <c r="E97" s="86" t="s">
        <v>1</v>
      </c>
      <c r="F97" s="86" t="s">
        <v>120</v>
      </c>
      <c r="G97" s="86" t="s">
        <v>4</v>
      </c>
      <c r="H97" s="119">
        <v>0</v>
      </c>
      <c r="I97" s="119">
        <v>0</v>
      </c>
      <c r="K97" s="46"/>
    </row>
    <row r="98" spans="1:11" ht="60.75" customHeight="1" hidden="1">
      <c r="A98" s="149"/>
      <c r="B98" s="140" t="s">
        <v>141</v>
      </c>
      <c r="C98" s="86" t="s">
        <v>65</v>
      </c>
      <c r="D98" s="86" t="s">
        <v>8</v>
      </c>
      <c r="E98" s="86" t="s">
        <v>1</v>
      </c>
      <c r="F98" s="86" t="s">
        <v>120</v>
      </c>
      <c r="G98" s="86" t="s">
        <v>142</v>
      </c>
      <c r="H98" s="119">
        <v>0</v>
      </c>
      <c r="I98" s="119">
        <v>0</v>
      </c>
      <c r="K98" s="46"/>
    </row>
    <row r="99" spans="1:11" ht="37.5" customHeight="1" hidden="1">
      <c r="A99" s="149"/>
      <c r="B99" s="92" t="s">
        <v>74</v>
      </c>
      <c r="C99" s="86" t="s">
        <v>65</v>
      </c>
      <c r="D99" s="86" t="s">
        <v>8</v>
      </c>
      <c r="E99" s="86" t="s">
        <v>1</v>
      </c>
      <c r="F99" s="86" t="s">
        <v>120</v>
      </c>
      <c r="G99" s="86" t="s">
        <v>6</v>
      </c>
      <c r="H99" s="119">
        <v>0</v>
      </c>
      <c r="I99" s="119">
        <v>0</v>
      </c>
      <c r="K99" s="46"/>
    </row>
    <row r="100" spans="1:11" ht="36.75" customHeight="1">
      <c r="A100" s="149"/>
      <c r="B100" s="94" t="s">
        <v>53</v>
      </c>
      <c r="C100" s="98" t="s">
        <v>65</v>
      </c>
      <c r="D100" s="98" t="s">
        <v>8</v>
      </c>
      <c r="E100" s="98" t="s">
        <v>13</v>
      </c>
      <c r="F100" s="98"/>
      <c r="G100" s="88"/>
      <c r="H100" s="96">
        <f>H101</f>
        <v>1153.9099999999999</v>
      </c>
      <c r="I100" s="96">
        <f>I101</f>
        <v>3425.7400000000002</v>
      </c>
      <c r="K100" s="46"/>
    </row>
    <row r="101" spans="1:11" ht="51" customHeight="1">
      <c r="A101" s="149"/>
      <c r="B101" s="122" t="s">
        <v>174</v>
      </c>
      <c r="C101" s="86" t="s">
        <v>65</v>
      </c>
      <c r="D101" s="86" t="s">
        <v>8</v>
      </c>
      <c r="E101" s="86" t="s">
        <v>13</v>
      </c>
      <c r="F101" s="86" t="s">
        <v>129</v>
      </c>
      <c r="G101" s="85"/>
      <c r="H101" s="119">
        <f>H102</f>
        <v>1153.9099999999999</v>
      </c>
      <c r="I101" s="119">
        <f>I102</f>
        <v>3425.7400000000002</v>
      </c>
      <c r="K101" s="46"/>
    </row>
    <row r="102" spans="1:11" ht="48" customHeight="1">
      <c r="A102" s="149"/>
      <c r="B102" s="92" t="s">
        <v>176</v>
      </c>
      <c r="C102" s="86" t="s">
        <v>65</v>
      </c>
      <c r="D102" s="86" t="s">
        <v>8</v>
      </c>
      <c r="E102" s="86" t="s">
        <v>13</v>
      </c>
      <c r="F102" s="86" t="s">
        <v>125</v>
      </c>
      <c r="G102" s="85"/>
      <c r="H102" s="119">
        <f>H103+H109+H114</f>
        <v>1153.9099999999999</v>
      </c>
      <c r="I102" s="119">
        <f>I103+I109+I114</f>
        <v>3425.7400000000002</v>
      </c>
      <c r="K102" s="46"/>
    </row>
    <row r="103" spans="1:11" ht="60.75" customHeight="1">
      <c r="A103" s="149"/>
      <c r="B103" s="92" t="s">
        <v>186</v>
      </c>
      <c r="C103" s="86" t="s">
        <v>65</v>
      </c>
      <c r="D103" s="86" t="s">
        <v>8</v>
      </c>
      <c r="E103" s="86" t="s">
        <v>13</v>
      </c>
      <c r="F103" s="86" t="s">
        <v>120</v>
      </c>
      <c r="G103" s="86" t="s">
        <v>63</v>
      </c>
      <c r="H103" s="119">
        <f>H104+H106+H107</f>
        <v>950.04</v>
      </c>
      <c r="I103" s="119">
        <f>I104+I106+I107+I108+I105</f>
        <v>2613.3</v>
      </c>
      <c r="K103" s="46"/>
    </row>
    <row r="104" spans="1:11" ht="51" customHeight="1">
      <c r="A104" s="149"/>
      <c r="B104" s="92" t="s">
        <v>70</v>
      </c>
      <c r="C104" s="86" t="s">
        <v>65</v>
      </c>
      <c r="D104" s="86" t="s">
        <v>8</v>
      </c>
      <c r="E104" s="86" t="s">
        <v>13</v>
      </c>
      <c r="F104" s="86" t="s">
        <v>120</v>
      </c>
      <c r="G104" s="174">
        <v>121</v>
      </c>
      <c r="H104" s="119">
        <v>747.29</v>
      </c>
      <c r="I104" s="119">
        <v>960.6</v>
      </c>
      <c r="K104" s="46"/>
    </row>
    <row r="105" spans="1:11" ht="51" customHeight="1">
      <c r="A105" s="149"/>
      <c r="B105" s="92" t="s">
        <v>70</v>
      </c>
      <c r="C105" s="86" t="s">
        <v>65</v>
      </c>
      <c r="D105" s="86" t="s">
        <v>8</v>
      </c>
      <c r="E105" s="86" t="s">
        <v>13</v>
      </c>
      <c r="F105" s="86" t="s">
        <v>200</v>
      </c>
      <c r="G105" s="174">
        <v>121</v>
      </c>
      <c r="H105" s="119"/>
      <c r="I105" s="119">
        <v>935.4</v>
      </c>
      <c r="K105" s="46"/>
    </row>
    <row r="106" spans="1:11" ht="61.5" customHeight="1">
      <c r="A106" s="149"/>
      <c r="B106" s="92" t="s">
        <v>141</v>
      </c>
      <c r="C106" s="86" t="s">
        <v>65</v>
      </c>
      <c r="D106" s="86" t="s">
        <v>8</v>
      </c>
      <c r="E106" s="86" t="s">
        <v>13</v>
      </c>
      <c r="F106" s="86" t="s">
        <v>120</v>
      </c>
      <c r="G106" s="174">
        <v>129</v>
      </c>
      <c r="H106" s="119">
        <v>225.75</v>
      </c>
      <c r="I106" s="119">
        <v>332.3</v>
      </c>
      <c r="K106" s="46"/>
    </row>
    <row r="107" spans="1:11" ht="37.5" customHeight="1" hidden="1">
      <c r="A107" s="149"/>
      <c r="B107" s="92" t="s">
        <v>74</v>
      </c>
      <c r="C107" s="86" t="s">
        <v>8</v>
      </c>
      <c r="D107" s="86" t="s">
        <v>8</v>
      </c>
      <c r="E107" s="86" t="s">
        <v>13</v>
      </c>
      <c r="F107" s="86" t="s">
        <v>120</v>
      </c>
      <c r="G107" s="174">
        <v>244</v>
      </c>
      <c r="H107" s="119">
        <v>-23</v>
      </c>
      <c r="I107" s="119">
        <v>0</v>
      </c>
      <c r="K107" s="46"/>
    </row>
    <row r="108" spans="1:11" ht="63" customHeight="1">
      <c r="A108" s="149"/>
      <c r="B108" s="92" t="s">
        <v>141</v>
      </c>
      <c r="C108" s="86" t="s">
        <v>65</v>
      </c>
      <c r="D108" s="86" t="s">
        <v>8</v>
      </c>
      <c r="E108" s="86" t="s">
        <v>13</v>
      </c>
      <c r="F108" s="86" t="s">
        <v>200</v>
      </c>
      <c r="G108" s="174">
        <v>129</v>
      </c>
      <c r="H108" s="119"/>
      <c r="I108" s="119">
        <v>385</v>
      </c>
      <c r="K108" s="46"/>
    </row>
    <row r="109" spans="1:9" s="67" customFormat="1" ht="63.75" customHeight="1">
      <c r="A109" s="149"/>
      <c r="B109" s="92" t="s">
        <v>177</v>
      </c>
      <c r="C109" s="86" t="s">
        <v>65</v>
      </c>
      <c r="D109" s="86" t="s">
        <v>8</v>
      </c>
      <c r="E109" s="86" t="s">
        <v>13</v>
      </c>
      <c r="F109" s="86" t="s">
        <v>168</v>
      </c>
      <c r="G109" s="86" t="s">
        <v>63</v>
      </c>
      <c r="H109" s="119">
        <f>H110+H112</f>
        <v>71.92</v>
      </c>
      <c r="I109" s="119">
        <f>I110+I112+I111+I113</f>
        <v>265.6</v>
      </c>
    </row>
    <row r="110" spans="1:11" ht="48" customHeight="1">
      <c r="A110" s="151"/>
      <c r="B110" s="92" t="s">
        <v>70</v>
      </c>
      <c r="C110" s="86" t="s">
        <v>65</v>
      </c>
      <c r="D110" s="86" t="s">
        <v>8</v>
      </c>
      <c r="E110" s="86" t="s">
        <v>13</v>
      </c>
      <c r="F110" s="86" t="s">
        <v>168</v>
      </c>
      <c r="G110" s="86" t="s">
        <v>4</v>
      </c>
      <c r="H110" s="119">
        <v>55.6</v>
      </c>
      <c r="I110" s="119">
        <v>94</v>
      </c>
      <c r="K110" s="46"/>
    </row>
    <row r="111" spans="1:11" ht="48" customHeight="1">
      <c r="A111" s="151"/>
      <c r="B111" s="92" t="s">
        <v>70</v>
      </c>
      <c r="C111" s="86" t="s">
        <v>65</v>
      </c>
      <c r="D111" s="86" t="s">
        <v>8</v>
      </c>
      <c r="E111" s="86" t="s">
        <v>13</v>
      </c>
      <c r="F111" s="86" t="s">
        <v>202</v>
      </c>
      <c r="G111" s="86" t="s">
        <v>4</v>
      </c>
      <c r="H111" s="119"/>
      <c r="I111" s="119">
        <v>110</v>
      </c>
      <c r="K111" s="46"/>
    </row>
    <row r="112" spans="1:11" ht="62.25" customHeight="1">
      <c r="A112" s="149"/>
      <c r="B112" s="92" t="s">
        <v>141</v>
      </c>
      <c r="C112" s="86" t="s">
        <v>65</v>
      </c>
      <c r="D112" s="86" t="s">
        <v>8</v>
      </c>
      <c r="E112" s="86" t="s">
        <v>13</v>
      </c>
      <c r="F112" s="86" t="s">
        <v>168</v>
      </c>
      <c r="G112" s="86" t="s">
        <v>142</v>
      </c>
      <c r="H112" s="119">
        <v>16.32</v>
      </c>
      <c r="I112" s="119">
        <v>28.3</v>
      </c>
      <c r="K112" s="46"/>
    </row>
    <row r="113" spans="1:11" ht="62.25" customHeight="1">
      <c r="A113" s="149"/>
      <c r="B113" s="92" t="s">
        <v>141</v>
      </c>
      <c r="C113" s="86" t="s">
        <v>65</v>
      </c>
      <c r="D113" s="86" t="s">
        <v>8</v>
      </c>
      <c r="E113" s="86" t="s">
        <v>13</v>
      </c>
      <c r="F113" s="86" t="s">
        <v>202</v>
      </c>
      <c r="G113" s="86" t="s">
        <v>142</v>
      </c>
      <c r="H113" s="119"/>
      <c r="I113" s="119">
        <v>33.3</v>
      </c>
      <c r="K113" s="46"/>
    </row>
    <row r="114" spans="1:11" ht="48" customHeight="1">
      <c r="A114" s="149"/>
      <c r="B114" s="92" t="s">
        <v>176</v>
      </c>
      <c r="C114" s="86" t="s">
        <v>65</v>
      </c>
      <c r="D114" s="86" t="s">
        <v>8</v>
      </c>
      <c r="E114" s="86" t="s">
        <v>13</v>
      </c>
      <c r="F114" s="86" t="s">
        <v>169</v>
      </c>
      <c r="G114" s="123" t="s">
        <v>63</v>
      </c>
      <c r="H114" s="155">
        <f>H119+H121+H122</f>
        <v>131.95000000000002</v>
      </c>
      <c r="I114" s="155">
        <f>I119+I121+I122+I120+I123</f>
        <v>546.84</v>
      </c>
      <c r="K114" s="46"/>
    </row>
    <row r="115" spans="1:11" ht="12.75" customHeight="1" hidden="1">
      <c r="A115" s="149"/>
      <c r="B115" s="92" t="s">
        <v>70</v>
      </c>
      <c r="C115" s="86" t="s">
        <v>65</v>
      </c>
      <c r="D115" s="86" t="s">
        <v>8</v>
      </c>
      <c r="E115" s="86" t="s">
        <v>13</v>
      </c>
      <c r="F115" s="86" t="s">
        <v>169</v>
      </c>
      <c r="G115" s="123" t="s">
        <v>4</v>
      </c>
      <c r="H115" s="155">
        <v>186.6</v>
      </c>
      <c r="I115" s="155">
        <v>186.6</v>
      </c>
      <c r="K115" s="46"/>
    </row>
    <row r="116" spans="1:11" ht="12.75" customHeight="1" hidden="1">
      <c r="A116" s="149"/>
      <c r="B116" s="92" t="s">
        <v>141</v>
      </c>
      <c r="C116" s="86" t="s">
        <v>65</v>
      </c>
      <c r="D116" s="86" t="s">
        <v>8</v>
      </c>
      <c r="E116" s="86" t="s">
        <v>13</v>
      </c>
      <c r="F116" s="86" t="s">
        <v>168</v>
      </c>
      <c r="G116" s="123" t="s">
        <v>142</v>
      </c>
      <c r="H116" s="155">
        <v>38.4</v>
      </c>
      <c r="I116" s="155">
        <v>38.4</v>
      </c>
      <c r="K116" s="46"/>
    </row>
    <row r="117" spans="1:11" ht="12.75" customHeight="1" hidden="1">
      <c r="A117" s="149"/>
      <c r="B117" s="92" t="s">
        <v>156</v>
      </c>
      <c r="C117" s="86" t="s">
        <v>65</v>
      </c>
      <c r="D117" s="86" t="s">
        <v>8</v>
      </c>
      <c r="E117" s="86" t="s">
        <v>13</v>
      </c>
      <c r="F117" s="86" t="s">
        <v>169</v>
      </c>
      <c r="G117" s="123" t="s">
        <v>63</v>
      </c>
      <c r="H117" s="155" t="e">
        <f>H118+#REF!+H122</f>
        <v>#REF!</v>
      </c>
      <c r="I117" s="155" t="e">
        <f>I118+#REF!+I122</f>
        <v>#REF!</v>
      </c>
      <c r="K117" s="46"/>
    </row>
    <row r="118" spans="1:11" ht="13.5" customHeight="1" hidden="1">
      <c r="A118" s="149"/>
      <c r="B118" s="92" t="s">
        <v>70</v>
      </c>
      <c r="C118" s="86" t="s">
        <v>65</v>
      </c>
      <c r="D118" s="86" t="s">
        <v>8</v>
      </c>
      <c r="E118" s="86" t="s">
        <v>13</v>
      </c>
      <c r="F118" s="86" t="s">
        <v>169</v>
      </c>
      <c r="G118" s="123" t="s">
        <v>4</v>
      </c>
      <c r="H118" s="155">
        <v>186.6</v>
      </c>
      <c r="I118" s="155">
        <v>186.6</v>
      </c>
      <c r="K118" s="46"/>
    </row>
    <row r="119" spans="1:11" ht="46.5">
      <c r="A119" s="149"/>
      <c r="B119" s="92" t="s">
        <v>70</v>
      </c>
      <c r="C119" s="86" t="s">
        <v>65</v>
      </c>
      <c r="D119" s="86" t="s">
        <v>8</v>
      </c>
      <c r="E119" s="86" t="s">
        <v>13</v>
      </c>
      <c r="F119" s="86" t="s">
        <v>169</v>
      </c>
      <c r="G119" s="123" t="s">
        <v>4</v>
      </c>
      <c r="H119" s="155">
        <v>123.55</v>
      </c>
      <c r="I119" s="155">
        <v>196</v>
      </c>
      <c r="K119" s="46"/>
    </row>
    <row r="120" spans="1:11" ht="46.5">
      <c r="A120" s="149"/>
      <c r="B120" s="92" t="s">
        <v>70</v>
      </c>
      <c r="C120" s="86" t="s">
        <v>65</v>
      </c>
      <c r="D120" s="86" t="s">
        <v>8</v>
      </c>
      <c r="E120" s="86" t="s">
        <v>13</v>
      </c>
      <c r="F120" s="86" t="s">
        <v>201</v>
      </c>
      <c r="G120" s="123" t="s">
        <v>4</v>
      </c>
      <c r="H120" s="155"/>
      <c r="I120" s="155">
        <v>224</v>
      </c>
      <c r="K120" s="46"/>
    </row>
    <row r="121" spans="1:11" ht="63" customHeight="1">
      <c r="A121" s="149"/>
      <c r="B121" s="92" t="s">
        <v>141</v>
      </c>
      <c r="C121" s="86" t="s">
        <v>65</v>
      </c>
      <c r="D121" s="86" t="s">
        <v>8</v>
      </c>
      <c r="E121" s="86" t="s">
        <v>13</v>
      </c>
      <c r="F121" s="86" t="s">
        <v>169</v>
      </c>
      <c r="G121" s="123" t="s">
        <v>142</v>
      </c>
      <c r="H121" s="155">
        <v>36.6</v>
      </c>
      <c r="I121" s="155">
        <v>58.84</v>
      </c>
      <c r="K121" s="46"/>
    </row>
    <row r="122" spans="1:11" ht="36.75" customHeight="1" hidden="1">
      <c r="A122" s="149"/>
      <c r="B122" s="92" t="s">
        <v>74</v>
      </c>
      <c r="C122" s="86" t="s">
        <v>65</v>
      </c>
      <c r="D122" s="86" t="s">
        <v>8</v>
      </c>
      <c r="E122" s="86" t="s">
        <v>13</v>
      </c>
      <c r="F122" s="86" t="s">
        <v>169</v>
      </c>
      <c r="G122" s="123" t="s">
        <v>6</v>
      </c>
      <c r="H122" s="155">
        <v>-28.2</v>
      </c>
      <c r="I122" s="155">
        <v>0</v>
      </c>
      <c r="K122" s="46"/>
    </row>
    <row r="123" spans="1:11" ht="66" customHeight="1">
      <c r="A123" s="149"/>
      <c r="B123" s="92" t="s">
        <v>141</v>
      </c>
      <c r="C123" s="86" t="s">
        <v>65</v>
      </c>
      <c r="D123" s="86" t="s">
        <v>8</v>
      </c>
      <c r="E123" s="86" t="s">
        <v>13</v>
      </c>
      <c r="F123" s="86" t="s">
        <v>201</v>
      </c>
      <c r="G123" s="123" t="s">
        <v>142</v>
      </c>
      <c r="H123" s="155"/>
      <c r="I123" s="155">
        <v>68</v>
      </c>
      <c r="K123" s="46"/>
    </row>
    <row r="124" spans="1:11" ht="14.25" customHeight="1">
      <c r="A124" s="149"/>
      <c r="B124" s="94" t="s">
        <v>121</v>
      </c>
      <c r="C124" s="98" t="s">
        <v>65</v>
      </c>
      <c r="D124" s="98" t="s">
        <v>81</v>
      </c>
      <c r="E124" s="98" t="s">
        <v>81</v>
      </c>
      <c r="F124" s="98" t="s">
        <v>3</v>
      </c>
      <c r="G124" s="101" t="s">
        <v>63</v>
      </c>
      <c r="H124" s="155"/>
      <c r="I124" s="155">
        <v>0</v>
      </c>
      <c r="K124" s="46"/>
    </row>
    <row r="125" spans="1:11" ht="17.25" customHeight="1">
      <c r="A125" s="149"/>
      <c r="B125" s="92" t="s">
        <v>121</v>
      </c>
      <c r="C125" s="86" t="s">
        <v>65</v>
      </c>
      <c r="D125" s="86" t="s">
        <v>81</v>
      </c>
      <c r="E125" s="86" t="s">
        <v>81</v>
      </c>
      <c r="F125" s="86" t="s">
        <v>82</v>
      </c>
      <c r="G125" s="100">
        <v>999</v>
      </c>
      <c r="H125" s="155"/>
      <c r="I125" s="155">
        <v>0</v>
      </c>
      <c r="K125" s="46"/>
    </row>
    <row r="126" spans="1:11" ht="23.25" customHeight="1">
      <c r="A126" s="149"/>
      <c r="B126" s="94" t="s">
        <v>22</v>
      </c>
      <c r="C126" s="94"/>
      <c r="D126" s="94"/>
      <c r="E126" s="94"/>
      <c r="F126" s="94"/>
      <c r="G126" s="96"/>
      <c r="H126" s="96" t="e">
        <f>H9+H15+#REF!+H27+H31+H64+H72+H77+H84+H93+H100</f>
        <v>#REF!</v>
      </c>
      <c r="I126" s="96">
        <f>I9+I15+I27+I31+I64+I72+I77+I84+I100+I54+I59</f>
        <v>6626.74207</v>
      </c>
      <c r="K126" s="46"/>
    </row>
    <row r="127" spans="9:11" ht="31.5" customHeight="1">
      <c r="I127" s="46"/>
      <c r="K127" s="46"/>
    </row>
    <row r="128" spans="9:11" ht="13.5" customHeight="1" hidden="1">
      <c r="I128" s="46"/>
      <c r="J128" s="68"/>
      <c r="K128" s="46"/>
    </row>
    <row r="129" spans="10:11" ht="55.5" customHeight="1">
      <c r="J129" s="68"/>
      <c r="K129" s="46"/>
    </row>
    <row r="130" ht="45.75" customHeight="1">
      <c r="K130" s="46"/>
    </row>
    <row r="131" spans="10:11" ht="45.75" customHeight="1">
      <c r="J131" s="68"/>
      <c r="K131" s="46"/>
    </row>
    <row r="132" ht="42" customHeight="1">
      <c r="K132" s="46"/>
    </row>
    <row r="133" ht="69.75" customHeight="1">
      <c r="K133" s="46"/>
    </row>
    <row r="134" ht="34.5" customHeight="1">
      <c r="K134" s="46"/>
    </row>
    <row r="135" ht="59.25" customHeight="1">
      <c r="K135" s="46"/>
    </row>
    <row r="136" ht="59.25" customHeight="1"/>
    <row r="137" ht="40.5" customHeight="1"/>
    <row r="138" ht="33.75" customHeight="1"/>
    <row r="139" ht="12.75" customHeight="1"/>
    <row r="140" ht="12.75">
      <c r="L140" s="68"/>
    </row>
  </sheetData>
  <sheetProtection/>
  <mergeCells count="3">
    <mergeCell ref="G2:I2"/>
    <mergeCell ref="G1:I1"/>
    <mergeCell ref="B3:I3"/>
  </mergeCells>
  <printOptions/>
  <pageMargins left="0.7" right="0.7" top="0.75" bottom="0.75" header="0.3" footer="0.3"/>
  <pageSetup fitToHeight="0" fitToWidth="1" horizontalDpi="600" verticalDpi="600" orientation="portrait" paperSize="9" scale="5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Настя</cp:lastModifiedBy>
  <cp:lastPrinted>2020-01-09T11:03:03Z</cp:lastPrinted>
  <dcterms:created xsi:type="dcterms:W3CDTF">2007-09-12T09:25:25Z</dcterms:created>
  <dcterms:modified xsi:type="dcterms:W3CDTF">2020-02-04T14:21:47Z</dcterms:modified>
  <cp:category/>
  <cp:version/>
  <cp:contentType/>
  <cp:contentStatus/>
</cp:coreProperties>
</file>