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Toc105952697" localSheetId="5">'6'!#REF!</definedName>
    <definedName name="_Toc105952698" localSheetId="5">'6'!#REF!</definedName>
    <definedName name="_xlnm.Print_Area" localSheetId="0">'1'!$A$1:$D$22</definedName>
    <definedName name="_xlnm.Print_Area" localSheetId="9">'10'!$B$1:$K$129</definedName>
    <definedName name="_xlnm.Print_Area" localSheetId="3">'4'!$A$1:$H$47</definedName>
    <definedName name="_xlnm.Print_Area" localSheetId="5">'6'!$A$1:$E$25</definedName>
    <definedName name="_xlnm.Print_Area" localSheetId="7">'8'!$A$1:$H$90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<sst xmlns="http://schemas.openxmlformats.org/spreadsheetml/2006/main" count="2036" uniqueCount="294">
  <si>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</si>
  <si>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</si>
  <si>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</si>
  <si>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</si>
  <si>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</si>
  <si>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нормативы отчислений, %</t>
  </si>
  <si>
    <t>Прочие налоговые доходы бюджетов поселений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</si>
  <si>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</si>
  <si>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</si>
  <si>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</si>
  <si>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</si>
  <si>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</si>
  <si>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</si>
  <si>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</si>
  <si>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</si>
  <si>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</si>
  <si>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</si>
  <si>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</si>
  <si>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</si>
  <si>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</si>
  <si>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</si>
  <si>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</si>
  <si>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</si>
  <si>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</si>
  <si>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</si>
  <si>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</si>
  <si>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</si>
  <si>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</si>
  <si>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</si>
  <si>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</si>
  <si>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</si>
  <si>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</si>
  <si>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</si>
  <si>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</si>
  <si>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</si>
  <si>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</si>
  <si>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</si>
  <si>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</si>
  <si>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</si>
  <si>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</si>
  <si>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</si>
  <si>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</si>
  <si>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</si>
  <si>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</si>
  <si>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</si>
  <si>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</si>
  <si>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</si>
  <si>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</si>
  <si>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</si>
  <si>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</si>
  <si>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</si>
  <si>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</si>
  <si>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</si>
  <si>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</si>
  <si>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</si>
  <si>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</si>
  <si>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</si>
  <si>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</si>
  <si>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</si>
  <si>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</si>
  <si>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</si>
  <si>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</si>
  <si>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</si>
  <si>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</si>
  <si>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</si>
  <si>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</si>
  <si>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</si>
  <si>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</si>
  <si>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</si>
  <si>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</si>
  <si>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</si>
  <si>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</si>
  <si>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</si>
  <si>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</si>
  <si>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</si>
  <si>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</si>
  <si>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</si>
  <si>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</si>
  <si>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</si>
  <si>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</si>
  <si>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Прочие доходы от оказания платных услуг (работ) получателями средств бюджетов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</si>
  <si>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</si>
  <si>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</si>
  <si>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</si>
  <si>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</si>
  <si>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</si>
  <si>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</si>
  <si>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Коммунальное хозяйство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</si>
  <si>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</si>
  <si>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</si>
  <si>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</si>
  <si>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</si>
  <si>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</si>
  <si>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</si>
  <si>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</si>
  <si>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</si>
  <si>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</si>
  <si>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</si>
  <si>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</si>
  <si>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</si>
  <si>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</si>
  <si>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</si>
  <si>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</si>
  <si>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</si>
  <si>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</si>
  <si>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0502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</si>
  <si>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</si>
  <si>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</si>
  <si>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</si>
  <si>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</si>
  <si>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</si>
  <si>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</si>
  <si>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</si>
  <si>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</si>
  <si>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</si>
  <si>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</si>
  <si>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</si>
  <si>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</si>
  <si>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</si>
  <si>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</si>
  <si>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</si>
  <si>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</si>
  <si>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</si>
  <si>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</si>
  <si>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</si>
  <si>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</si>
  <si>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</si>
  <si>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</si>
  <si>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</si>
  <si>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</si>
  <si>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</si>
  <si>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</si>
  <si>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</si>
  <si>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</si>
  <si>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</si>
  <si>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</si>
  <si>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</si>
  <si>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</si>
  <si>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</si>
  <si>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</si>
  <si>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</si>
  <si>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</si>
  <si>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</si>
  <si>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</si>
  <si>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</si>
  <si>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</si>
  <si>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</si>
  <si>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</si>
  <si>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</si>
  <si>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</si>
  <si>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</si>
  <si>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</si>
  <si>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</si>
  <si>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</si>
  <si>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</si>
  <si>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</si>
  <si>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</si>
  <si>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</si>
  <si>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</si>
  <si>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</si>
  <si>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</si>
  <si>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</si>
  <si>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</si>
  <si>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</si>
  <si>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</si>
  <si>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</si>
  <si>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</si>
  <si>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</si>
  <si>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</si>
  <si>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</si>
  <si>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</si>
  <si>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</si>
  <si>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</si>
  <si>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</si>
  <si>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</si>
  <si>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</si>
  <si>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</si>
  <si>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1.4.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</si>
  <si>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</si>
  <si>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</si>
  <si>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</si>
  <si>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</si>
  <si>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</si>
  <si>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</si>
  <si>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</si>
  <si>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</si>
  <si>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</si>
  <si>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</si>
  <si>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Сумма на 2020 год</t>
  </si>
  <si>
    <t>Уплата иных платежей</t>
  </si>
  <si>
    <t>853</t>
  </si>
  <si>
    <t>0130300001</t>
  </si>
  <si>
    <t>0130300002</t>
  </si>
  <si>
    <t>0412</t>
  </si>
  <si>
    <t>Обеспечение проведения выборов и референдумов</t>
  </si>
  <si>
    <t>99Г0916000</t>
  </si>
  <si>
    <t>880</t>
  </si>
  <si>
    <t>01303000002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</si>
  <si>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</si>
  <si>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</si>
  <si>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</si>
  <si>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</si>
  <si>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2021 год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</si>
  <si>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</si>
  <si>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</si>
  <si>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</si>
  <si>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</si>
  <si>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</si>
  <si>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</si>
  <si>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</si>
  <si>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</si>
  <si>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</si>
  <si>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</si>
  <si>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</si>
  <si>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</si>
  <si>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</si>
  <si>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</si>
  <si>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</si>
  <si>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</si>
  <si>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Подпрограмма «Устойчивое развитие систем жинеобеспечения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</si>
  <si>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</si>
  <si>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</si>
  <si>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</si>
  <si>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</si>
  <si>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</si>
  <si>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</si>
  <si>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</si>
  <si>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</si>
  <si>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</si>
  <si>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</si>
  <si>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</si>
  <si>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</si>
  <si>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сельких поселений ( за исключением земельных участков муниципальных и автономных учреждений)</t>
  </si>
  <si>
    <t>2 02 35118 00 0000 150</t>
  </si>
  <si>
    <t>2 02 15001 00 0000 150</t>
  </si>
  <si>
    <t>2 02 10000 00 0000 150</t>
  </si>
  <si>
    <t>2 02 35118 02 0000 150</t>
  </si>
  <si>
    <t xml:space="preserve"> 1 14 02053 10 0000 440</t>
  </si>
  <si>
    <t>801 1 17 01050 10 0000 181</t>
  </si>
  <si>
    <t>801 1 17 05050 10 0000 189</t>
  </si>
  <si>
    <t>801 1 13 01995 10 0000 131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</si>
  <si>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</si>
  <si>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</si>
  <si>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</si>
  <si>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</si>
  <si>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</si>
  <si>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469,00</t>
  </si>
  <si>
    <t>0,00</t>
  </si>
  <si>
    <t>х</t>
  </si>
  <si>
    <t>БЛАГОУТРОЙСТВО</t>
  </si>
  <si>
    <t>010А1S8500</t>
  </si>
  <si>
    <t>01303S8500</t>
  </si>
  <si>
    <t>01302S8500</t>
  </si>
  <si>
    <t>01301S8500</t>
  </si>
  <si>
    <t>010A1S8500</t>
  </si>
  <si>
    <t>2 19 00000 10 0000 150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</si>
  <si>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</si>
  <si>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</si>
  <si>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</si>
  <si>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</si>
  <si>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</si>
  <si>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</si>
  <si>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</si>
  <si>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Приложение 2
к решению "О бюджете 
муниципального образования Теньгинское сельское поселение
на 2020 год и на плановый период 2021 и 2022 г.г."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</si>
  <si>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2020 год и на плановый период на 2021 и 2022 годов</t>
  </si>
  <si>
    <t xml:space="preserve"> Приложение 3
к решению «О бюджете 
муниципального образования "Теньгинское сельское поселение"
на 2020 год и на плановый период 2021 и 2022 г.г."</t>
  </si>
  <si>
    <t>Нормативы отчислений федеральных, местных налогов и сборов и неналоговых доходов в бюджет "Теньгинского сельского поселения" на 2020 год и на плановый период 2021-2022 годов</t>
  </si>
  <si>
    <t xml:space="preserve">Приложение 4
к решению «О бюджете 
муниципального образования "Теньгинское сельское поселение"
на 2020 год и на плановый период 2021 и 2022 г.г."
</t>
  </si>
  <si>
    <t>Объем поступлений доходов в бюджет муниципального образования "Теньгинское сельское поселение" в 2020 году"</t>
  </si>
  <si>
    <t>Сумма на 2022 год</t>
  </si>
  <si>
    <t>Объем поступлений доходов в бюджет муниципального образования   "Теньгинское сельское поселение"  на плановый период 2021 и 2022 г.г.</t>
  </si>
  <si>
    <t>сумма 2019 год</t>
  </si>
  <si>
    <t>Измене-ния (+;-)</t>
  </si>
  <si>
    <t>Приложение  6
к решению «О бюджете 
муниципального образования "Теньгинское сельское поселение"
на 2020 год и на плановый 
период 2021 и 2022 г.г.»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</si>
  <si>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2020 год</t>
  </si>
  <si>
    <t>сумма на 2019 год</t>
  </si>
  <si>
    <t>1289,97</t>
  </si>
  <si>
    <t>1,00</t>
  </si>
  <si>
    <t>122,70</t>
  </si>
  <si>
    <t>15,00</t>
  </si>
  <si>
    <t>1005,87</t>
  </si>
  <si>
    <t>26,50</t>
  </si>
  <si>
    <t>Приложение  7
к решению «О бюджете 
муниципального образования "Теньгинское сельское поселение" на 2020 год и на плановый 
период 2021 и 2022 годов»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</si>
  <si>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2021 и 2022 годов»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</si>
  <si>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2020 год "</t>
  </si>
  <si>
    <t>Приложение 8
к решению «О бюджете 
муниципального образования "Теньгинское сельское поселение"
на 2020 год и на плановый период 2021 и 2022 г.г."</t>
  </si>
  <si>
    <t>Приложение 9
к решению «О бюджете 
муниципального образования "Теньгинское сельское поселение" на 2020 и на плановый 
период 2021 и 2022 годов»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</si>
  <si>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плановый период 2021 и 2022 годов"</t>
  </si>
  <si>
    <t>Приложение № 10 к решению  "О бюджете муниципального образования "Теньгинское сельское поселение" на 2020 год и на плановый период 2021 и 2022 г.г."</t>
  </si>
  <si>
    <t>Ведомственная структура расходов бюджета муниципального образования "Теньгинское сельское поселение" на 2020 год</t>
  </si>
  <si>
    <t xml:space="preserve">Приложение № 11 к решению  "О бюджете муниципального образования "Теньгинское сельское поселение" на 2020 год и на плановый период 2021 и 2022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</si>
  <si>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2021 и 2022 г.г." </t>
  </si>
  <si>
    <t>Приложение 1
к решенияю «О бюджете 
муниципального образования Теньгинское сельское поселение на 2020 год и на плановый период 2021 и 2022 г.г"</t>
  </si>
  <si>
    <t xml:space="preserve"> Приложение 5
к решению "О бюджете муниципального образования "Теньгинское сельское поселение" на 2020 год и на плановый период 2021 и 2022 г.г."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</si>
</sst>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_-* #,##0.0_р_._-;\-* #,##0.0_р_._-;_-* &quot;-&quot;??_р_._-;_-@_-"/>
    <numFmt numFmtId="183" formatCode="#,##0.0_р_."/>
    <numFmt numFmtId="184" formatCode="0.00000"/>
    <numFmt numFmtId="185" formatCode="0.0000"/>
    <numFmt numFmtId="186" formatCode="0.000"/>
    <numFmt numFmtId="187" formatCode="0.0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_р_._-;\-* #,##0.00000_р_._-;_-* &quot;-&quot;?????_р_._-;_-@_-"/>
    <numFmt numFmtId="201" formatCode="_-* #,##0.000000_р_._-;\-* #,##0.000000_р_._-;_-* &quot;-&quot;??_р_._-;_-@_-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_ ;\-#,##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3" fillId="0" borderId="0">
      <alignment/>
      <protection/>
    </xf>
    <xf numFmtId="0" fontId="45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10" fillId="0" borderId="13" xfId="0" applyFont="1" applyBorder="1" applyAlignment="1">
      <alignment horizontal="center"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1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5" fillId="32" borderId="13" xfId="54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0" fontId="25" fillId="33" borderId="13" xfId="54" applyFont="1" applyFill="1" applyBorder="1" applyAlignment="1">
      <alignment horizontal="left" wrapText="1"/>
      <protection/>
    </xf>
    <xf numFmtId="49" fontId="3" fillId="32" borderId="13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" fontId="4" fillId="33" borderId="13" xfId="0" applyNumberFormat="1" applyFont="1" applyFill="1" applyBorder="1" applyAlignment="1">
      <alignment horizontal="center" wrapText="1"/>
    </xf>
    <xf numFmtId="49" fontId="4" fillId="33" borderId="13" xfId="53" applyNumberFormat="1" applyFont="1" applyFill="1" applyBorder="1" applyAlignment="1">
      <alignment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17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7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71" fontId="4" fillId="32" borderId="13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49" fontId="3" fillId="32" borderId="13" xfId="53" applyNumberFormat="1" applyFont="1" applyFill="1" applyBorder="1" applyAlignment="1">
      <alignment horizontal="left" wrapText="1"/>
      <protection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71" fontId="3" fillId="32" borderId="13" xfId="43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71" fontId="4" fillId="32" borderId="13" xfId="43" applyNumberFormat="1" applyFont="1" applyFill="1" applyBorder="1" applyAlignment="1">
      <alignment horizontal="center" wrapText="1"/>
    </xf>
    <xf numFmtId="0" fontId="3" fillId="32" borderId="13" xfId="43" applyNumberFormat="1" applyFont="1" applyFill="1" applyBorder="1" applyAlignment="1">
      <alignment horizontal="center" wrapText="1"/>
    </xf>
    <xf numFmtId="49" fontId="4" fillId="32" borderId="13" xfId="43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5" fillId="33" borderId="13" xfId="54" applyFont="1" applyFill="1" applyBorder="1" applyAlignment="1">
      <alignment horizontal="left" wrapText="1"/>
      <protection/>
    </xf>
    <xf numFmtId="171" fontId="3" fillId="33" borderId="13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5" fillId="32" borderId="13" xfId="54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16" fontId="4" fillId="32" borderId="13" xfId="0" applyNumberFormat="1" applyFont="1" applyFill="1" applyBorder="1" applyAlignment="1">
      <alignment horizontal="center" wrapText="1"/>
    </xf>
    <xf numFmtId="16" fontId="3" fillId="32" borderId="13" xfId="0" applyNumberFormat="1" applyFont="1" applyFill="1" applyBorder="1" applyAlignment="1">
      <alignment horizontal="center" wrapText="1"/>
    </xf>
    <xf numFmtId="0" fontId="5" fillId="32" borderId="13" xfId="54" applyFont="1" applyFill="1" applyBorder="1" applyAlignment="1">
      <alignment wrapText="1"/>
      <protection/>
    </xf>
    <xf numFmtId="49" fontId="3" fillId="32" borderId="13" xfId="43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49" fontId="3" fillId="0" borderId="13" xfId="53" applyNumberFormat="1" applyFont="1" applyFill="1" applyBorder="1" applyAlignment="1">
      <alignment wrapText="1"/>
      <protection/>
    </xf>
    <xf numFmtId="49" fontId="3" fillId="0" borderId="13" xfId="0" applyNumberFormat="1" applyFont="1" applyFill="1" applyBorder="1" applyAlignment="1">
      <alignment horizontal="center"/>
    </xf>
    <xf numFmtId="16" fontId="4" fillId="0" borderId="13" xfId="0" applyNumberFormat="1" applyFont="1" applyFill="1" applyBorder="1" applyAlignment="1">
      <alignment horizont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1" fontId="5" fillId="32" borderId="21" xfId="0" applyNumberFormat="1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2" fontId="3" fillId="32" borderId="21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8" xfId="54" applyFont="1" applyFill="1" applyBorder="1" applyAlignment="1">
      <alignment horizontal="left" wrapText="1"/>
      <protection/>
    </xf>
    <xf numFmtId="0" fontId="25" fillId="32" borderId="13" xfId="54" applyFont="1" applyFill="1" applyBorder="1" applyAlignment="1">
      <alignment wrapText="1"/>
      <protection/>
    </xf>
    <xf numFmtId="2" fontId="4" fillId="33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3" applyNumberFormat="1" applyFont="1" applyFill="1" applyBorder="1" applyAlignment="1">
      <alignment horizontal="center"/>
    </xf>
    <xf numFmtId="2" fontId="3" fillId="32" borderId="13" xfId="43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3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3" applyNumberFormat="1" applyFont="1" applyFill="1" applyBorder="1" applyAlignment="1">
      <alignment horizontal="center" wrapText="1"/>
    </xf>
    <xf numFmtId="2" fontId="4" fillId="32" borderId="13" xfId="43" applyNumberFormat="1" applyFont="1" applyFill="1" applyBorder="1" applyAlignment="1">
      <alignment horizontal="center" wrapText="1"/>
    </xf>
    <xf numFmtId="181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center" wrapText="1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2" xfId="0" applyBorder="1" applyAlignment="1">
      <alignment horizontal="right"/>
    </xf>
    <xf numFmtId="171" fontId="4" fillId="32" borderId="13" xfId="0" applyNumberFormat="1" applyFont="1" applyFill="1" applyBorder="1" applyAlignment="1">
      <alignment horizontal="left" vertical="center" wrapText="1"/>
    </xf>
    <xf numFmtId="207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8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17" fillId="0" borderId="0" xfId="0" applyFont="1" applyFill="1" applyAlignment="1">
      <alignment horizontal="justify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26" xfId="0" applyFont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2" borderId="0" xfId="0" applyFont="1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2">
      <selection activeCell="C6" sqref="C6:D6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30"/>
      <c r="B1" s="231"/>
      <c r="C1" s="226"/>
      <c r="D1" s="229"/>
    </row>
    <row r="2" spans="1:4" ht="26.25" customHeight="1">
      <c r="A2" s="231"/>
      <c r="B2" s="231"/>
      <c r="C2" s="229"/>
      <c r="D2" s="229"/>
    </row>
    <row r="3" spans="1:4" ht="59.25" customHeight="1">
      <c r="A3" s="129"/>
      <c r="B3" s="129"/>
      <c r="C3" s="226" t="s">
        <v>292</v>
      </c>
      <c r="D3" s="227"/>
    </row>
    <row r="4" spans="1:4" s="22" customFormat="1" ht="39.75" customHeight="1">
      <c r="A4" s="224" t="s">
        <v>75</v>
      </c>
      <c r="B4" s="225"/>
      <c r="C4" s="225"/>
      <c r="D4" s="225"/>
    </row>
    <row r="5" spans="1:4" s="22" customFormat="1" ht="18">
      <c r="A5" s="45"/>
      <c r="B5" s="46"/>
      <c r="C5" s="44"/>
      <c r="D5" s="44"/>
    </row>
    <row r="6" spans="1:4" s="24" customFormat="1" ht="54.75">
      <c r="A6" s="47" t="s">
        <v>103</v>
      </c>
      <c r="B6" s="47" t="s">
        <v>25</v>
      </c>
      <c r="C6" s="232" t="s">
        <v>27</v>
      </c>
      <c r="D6" s="233"/>
    </row>
    <row r="7" spans="1:4" s="21" customFormat="1" ht="42" customHeight="1">
      <c r="A7" s="36" t="s">
        <v>79</v>
      </c>
      <c r="B7" s="234" t="s">
        <v>78</v>
      </c>
      <c r="C7" s="235"/>
      <c r="D7" s="236"/>
    </row>
    <row r="8" spans="1:4" s="21" customFormat="1" ht="65.25" customHeight="1">
      <c r="A8" s="43" t="s">
        <v>79</v>
      </c>
      <c r="B8" s="43" t="s">
        <v>220</v>
      </c>
      <c r="C8" s="222" t="s">
        <v>125</v>
      </c>
      <c r="D8" s="223"/>
    </row>
    <row r="9" spans="1:7" s="21" customFormat="1" ht="60.75" customHeight="1">
      <c r="A9" s="43" t="s">
        <v>79</v>
      </c>
      <c r="B9" s="43" t="s">
        <v>262</v>
      </c>
      <c r="C9" s="222" t="s">
        <v>221</v>
      </c>
      <c r="D9" s="223"/>
      <c r="G9" s="4"/>
    </row>
    <row r="10" spans="1:7" s="21" customFormat="1" ht="60.75" customHeight="1">
      <c r="A10" s="43" t="s">
        <v>79</v>
      </c>
      <c r="B10" s="43" t="s">
        <v>261</v>
      </c>
      <c r="C10" s="222" t="s">
        <v>229</v>
      </c>
      <c r="D10" s="237"/>
      <c r="G10" s="4"/>
    </row>
    <row r="11" spans="1:4" s="21" customFormat="1" ht="83.25" customHeight="1">
      <c r="A11" s="43" t="s">
        <v>79</v>
      </c>
      <c r="B11" s="43" t="s">
        <v>222</v>
      </c>
      <c r="C11" s="238" t="s">
        <v>223</v>
      </c>
      <c r="D11" s="239"/>
    </row>
    <row r="12" spans="1:4" s="21" customFormat="1" ht="83.25" customHeight="1">
      <c r="A12" s="43" t="s">
        <v>79</v>
      </c>
      <c r="B12" s="43" t="s">
        <v>237</v>
      </c>
      <c r="C12" s="238" t="s">
        <v>230</v>
      </c>
      <c r="D12" s="237"/>
    </row>
    <row r="13" spans="1:4" s="21" customFormat="1" ht="54" customHeight="1">
      <c r="A13" s="43" t="s">
        <v>79</v>
      </c>
      <c r="B13" s="43" t="s">
        <v>231</v>
      </c>
      <c r="C13" s="238" t="s">
        <v>232</v>
      </c>
      <c r="D13" s="237"/>
    </row>
    <row r="14" spans="1:4" s="21" customFormat="1" ht="36" customHeight="1">
      <c r="A14" s="43" t="s">
        <v>79</v>
      </c>
      <c r="B14" s="43" t="s">
        <v>260</v>
      </c>
      <c r="C14" s="222" t="s">
        <v>224</v>
      </c>
      <c r="D14" s="223"/>
    </row>
    <row r="15" spans="1:4" s="21" customFormat="1" ht="18.75" customHeight="1">
      <c r="A15" s="43" t="s">
        <v>79</v>
      </c>
      <c r="B15" s="43" t="s">
        <v>259</v>
      </c>
      <c r="C15" s="222" t="s">
        <v>81</v>
      </c>
      <c r="D15" s="223"/>
    </row>
    <row r="16" spans="1:4" s="21" customFormat="1" ht="18.75" customHeight="1">
      <c r="A16" s="43" t="s">
        <v>79</v>
      </c>
      <c r="B16" s="43" t="s">
        <v>258</v>
      </c>
      <c r="C16" s="222" t="s">
        <v>82</v>
      </c>
      <c r="D16" s="223"/>
    </row>
    <row r="17" spans="1:4" s="21" customFormat="1" ht="35.25" customHeight="1">
      <c r="A17" s="43" t="s">
        <v>79</v>
      </c>
      <c r="B17" s="43" t="s">
        <v>225</v>
      </c>
      <c r="C17" s="222" t="s">
        <v>186</v>
      </c>
      <c r="D17" s="223"/>
    </row>
    <row r="18" spans="1:4" s="21" customFormat="1" ht="48" customHeight="1">
      <c r="A18" s="43" t="s">
        <v>79</v>
      </c>
      <c r="B18" s="43" t="s">
        <v>226</v>
      </c>
      <c r="C18" s="222" t="s">
        <v>129</v>
      </c>
      <c r="D18" s="223"/>
    </row>
    <row r="19" spans="1:4" s="21" customFormat="1" ht="51.75" customHeight="1">
      <c r="A19" s="43" t="s">
        <v>79</v>
      </c>
      <c r="B19" s="43" t="s">
        <v>227</v>
      </c>
      <c r="C19" s="222" t="s">
        <v>187</v>
      </c>
      <c r="D19" s="223"/>
    </row>
    <row r="20" spans="1:4" s="21" customFormat="1" ht="62.25" customHeight="1">
      <c r="A20" s="43" t="s">
        <v>79</v>
      </c>
      <c r="B20" s="43" t="s">
        <v>257</v>
      </c>
      <c r="C20" s="222" t="s">
        <v>131</v>
      </c>
      <c r="D20" s="223"/>
    </row>
    <row r="21" spans="1:4" s="21" customFormat="1" ht="72" customHeight="1">
      <c r="A21" s="43" t="s">
        <v>79</v>
      </c>
      <c r="B21" s="43" t="s">
        <v>256</v>
      </c>
      <c r="C21" s="222" t="s">
        <v>228</v>
      </c>
      <c r="D21" s="223"/>
    </row>
    <row r="22" spans="1:4" s="21" customFormat="1" ht="50.25" customHeight="1">
      <c r="A22" s="43" t="s">
        <v>79</v>
      </c>
      <c r="B22" s="43" t="s">
        <v>255</v>
      </c>
      <c r="C22" s="222" t="s">
        <v>133</v>
      </c>
      <c r="D22" s="223"/>
    </row>
    <row r="23" spans="3:4" s="24" customFormat="1" ht="18">
      <c r="C23" s="23"/>
      <c r="D23" s="23"/>
    </row>
    <row r="24" spans="1:4" s="24" customFormat="1" ht="49.5" customHeight="1">
      <c r="A24" s="228"/>
      <c r="B24" s="228"/>
      <c r="C24" s="228"/>
      <c r="D24" s="228"/>
    </row>
    <row r="25" spans="1:4" s="24" customFormat="1" ht="116.25" customHeight="1">
      <c r="A25" s="241"/>
      <c r="B25" s="241"/>
      <c r="C25" s="241"/>
      <c r="D25" s="241"/>
    </row>
    <row r="26" spans="1:4" s="24" customFormat="1" ht="72" customHeight="1">
      <c r="A26" s="25"/>
      <c r="B26" s="25"/>
      <c r="C26" s="25"/>
      <c r="D26" s="25"/>
    </row>
    <row r="27" spans="1:4" ht="12.75">
      <c r="A27" s="8"/>
      <c r="B27" s="8"/>
      <c r="C27" s="6"/>
      <c r="D27" s="6"/>
    </row>
    <row r="28" spans="1:4" ht="12.75">
      <c r="A28" s="8"/>
      <c r="B28" s="8"/>
      <c r="C28" s="240"/>
      <c r="D28" s="240"/>
    </row>
  </sheetData>
  <sheetProtection/>
  <mergeCells count="24">
    <mergeCell ref="C28:D28"/>
    <mergeCell ref="C16:D16"/>
    <mergeCell ref="C21:D21"/>
    <mergeCell ref="C22:D22"/>
    <mergeCell ref="C18:D18"/>
    <mergeCell ref="A25:D25"/>
    <mergeCell ref="C1:D2"/>
    <mergeCell ref="A1:B2"/>
    <mergeCell ref="C15:D15"/>
    <mergeCell ref="C9:D9"/>
    <mergeCell ref="C6:D6"/>
    <mergeCell ref="B7:D7"/>
    <mergeCell ref="C10:D10"/>
    <mergeCell ref="C11:D11"/>
    <mergeCell ref="C12:D12"/>
    <mergeCell ref="C13:D13"/>
    <mergeCell ref="C14:D14"/>
    <mergeCell ref="A4:D4"/>
    <mergeCell ref="C3:D3"/>
    <mergeCell ref="C8:D8"/>
    <mergeCell ref="A24:D24"/>
    <mergeCell ref="C17:D17"/>
    <mergeCell ref="C19:D19"/>
    <mergeCell ref="C20:D20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="95" zoomScaleNormal="95" workbookViewId="0" topLeftCell="A1">
      <selection activeCell="C14" sqref="C14"/>
    </sheetView>
  </sheetViews>
  <sheetFormatPr defaultColWidth="9.125" defaultRowHeight="12.75"/>
  <cols>
    <col min="1" max="1" width="9.125" style="69" customWidth="1"/>
    <col min="2" max="2" width="51.625" style="69" customWidth="1"/>
    <col min="3" max="3" width="6.125" style="69" customWidth="1"/>
    <col min="4" max="4" width="6.375" style="69" customWidth="1"/>
    <col min="5" max="5" width="7.375" style="69" customWidth="1"/>
    <col min="6" max="6" width="14.625" style="69" customWidth="1"/>
    <col min="7" max="7" width="11.875" style="69" customWidth="1"/>
    <col min="8" max="8" width="19.625" style="69" hidden="1" customWidth="1"/>
    <col min="9" max="9" width="20.50390625" style="91" customWidth="1"/>
    <col min="10" max="10" width="15.50390625" style="69" customWidth="1"/>
    <col min="11" max="11" width="25.50390625" style="91" customWidth="1"/>
    <col min="12" max="12" width="16.375" style="69" customWidth="1"/>
    <col min="13" max="16384" width="9.125" style="69" customWidth="1"/>
  </cols>
  <sheetData>
    <row r="1" spans="2:11" ht="18" customHeight="1">
      <c r="B1" s="131"/>
      <c r="C1" s="131"/>
      <c r="D1" s="131"/>
      <c r="E1" s="131"/>
      <c r="F1" s="131"/>
      <c r="G1" s="262"/>
      <c r="H1" s="263"/>
      <c r="I1" s="231"/>
      <c r="K1" s="69"/>
    </row>
    <row r="2" spans="2:11" ht="73.5" customHeight="1">
      <c r="B2" s="131"/>
      <c r="C2" s="131"/>
      <c r="D2" s="131"/>
      <c r="E2" s="131"/>
      <c r="F2" s="131"/>
      <c r="G2" s="262" t="s">
        <v>288</v>
      </c>
      <c r="H2" s="227"/>
      <c r="I2" s="231"/>
      <c r="K2" s="69"/>
    </row>
    <row r="3" spans="2:9" s="88" customFormat="1" ht="47.25" customHeight="1">
      <c r="B3" s="264" t="s">
        <v>289</v>
      </c>
      <c r="C3" s="265"/>
      <c r="D3" s="265"/>
      <c r="E3" s="265"/>
      <c r="F3" s="265"/>
      <c r="G3" s="265"/>
      <c r="H3" s="265"/>
      <c r="I3" s="231"/>
    </row>
    <row r="4" spans="2:8" s="88" customFormat="1" ht="14.25" customHeight="1">
      <c r="B4" s="128"/>
      <c r="C4" s="128"/>
      <c r="D4" s="128"/>
      <c r="E4" s="128"/>
      <c r="F4" s="128"/>
      <c r="G4" s="128"/>
      <c r="H4" s="128" t="s">
        <v>154</v>
      </c>
    </row>
    <row r="5" spans="1:9" s="88" customFormat="1" ht="27.75" customHeight="1">
      <c r="A5" s="182"/>
      <c r="B5" s="33" t="s">
        <v>46</v>
      </c>
      <c r="C5" s="93" t="s">
        <v>155</v>
      </c>
      <c r="D5" s="93" t="s">
        <v>156</v>
      </c>
      <c r="E5" s="93" t="s">
        <v>157</v>
      </c>
      <c r="F5" s="93" t="s">
        <v>158</v>
      </c>
      <c r="G5" s="93" t="s">
        <v>159</v>
      </c>
      <c r="H5" s="32" t="s">
        <v>199</v>
      </c>
      <c r="I5" s="32" t="s">
        <v>188</v>
      </c>
    </row>
    <row r="6" spans="1:9" s="89" customFormat="1" ht="18.75" customHeight="1">
      <c r="A6" s="183"/>
      <c r="B6" s="189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189">
        <v>7</v>
      </c>
      <c r="I6" s="189">
        <v>7</v>
      </c>
    </row>
    <row r="7" spans="1:9" s="89" customFormat="1" ht="12.75" customHeight="1">
      <c r="A7" s="183"/>
      <c r="B7" s="120" t="s">
        <v>101</v>
      </c>
      <c r="C7" s="124"/>
      <c r="D7" s="124"/>
      <c r="E7" s="124"/>
      <c r="F7" s="124"/>
      <c r="G7" s="114"/>
      <c r="H7" s="114" t="e">
        <f>H9+H15+H27+#REF!</f>
        <v>#REF!</v>
      </c>
      <c r="I7" s="217">
        <f>I9+I15+I27</f>
        <v>1747.4</v>
      </c>
    </row>
    <row r="8" spans="1:11" ht="14.25" customHeight="1" hidden="1">
      <c r="A8" s="184"/>
      <c r="B8" s="185" t="s">
        <v>166</v>
      </c>
      <c r="C8" s="117" t="s">
        <v>8</v>
      </c>
      <c r="D8" s="117"/>
      <c r="E8" s="117"/>
      <c r="F8" s="117" t="s">
        <v>76</v>
      </c>
      <c r="G8" s="109">
        <f>G9+G15+G27</f>
        <v>0</v>
      </c>
      <c r="H8" s="109" t="e">
        <f>H9+H15+H27</f>
        <v>#REF!</v>
      </c>
      <c r="I8" s="109">
        <f>I9+I15+I27</f>
        <v>1747.4</v>
      </c>
      <c r="K8" s="69"/>
    </row>
    <row r="9" spans="1:11" ht="36" customHeight="1">
      <c r="A9" s="184"/>
      <c r="B9" s="175" t="s">
        <v>164</v>
      </c>
      <c r="C9" s="124" t="s">
        <v>79</v>
      </c>
      <c r="D9" s="124" t="s">
        <v>8</v>
      </c>
      <c r="E9" s="124" t="s">
        <v>17</v>
      </c>
      <c r="F9" s="124"/>
      <c r="G9" s="114"/>
      <c r="H9" s="122">
        <f aca="true" t="shared" si="0" ref="H9:I11">H10</f>
        <v>0</v>
      </c>
      <c r="I9" s="122">
        <f t="shared" si="0"/>
        <v>489.2</v>
      </c>
      <c r="K9" s="69"/>
    </row>
    <row r="10" spans="1:11" ht="18" customHeight="1">
      <c r="A10" s="184"/>
      <c r="B10" s="155" t="s">
        <v>165</v>
      </c>
      <c r="C10" s="112" t="s">
        <v>79</v>
      </c>
      <c r="D10" s="112" t="s">
        <v>8</v>
      </c>
      <c r="E10" s="112" t="s">
        <v>17</v>
      </c>
      <c r="F10" s="112" t="s">
        <v>148</v>
      </c>
      <c r="G10" s="111"/>
      <c r="H10" s="152">
        <f t="shared" si="0"/>
        <v>0</v>
      </c>
      <c r="I10" s="152">
        <f t="shared" si="0"/>
        <v>489.2</v>
      </c>
      <c r="K10" s="69"/>
    </row>
    <row r="11" spans="1:9" s="90" customFormat="1" ht="31.5" customHeight="1">
      <c r="A11" s="186"/>
      <c r="B11" s="155" t="s">
        <v>86</v>
      </c>
      <c r="C11" s="112" t="s">
        <v>79</v>
      </c>
      <c r="D11" s="112" t="s">
        <v>8</v>
      </c>
      <c r="E11" s="112" t="s">
        <v>17</v>
      </c>
      <c r="F11" s="112" t="s">
        <v>167</v>
      </c>
      <c r="G11" s="111"/>
      <c r="H11" s="152">
        <f t="shared" si="0"/>
        <v>0</v>
      </c>
      <c r="I11" s="152">
        <f t="shared" si="0"/>
        <v>489.2</v>
      </c>
    </row>
    <row r="12" spans="1:11" ht="30.75" customHeight="1">
      <c r="A12" s="184"/>
      <c r="B12" s="118" t="s">
        <v>83</v>
      </c>
      <c r="C12" s="112" t="s">
        <v>79</v>
      </c>
      <c r="D12" s="112" t="s">
        <v>8</v>
      </c>
      <c r="E12" s="112" t="s">
        <v>17</v>
      </c>
      <c r="F12" s="112" t="s">
        <v>135</v>
      </c>
      <c r="G12" s="112" t="s">
        <v>76</v>
      </c>
      <c r="H12" s="152">
        <f>H13+H14</f>
        <v>0</v>
      </c>
      <c r="I12" s="152">
        <f>I13+I14</f>
        <v>489.2</v>
      </c>
      <c r="K12" s="69"/>
    </row>
    <row r="13" spans="1:9" s="90" customFormat="1" ht="45.75" customHeight="1">
      <c r="A13" s="186"/>
      <c r="B13" s="118" t="s">
        <v>88</v>
      </c>
      <c r="C13" s="112" t="s">
        <v>79</v>
      </c>
      <c r="D13" s="112" t="s">
        <v>8</v>
      </c>
      <c r="E13" s="112" t="s">
        <v>17</v>
      </c>
      <c r="F13" s="112" t="s">
        <v>135</v>
      </c>
      <c r="G13" s="112" t="s">
        <v>11</v>
      </c>
      <c r="H13" s="152">
        <v>0</v>
      </c>
      <c r="I13" s="152">
        <v>375.7</v>
      </c>
    </row>
    <row r="14" spans="1:11" ht="60" customHeight="1">
      <c r="A14" s="184"/>
      <c r="B14" s="118" t="s">
        <v>161</v>
      </c>
      <c r="C14" s="112" t="s">
        <v>79</v>
      </c>
      <c r="D14" s="112" t="s">
        <v>8</v>
      </c>
      <c r="E14" s="112" t="s">
        <v>17</v>
      </c>
      <c r="F14" s="112" t="s">
        <v>135</v>
      </c>
      <c r="G14" s="112" t="s">
        <v>162</v>
      </c>
      <c r="H14" s="152">
        <v>0</v>
      </c>
      <c r="I14" s="152">
        <v>113.5</v>
      </c>
      <c r="K14" s="69"/>
    </row>
    <row r="15" spans="1:11" ht="64.5" customHeight="1">
      <c r="A15" s="184"/>
      <c r="B15" s="175" t="s">
        <v>42</v>
      </c>
      <c r="C15" s="124" t="s">
        <v>79</v>
      </c>
      <c r="D15" s="124" t="s">
        <v>8</v>
      </c>
      <c r="E15" s="124" t="s">
        <v>9</v>
      </c>
      <c r="F15" s="124"/>
      <c r="G15" s="114"/>
      <c r="H15" s="122" t="e">
        <f>H16</f>
        <v>#REF!</v>
      </c>
      <c r="I15" s="122">
        <f>I16</f>
        <v>1257.2</v>
      </c>
      <c r="K15" s="69"/>
    </row>
    <row r="16" spans="1:9" s="90" customFormat="1" ht="48" customHeight="1">
      <c r="A16" s="186"/>
      <c r="B16" s="118" t="s">
        <v>203</v>
      </c>
      <c r="C16" s="112" t="s">
        <v>79</v>
      </c>
      <c r="D16" s="112" t="s">
        <v>8</v>
      </c>
      <c r="E16" s="112" t="s">
        <v>9</v>
      </c>
      <c r="F16" s="112" t="s">
        <v>149</v>
      </c>
      <c r="G16" s="111"/>
      <c r="H16" s="152" t="e">
        <f>H17</f>
        <v>#REF!</v>
      </c>
      <c r="I16" s="152">
        <f>I17</f>
        <v>1257.2</v>
      </c>
    </row>
    <row r="17" spans="1:11" ht="35.25" customHeight="1">
      <c r="A17" s="184"/>
      <c r="B17" s="118" t="s">
        <v>204</v>
      </c>
      <c r="C17" s="112" t="s">
        <v>79</v>
      </c>
      <c r="D17" s="112" t="s">
        <v>8</v>
      </c>
      <c r="E17" s="112" t="s">
        <v>9</v>
      </c>
      <c r="F17" s="112" t="s">
        <v>139</v>
      </c>
      <c r="G17" s="112" t="s">
        <v>76</v>
      </c>
      <c r="H17" s="152" t="e">
        <f>H18+H20+#REF!+H23+H24+H25+H26</f>
        <v>#REF!</v>
      </c>
      <c r="I17" s="152">
        <f>I18+I20+I23+I24+I25+I26+I19+I22</f>
        <v>1257.2</v>
      </c>
      <c r="K17" s="69"/>
    </row>
    <row r="18" spans="1:11" ht="45" customHeight="1">
      <c r="A18" s="184"/>
      <c r="B18" s="118" t="s">
        <v>88</v>
      </c>
      <c r="C18" s="112" t="s">
        <v>79</v>
      </c>
      <c r="D18" s="112" t="s">
        <v>8</v>
      </c>
      <c r="E18" s="112" t="s">
        <v>9</v>
      </c>
      <c r="F18" s="112" t="s">
        <v>138</v>
      </c>
      <c r="G18" s="112" t="s">
        <v>11</v>
      </c>
      <c r="H18" s="152">
        <v>39.64</v>
      </c>
      <c r="I18" s="152">
        <v>856</v>
      </c>
      <c r="K18" s="69"/>
    </row>
    <row r="19" spans="1:11" ht="45" customHeight="1">
      <c r="A19" s="184"/>
      <c r="B19" s="118" t="s">
        <v>88</v>
      </c>
      <c r="C19" s="112" t="s">
        <v>79</v>
      </c>
      <c r="D19" s="112" t="s">
        <v>8</v>
      </c>
      <c r="E19" s="112" t="s">
        <v>9</v>
      </c>
      <c r="F19" s="112" t="s">
        <v>254</v>
      </c>
      <c r="G19" s="112" t="s">
        <v>11</v>
      </c>
      <c r="H19" s="152"/>
      <c r="I19" s="152">
        <v>44</v>
      </c>
      <c r="K19" s="69"/>
    </row>
    <row r="20" spans="1:11" ht="63" customHeight="1">
      <c r="A20" s="184"/>
      <c r="B20" s="102" t="s">
        <v>161</v>
      </c>
      <c r="C20" s="112" t="s">
        <v>79</v>
      </c>
      <c r="D20" s="112" t="s">
        <v>8</v>
      </c>
      <c r="E20" s="112" t="s">
        <v>9</v>
      </c>
      <c r="F20" s="112" t="s">
        <v>138</v>
      </c>
      <c r="G20" s="112" t="s">
        <v>162</v>
      </c>
      <c r="H20" s="152">
        <v>11.96</v>
      </c>
      <c r="I20" s="152">
        <v>258.5</v>
      </c>
      <c r="K20" s="69"/>
    </row>
    <row r="21" spans="1:9" s="90" customFormat="1" ht="57" customHeight="1" hidden="1">
      <c r="A21" s="186"/>
      <c r="B21" s="155" t="s">
        <v>89</v>
      </c>
      <c r="C21" s="112" t="s">
        <v>8</v>
      </c>
      <c r="D21" s="112" t="s">
        <v>8</v>
      </c>
      <c r="E21" s="112" t="s">
        <v>9</v>
      </c>
      <c r="F21" s="112" t="s">
        <v>137</v>
      </c>
      <c r="G21" s="112" t="s">
        <v>90</v>
      </c>
      <c r="H21" s="122"/>
      <c r="I21" s="122"/>
    </row>
    <row r="22" spans="1:9" s="90" customFormat="1" ht="66" customHeight="1">
      <c r="A22" s="186"/>
      <c r="B22" s="155" t="s">
        <v>161</v>
      </c>
      <c r="C22" s="112" t="s">
        <v>79</v>
      </c>
      <c r="D22" s="112" t="s">
        <v>8</v>
      </c>
      <c r="E22" s="112" t="s">
        <v>9</v>
      </c>
      <c r="F22" s="112" t="s">
        <v>254</v>
      </c>
      <c r="G22" s="112" t="s">
        <v>162</v>
      </c>
      <c r="H22" s="122"/>
      <c r="I22" s="152">
        <v>13.3</v>
      </c>
    </row>
    <row r="23" spans="1:9" s="90" customFormat="1" ht="34.5" customHeight="1">
      <c r="A23" s="186"/>
      <c r="B23" s="118" t="s">
        <v>92</v>
      </c>
      <c r="C23" s="112" t="s">
        <v>79</v>
      </c>
      <c r="D23" s="112" t="s">
        <v>8</v>
      </c>
      <c r="E23" s="112" t="s">
        <v>9</v>
      </c>
      <c r="F23" s="112" t="s">
        <v>137</v>
      </c>
      <c r="G23" s="112" t="s">
        <v>13</v>
      </c>
      <c r="H23" s="152">
        <v>-73.57</v>
      </c>
      <c r="I23" s="152">
        <v>85.4</v>
      </c>
    </row>
    <row r="24" spans="1:11" ht="33" customHeight="1" hidden="1">
      <c r="A24" s="184"/>
      <c r="B24" s="118" t="s">
        <v>93</v>
      </c>
      <c r="C24" s="112" t="s">
        <v>79</v>
      </c>
      <c r="D24" s="112" t="s">
        <v>8</v>
      </c>
      <c r="E24" s="112" t="s">
        <v>9</v>
      </c>
      <c r="F24" s="112" t="s">
        <v>137</v>
      </c>
      <c r="G24" s="112" t="s">
        <v>14</v>
      </c>
      <c r="H24" s="152">
        <v>-4</v>
      </c>
      <c r="I24" s="152">
        <v>0</v>
      </c>
      <c r="K24" s="69"/>
    </row>
    <row r="25" spans="1:11" ht="27.75" customHeight="1" hidden="1">
      <c r="A25" s="184"/>
      <c r="B25" s="118" t="s">
        <v>94</v>
      </c>
      <c r="C25" s="112" t="s">
        <v>79</v>
      </c>
      <c r="D25" s="112" t="s">
        <v>8</v>
      </c>
      <c r="E25" s="112" t="s">
        <v>9</v>
      </c>
      <c r="F25" s="112" t="s">
        <v>137</v>
      </c>
      <c r="G25" s="112" t="s">
        <v>84</v>
      </c>
      <c r="H25" s="152">
        <v>-7.5</v>
      </c>
      <c r="I25" s="152">
        <v>0</v>
      </c>
      <c r="K25" s="69"/>
    </row>
    <row r="26" spans="1:11" ht="26.25" customHeight="1" hidden="1">
      <c r="A26" s="184"/>
      <c r="B26" s="118" t="s">
        <v>189</v>
      </c>
      <c r="C26" s="112" t="s">
        <v>79</v>
      </c>
      <c r="D26" s="112" t="s">
        <v>8</v>
      </c>
      <c r="E26" s="112" t="s">
        <v>9</v>
      </c>
      <c r="F26" s="112" t="s">
        <v>137</v>
      </c>
      <c r="G26" s="112" t="s">
        <v>190</v>
      </c>
      <c r="H26" s="152">
        <v>-5</v>
      </c>
      <c r="I26" s="152">
        <v>0</v>
      </c>
      <c r="K26" s="69"/>
    </row>
    <row r="27" spans="1:11" ht="18" customHeight="1">
      <c r="A27" s="184"/>
      <c r="B27" s="120" t="s">
        <v>41</v>
      </c>
      <c r="C27" s="124" t="s">
        <v>79</v>
      </c>
      <c r="D27" s="124" t="s">
        <v>8</v>
      </c>
      <c r="E27" s="124" t="s">
        <v>15</v>
      </c>
      <c r="F27" s="112"/>
      <c r="G27" s="114"/>
      <c r="H27" s="122">
        <f aca="true" t="shared" si="1" ref="H27:I29">H28</f>
        <v>-9</v>
      </c>
      <c r="I27" s="122">
        <f t="shared" si="1"/>
        <v>1</v>
      </c>
      <c r="K27" s="69"/>
    </row>
    <row r="28" spans="1:11" ht="31.5" customHeight="1">
      <c r="A28" s="184"/>
      <c r="B28" s="118" t="s">
        <v>86</v>
      </c>
      <c r="C28" s="112" t="s">
        <v>79</v>
      </c>
      <c r="D28" s="112" t="s">
        <v>8</v>
      </c>
      <c r="E28" s="112" t="s">
        <v>15</v>
      </c>
      <c r="F28" s="112" t="s">
        <v>148</v>
      </c>
      <c r="G28" s="111"/>
      <c r="H28" s="152">
        <f t="shared" si="1"/>
        <v>-9</v>
      </c>
      <c r="I28" s="152">
        <f t="shared" si="1"/>
        <v>1</v>
      </c>
      <c r="K28" s="69"/>
    </row>
    <row r="29" spans="1:11" ht="18" customHeight="1">
      <c r="A29" s="184"/>
      <c r="B29" s="155" t="s">
        <v>85</v>
      </c>
      <c r="C29" s="112" t="s">
        <v>79</v>
      </c>
      <c r="D29" s="112" t="s">
        <v>8</v>
      </c>
      <c r="E29" s="112" t="s">
        <v>15</v>
      </c>
      <c r="F29" s="112" t="s">
        <v>136</v>
      </c>
      <c r="G29" s="112" t="s">
        <v>76</v>
      </c>
      <c r="H29" s="152">
        <f t="shared" si="1"/>
        <v>-9</v>
      </c>
      <c r="I29" s="152">
        <f t="shared" si="1"/>
        <v>1</v>
      </c>
      <c r="K29" s="69"/>
    </row>
    <row r="30" spans="1:11" ht="23.25" customHeight="1">
      <c r="A30" s="184"/>
      <c r="B30" s="118" t="s">
        <v>95</v>
      </c>
      <c r="C30" s="112" t="s">
        <v>79</v>
      </c>
      <c r="D30" s="112" t="s">
        <v>8</v>
      </c>
      <c r="E30" s="112" t="s">
        <v>15</v>
      </c>
      <c r="F30" s="112" t="s">
        <v>136</v>
      </c>
      <c r="G30" s="112" t="s">
        <v>16</v>
      </c>
      <c r="H30" s="152">
        <v>-9</v>
      </c>
      <c r="I30" s="152">
        <v>1</v>
      </c>
      <c r="K30" s="69"/>
    </row>
    <row r="31" spans="1:11" ht="27" customHeight="1">
      <c r="A31" s="184"/>
      <c r="B31" s="187" t="s">
        <v>153</v>
      </c>
      <c r="C31" s="124" t="s">
        <v>17</v>
      </c>
      <c r="D31" s="124"/>
      <c r="E31" s="112"/>
      <c r="F31" s="112"/>
      <c r="G31" s="114"/>
      <c r="H31" s="122">
        <f>H47</f>
        <v>51.5</v>
      </c>
      <c r="I31" s="122">
        <f>I47</f>
        <v>133.5</v>
      </c>
      <c r="K31" s="69"/>
    </row>
    <row r="32" spans="1:11" ht="39.75" customHeight="1" hidden="1">
      <c r="A32" s="184"/>
      <c r="B32" s="120" t="s">
        <v>143</v>
      </c>
      <c r="C32" s="124" t="s">
        <v>17</v>
      </c>
      <c r="D32" s="124" t="s">
        <v>18</v>
      </c>
      <c r="E32" s="112"/>
      <c r="F32" s="112"/>
      <c r="G32" s="114">
        <f>G33</f>
        <v>59.00000000000001</v>
      </c>
      <c r="H32" s="122">
        <v>59</v>
      </c>
      <c r="I32" s="122">
        <v>59</v>
      </c>
      <c r="K32" s="69"/>
    </row>
    <row r="33" spans="1:11" ht="51" customHeight="1" hidden="1">
      <c r="A33" s="184"/>
      <c r="B33" s="118" t="s">
        <v>207</v>
      </c>
      <c r="C33" s="112" t="s">
        <v>17</v>
      </c>
      <c r="D33" s="112" t="s">
        <v>18</v>
      </c>
      <c r="E33" s="112" t="s">
        <v>149</v>
      </c>
      <c r="F33" s="112"/>
      <c r="G33" s="111">
        <f>G34</f>
        <v>59.00000000000001</v>
      </c>
      <c r="H33" s="152">
        <v>59</v>
      </c>
      <c r="I33" s="152">
        <v>59</v>
      </c>
      <c r="K33" s="69"/>
    </row>
    <row r="34" spans="1:11" ht="13.5" customHeight="1" hidden="1">
      <c r="A34" s="184"/>
      <c r="B34" s="118" t="s">
        <v>209</v>
      </c>
      <c r="C34" s="112" t="s">
        <v>17</v>
      </c>
      <c r="D34" s="112" t="s">
        <v>18</v>
      </c>
      <c r="E34" s="112" t="s">
        <v>171</v>
      </c>
      <c r="F34" s="112"/>
      <c r="G34" s="111">
        <f>G35</f>
        <v>59.00000000000001</v>
      </c>
      <c r="H34" s="152">
        <v>59</v>
      </c>
      <c r="I34" s="152">
        <v>59</v>
      </c>
      <c r="K34" s="69"/>
    </row>
    <row r="35" spans="1:11" ht="39.75" customHeight="1" hidden="1">
      <c r="A35" s="184"/>
      <c r="B35" s="118" t="s">
        <v>210</v>
      </c>
      <c r="C35" s="112" t="s">
        <v>17</v>
      </c>
      <c r="D35" s="112" t="s">
        <v>18</v>
      </c>
      <c r="E35" s="112" t="s">
        <v>142</v>
      </c>
      <c r="F35" s="112" t="s">
        <v>76</v>
      </c>
      <c r="G35" s="111">
        <f>G36+G37+G38</f>
        <v>59.00000000000001</v>
      </c>
      <c r="H35" s="152">
        <v>59</v>
      </c>
      <c r="I35" s="152">
        <v>59</v>
      </c>
      <c r="K35" s="69"/>
    </row>
    <row r="36" spans="1:11" ht="42" customHeight="1" hidden="1">
      <c r="A36" s="184"/>
      <c r="B36" s="118" t="s">
        <v>88</v>
      </c>
      <c r="C36" s="112" t="s">
        <v>17</v>
      </c>
      <c r="D36" s="112" t="s">
        <v>18</v>
      </c>
      <c r="E36" s="112" t="s">
        <v>142</v>
      </c>
      <c r="F36" s="112" t="s">
        <v>11</v>
      </c>
      <c r="G36" s="111">
        <v>44.45</v>
      </c>
      <c r="H36" s="152">
        <v>44.45</v>
      </c>
      <c r="I36" s="152">
        <v>44.45</v>
      </c>
      <c r="K36" s="69"/>
    </row>
    <row r="37" spans="1:11" ht="50.25" customHeight="1" hidden="1">
      <c r="A37" s="184"/>
      <c r="B37" s="155" t="s">
        <v>161</v>
      </c>
      <c r="C37" s="112" t="s">
        <v>17</v>
      </c>
      <c r="D37" s="112" t="s">
        <v>18</v>
      </c>
      <c r="E37" s="112" t="s">
        <v>142</v>
      </c>
      <c r="F37" s="112" t="s">
        <v>162</v>
      </c>
      <c r="G37" s="111">
        <v>13.45</v>
      </c>
      <c r="H37" s="152">
        <v>13.45</v>
      </c>
      <c r="I37" s="152">
        <v>13.45</v>
      </c>
      <c r="K37" s="69"/>
    </row>
    <row r="38" spans="1:11" ht="24.75" customHeight="1" hidden="1">
      <c r="A38" s="184"/>
      <c r="B38" s="118" t="s">
        <v>92</v>
      </c>
      <c r="C38" s="112" t="s">
        <v>17</v>
      </c>
      <c r="D38" s="112" t="s">
        <v>18</v>
      </c>
      <c r="E38" s="112" t="s">
        <v>142</v>
      </c>
      <c r="F38" s="112" t="s">
        <v>13</v>
      </c>
      <c r="G38" s="111">
        <v>1.1</v>
      </c>
      <c r="H38" s="152">
        <v>1.1</v>
      </c>
      <c r="I38" s="152">
        <v>1.1</v>
      </c>
      <c r="K38" s="69"/>
    </row>
    <row r="39" spans="1:11" ht="37.5" customHeight="1" hidden="1">
      <c r="A39" s="184"/>
      <c r="B39" s="120" t="s">
        <v>150</v>
      </c>
      <c r="C39" s="124" t="s">
        <v>9</v>
      </c>
      <c r="D39" s="112"/>
      <c r="E39" s="112"/>
      <c r="F39" s="112"/>
      <c r="G39" s="114">
        <f aca="true" t="shared" si="2" ref="G39:I41">G40</f>
        <v>172.20000000000002</v>
      </c>
      <c r="H39" s="122">
        <f t="shared" si="2"/>
        <v>172.20000000000002</v>
      </c>
      <c r="I39" s="122">
        <f t="shared" si="2"/>
        <v>172.20000000000002</v>
      </c>
      <c r="K39" s="69"/>
    </row>
    <row r="40" spans="1:9" s="90" customFormat="1" ht="12.75" customHeight="1" hidden="1">
      <c r="A40" s="186"/>
      <c r="B40" s="155" t="s">
        <v>207</v>
      </c>
      <c r="C40" s="112" t="s">
        <v>9</v>
      </c>
      <c r="D40" s="112" t="s">
        <v>134</v>
      </c>
      <c r="E40" s="112" t="s">
        <v>149</v>
      </c>
      <c r="F40" s="112"/>
      <c r="G40" s="111">
        <f t="shared" si="2"/>
        <v>172.20000000000002</v>
      </c>
      <c r="H40" s="152">
        <f t="shared" si="2"/>
        <v>172.20000000000002</v>
      </c>
      <c r="I40" s="152">
        <f t="shared" si="2"/>
        <v>172.20000000000002</v>
      </c>
    </row>
    <row r="41" spans="1:11" ht="25.5" customHeight="1" hidden="1">
      <c r="A41" s="184"/>
      <c r="B41" s="118" t="s">
        <v>209</v>
      </c>
      <c r="C41" s="112" t="s">
        <v>9</v>
      </c>
      <c r="D41" s="112" t="s">
        <v>134</v>
      </c>
      <c r="E41" s="112" t="s">
        <v>152</v>
      </c>
      <c r="F41" s="112"/>
      <c r="G41" s="111">
        <f t="shared" si="2"/>
        <v>172.20000000000002</v>
      </c>
      <c r="H41" s="152">
        <f t="shared" si="2"/>
        <v>172.20000000000002</v>
      </c>
      <c r="I41" s="152">
        <f t="shared" si="2"/>
        <v>172.20000000000002</v>
      </c>
      <c r="K41" s="69"/>
    </row>
    <row r="42" spans="1:11" ht="38.25" customHeight="1" hidden="1">
      <c r="A42" s="184"/>
      <c r="B42" s="118" t="s">
        <v>172</v>
      </c>
      <c r="C42" s="112" t="s">
        <v>9</v>
      </c>
      <c r="D42" s="112" t="s">
        <v>134</v>
      </c>
      <c r="E42" s="112" t="s">
        <v>163</v>
      </c>
      <c r="F42" s="112" t="s">
        <v>76</v>
      </c>
      <c r="G42" s="111">
        <f>G43+G44</f>
        <v>172.20000000000002</v>
      </c>
      <c r="H42" s="152">
        <f>H43+H44</f>
        <v>172.20000000000002</v>
      </c>
      <c r="I42" s="152">
        <f>I43+I44</f>
        <v>172.20000000000002</v>
      </c>
      <c r="K42" s="69"/>
    </row>
    <row r="43" spans="1:11" ht="26.25" customHeight="1" hidden="1">
      <c r="A43" s="184"/>
      <c r="B43" s="188" t="s">
        <v>88</v>
      </c>
      <c r="C43" s="112" t="s">
        <v>9</v>
      </c>
      <c r="D43" s="112" t="s">
        <v>134</v>
      </c>
      <c r="E43" s="112" t="s">
        <v>163</v>
      </c>
      <c r="F43" s="112" t="s">
        <v>11</v>
      </c>
      <c r="G43" s="111">
        <v>132.3</v>
      </c>
      <c r="H43" s="152">
        <v>132.3</v>
      </c>
      <c r="I43" s="152">
        <v>132.3</v>
      </c>
      <c r="K43" s="69"/>
    </row>
    <row r="44" spans="1:11" ht="39" customHeight="1" hidden="1">
      <c r="A44" s="184"/>
      <c r="B44" s="118" t="s">
        <v>161</v>
      </c>
      <c r="C44" s="112" t="s">
        <v>9</v>
      </c>
      <c r="D44" s="112" t="s">
        <v>134</v>
      </c>
      <c r="E44" s="112" t="s">
        <v>163</v>
      </c>
      <c r="F44" s="112" t="s">
        <v>162</v>
      </c>
      <c r="G44" s="111">
        <v>39.9</v>
      </c>
      <c r="H44" s="152">
        <v>39.9</v>
      </c>
      <c r="I44" s="152">
        <v>39.9</v>
      </c>
      <c r="K44" s="69"/>
    </row>
    <row r="45" spans="1:11" ht="26.25" customHeight="1" hidden="1">
      <c r="A45" s="184"/>
      <c r="B45" s="120" t="s">
        <v>37</v>
      </c>
      <c r="C45" s="124" t="s">
        <v>19</v>
      </c>
      <c r="D45" s="112"/>
      <c r="E45" s="112"/>
      <c r="F45" s="112"/>
      <c r="G45" s="114">
        <f>G68</f>
        <v>0</v>
      </c>
      <c r="H45" s="122">
        <f>H68</f>
        <v>-10</v>
      </c>
      <c r="I45" s="122">
        <f>I68</f>
        <v>5</v>
      </c>
      <c r="K45" s="69"/>
    </row>
    <row r="46" spans="1:11" ht="24.75" customHeight="1" hidden="1">
      <c r="A46" s="184"/>
      <c r="B46" s="187" t="s">
        <v>153</v>
      </c>
      <c r="C46" s="124" t="s">
        <v>79</v>
      </c>
      <c r="D46" s="124" t="s">
        <v>17</v>
      </c>
      <c r="E46" s="112"/>
      <c r="F46" s="112"/>
      <c r="G46" s="114"/>
      <c r="H46" s="122">
        <v>59</v>
      </c>
      <c r="I46" s="122">
        <v>59</v>
      </c>
      <c r="K46" s="69"/>
    </row>
    <row r="47" spans="1:11" ht="24.75" customHeight="1">
      <c r="A47" s="184"/>
      <c r="B47" s="120" t="s">
        <v>143</v>
      </c>
      <c r="C47" s="124" t="s">
        <v>79</v>
      </c>
      <c r="D47" s="124" t="s">
        <v>17</v>
      </c>
      <c r="E47" s="124" t="s">
        <v>18</v>
      </c>
      <c r="F47" s="112"/>
      <c r="G47" s="114"/>
      <c r="H47" s="122">
        <f aca="true" t="shared" si="3" ref="H47:I49">H48</f>
        <v>51.5</v>
      </c>
      <c r="I47" s="122">
        <f t="shared" si="3"/>
        <v>133.5</v>
      </c>
      <c r="K47" s="69"/>
    </row>
    <row r="48" spans="1:11" ht="36" customHeight="1">
      <c r="A48" s="184"/>
      <c r="B48" s="118" t="s">
        <v>207</v>
      </c>
      <c r="C48" s="112" t="s">
        <v>79</v>
      </c>
      <c r="D48" s="112" t="s">
        <v>17</v>
      </c>
      <c r="E48" s="112" t="s">
        <v>18</v>
      </c>
      <c r="F48" s="112" t="s">
        <v>149</v>
      </c>
      <c r="G48" s="111"/>
      <c r="H48" s="152">
        <f t="shared" si="3"/>
        <v>51.5</v>
      </c>
      <c r="I48" s="152">
        <f t="shared" si="3"/>
        <v>133.5</v>
      </c>
      <c r="K48" s="69"/>
    </row>
    <row r="49" spans="1:11" ht="49.5" customHeight="1">
      <c r="A49" s="184"/>
      <c r="B49" s="118" t="s">
        <v>209</v>
      </c>
      <c r="C49" s="112" t="s">
        <v>79</v>
      </c>
      <c r="D49" s="112" t="s">
        <v>17</v>
      </c>
      <c r="E49" s="112" t="s">
        <v>18</v>
      </c>
      <c r="F49" s="112" t="s">
        <v>171</v>
      </c>
      <c r="G49" s="111"/>
      <c r="H49" s="152">
        <f t="shared" si="3"/>
        <v>51.5</v>
      </c>
      <c r="I49" s="152">
        <f t="shared" si="3"/>
        <v>133.5</v>
      </c>
      <c r="K49" s="69"/>
    </row>
    <row r="50" spans="1:11" ht="77.25" customHeight="1">
      <c r="A50" s="184"/>
      <c r="B50" s="118" t="s">
        <v>210</v>
      </c>
      <c r="C50" s="112" t="s">
        <v>79</v>
      </c>
      <c r="D50" s="112" t="s">
        <v>17</v>
      </c>
      <c r="E50" s="112" t="s">
        <v>18</v>
      </c>
      <c r="F50" s="112" t="s">
        <v>142</v>
      </c>
      <c r="G50" s="112" t="s">
        <v>76</v>
      </c>
      <c r="H50" s="152">
        <f>H51+H52+H53</f>
        <v>51.5</v>
      </c>
      <c r="I50" s="152">
        <f>I51+I52+I53</f>
        <v>133.5</v>
      </c>
      <c r="K50" s="69"/>
    </row>
    <row r="51" spans="1:11" ht="49.5" customHeight="1">
      <c r="A51" s="184"/>
      <c r="B51" s="118" t="s">
        <v>88</v>
      </c>
      <c r="C51" s="112" t="s">
        <v>79</v>
      </c>
      <c r="D51" s="112" t="s">
        <v>17</v>
      </c>
      <c r="E51" s="112" t="s">
        <v>18</v>
      </c>
      <c r="F51" s="112" t="s">
        <v>142</v>
      </c>
      <c r="G51" s="112" t="s">
        <v>11</v>
      </c>
      <c r="H51" s="152">
        <v>39.55</v>
      </c>
      <c r="I51" s="152">
        <v>102.53</v>
      </c>
      <c r="K51" s="69"/>
    </row>
    <row r="52" spans="1:11" ht="66" customHeight="1">
      <c r="A52" s="184"/>
      <c r="B52" s="155" t="s">
        <v>161</v>
      </c>
      <c r="C52" s="112" t="s">
        <v>79</v>
      </c>
      <c r="D52" s="112" t="s">
        <v>17</v>
      </c>
      <c r="E52" s="112" t="s">
        <v>18</v>
      </c>
      <c r="F52" s="112" t="s">
        <v>142</v>
      </c>
      <c r="G52" s="112" t="s">
        <v>162</v>
      </c>
      <c r="H52" s="152">
        <v>11.95</v>
      </c>
      <c r="I52" s="152">
        <v>30.97</v>
      </c>
      <c r="K52" s="69"/>
    </row>
    <row r="53" spans="1:11" ht="33" customHeight="1" hidden="1">
      <c r="A53" s="184"/>
      <c r="B53" s="118" t="s">
        <v>92</v>
      </c>
      <c r="C53" s="112" t="s">
        <v>79</v>
      </c>
      <c r="D53" s="112" t="s">
        <v>17</v>
      </c>
      <c r="E53" s="112" t="s">
        <v>18</v>
      </c>
      <c r="F53" s="112" t="s">
        <v>142</v>
      </c>
      <c r="G53" s="112" t="s">
        <v>13</v>
      </c>
      <c r="H53" s="152">
        <v>0</v>
      </c>
      <c r="I53" s="152">
        <v>0</v>
      </c>
      <c r="K53" s="69"/>
    </row>
    <row r="54" spans="1:11" ht="12.75" customHeight="1">
      <c r="A54" s="184"/>
      <c r="B54" s="120" t="s">
        <v>150</v>
      </c>
      <c r="C54" s="124" t="s">
        <v>79</v>
      </c>
      <c r="D54" s="124" t="s">
        <v>9</v>
      </c>
      <c r="E54" s="112"/>
      <c r="F54" s="112"/>
      <c r="G54" s="114"/>
      <c r="H54" s="122">
        <f>H55</f>
        <v>-83.6</v>
      </c>
      <c r="I54" s="122">
        <f>I55</f>
        <v>120</v>
      </c>
      <c r="K54" s="69"/>
    </row>
    <row r="55" spans="1:11" ht="33" customHeight="1">
      <c r="A55" s="184"/>
      <c r="B55" s="155" t="s">
        <v>207</v>
      </c>
      <c r="C55" s="112" t="s">
        <v>79</v>
      </c>
      <c r="D55" s="112" t="s">
        <v>9</v>
      </c>
      <c r="E55" s="112" t="s">
        <v>134</v>
      </c>
      <c r="F55" s="112" t="s">
        <v>149</v>
      </c>
      <c r="G55" s="111"/>
      <c r="H55" s="152">
        <f>H56</f>
        <v>-83.6</v>
      </c>
      <c r="I55" s="152">
        <f>I56</f>
        <v>120</v>
      </c>
      <c r="K55" s="69"/>
    </row>
    <row r="56" spans="1:11" ht="46.5" customHeight="1" hidden="1">
      <c r="A56" s="184"/>
      <c r="B56" s="118" t="s">
        <v>209</v>
      </c>
      <c r="C56" s="112" t="s">
        <v>79</v>
      </c>
      <c r="D56" s="112" t="s">
        <v>9</v>
      </c>
      <c r="E56" s="112" t="s">
        <v>134</v>
      </c>
      <c r="F56" s="112" t="s">
        <v>152</v>
      </c>
      <c r="G56" s="111"/>
      <c r="H56" s="152">
        <f>H59+H57+H58</f>
        <v>-83.6</v>
      </c>
      <c r="I56" s="152">
        <f>I59</f>
        <v>120</v>
      </c>
      <c r="K56" s="69"/>
    </row>
    <row r="57" spans="1:11" ht="46.5" customHeight="1" hidden="1">
      <c r="A57" s="184"/>
      <c r="B57" s="118" t="s">
        <v>88</v>
      </c>
      <c r="C57" s="112" t="s">
        <v>79</v>
      </c>
      <c r="D57" s="112" t="s">
        <v>9</v>
      </c>
      <c r="E57" s="112" t="s">
        <v>134</v>
      </c>
      <c r="F57" s="112" t="s">
        <v>163</v>
      </c>
      <c r="G57" s="111">
        <v>121</v>
      </c>
      <c r="H57" s="152">
        <v>0</v>
      </c>
      <c r="I57" s="152">
        <v>0</v>
      </c>
      <c r="K57" s="69"/>
    </row>
    <row r="58" spans="1:11" ht="46.5" customHeight="1" hidden="1">
      <c r="A58" s="184"/>
      <c r="B58" s="118" t="s">
        <v>161</v>
      </c>
      <c r="C58" s="112" t="s">
        <v>79</v>
      </c>
      <c r="D58" s="112" t="s">
        <v>9</v>
      </c>
      <c r="E58" s="112" t="s">
        <v>134</v>
      </c>
      <c r="F58" s="112" t="s">
        <v>163</v>
      </c>
      <c r="G58" s="111">
        <v>129</v>
      </c>
      <c r="H58" s="152">
        <v>0</v>
      </c>
      <c r="I58" s="152">
        <v>0</v>
      </c>
      <c r="K58" s="69"/>
    </row>
    <row r="59" spans="1:11" ht="93.75" customHeight="1">
      <c r="A59" s="184"/>
      <c r="B59" s="118" t="s">
        <v>214</v>
      </c>
      <c r="C59" s="112" t="s">
        <v>79</v>
      </c>
      <c r="D59" s="112" t="s">
        <v>9</v>
      </c>
      <c r="E59" s="112" t="s">
        <v>134</v>
      </c>
      <c r="F59" s="112" t="s">
        <v>163</v>
      </c>
      <c r="G59" s="112" t="s">
        <v>76</v>
      </c>
      <c r="H59" s="152">
        <f>H60+H61</f>
        <v>-83.6</v>
      </c>
      <c r="I59" s="152">
        <f>I60+I61</f>
        <v>120</v>
      </c>
      <c r="K59" s="69"/>
    </row>
    <row r="60" spans="1:11" ht="29.25" customHeight="1">
      <c r="A60" s="184"/>
      <c r="B60" s="118" t="s">
        <v>92</v>
      </c>
      <c r="C60" s="112" t="s">
        <v>79</v>
      </c>
      <c r="D60" s="112" t="s">
        <v>9</v>
      </c>
      <c r="E60" s="112" t="s">
        <v>134</v>
      </c>
      <c r="F60" s="112" t="s">
        <v>163</v>
      </c>
      <c r="G60" s="112" t="s">
        <v>13</v>
      </c>
      <c r="H60" s="152">
        <v>-82.6</v>
      </c>
      <c r="I60" s="152">
        <v>119</v>
      </c>
      <c r="K60" s="69"/>
    </row>
    <row r="61" spans="1:11" ht="30.75" customHeight="1">
      <c r="A61" s="184"/>
      <c r="B61" s="118" t="s">
        <v>174</v>
      </c>
      <c r="C61" s="112" t="s">
        <v>79</v>
      </c>
      <c r="D61" s="112" t="s">
        <v>9</v>
      </c>
      <c r="E61" s="112" t="s">
        <v>134</v>
      </c>
      <c r="F61" s="112" t="s">
        <v>163</v>
      </c>
      <c r="G61" s="112" t="s">
        <v>97</v>
      </c>
      <c r="H61" s="152">
        <v>-1</v>
      </c>
      <c r="I61" s="152">
        <v>1</v>
      </c>
      <c r="K61" s="69"/>
    </row>
    <row r="62" spans="1:11" ht="16.5" customHeight="1">
      <c r="A62" s="184"/>
      <c r="B62" s="120" t="s">
        <v>38</v>
      </c>
      <c r="C62" s="124" t="s">
        <v>79</v>
      </c>
      <c r="D62" s="124" t="s">
        <v>20</v>
      </c>
      <c r="E62" s="124"/>
      <c r="F62" s="124"/>
      <c r="G62" s="124"/>
      <c r="H62" s="122">
        <f aca="true" t="shared" si="4" ref="H62:I65">H63</f>
        <v>-155.15</v>
      </c>
      <c r="I62" s="122">
        <f t="shared" si="4"/>
        <v>20</v>
      </c>
      <c r="K62" s="69"/>
    </row>
    <row r="63" spans="1:11" ht="33" customHeight="1">
      <c r="A63" s="184"/>
      <c r="B63" s="118" t="s">
        <v>211</v>
      </c>
      <c r="C63" s="112" t="s">
        <v>79</v>
      </c>
      <c r="D63" s="112" t="s">
        <v>20</v>
      </c>
      <c r="E63" s="112" t="s">
        <v>18</v>
      </c>
      <c r="F63" s="112" t="s">
        <v>149</v>
      </c>
      <c r="G63" s="112"/>
      <c r="H63" s="152">
        <f t="shared" si="4"/>
        <v>-155.15</v>
      </c>
      <c r="I63" s="152">
        <f t="shared" si="4"/>
        <v>20</v>
      </c>
      <c r="K63" s="69"/>
    </row>
    <row r="64" spans="1:11" ht="47.25" customHeight="1">
      <c r="A64" s="184"/>
      <c r="B64" s="118" t="s">
        <v>218</v>
      </c>
      <c r="C64" s="112" t="s">
        <v>79</v>
      </c>
      <c r="D64" s="112" t="s">
        <v>20</v>
      </c>
      <c r="E64" s="112" t="s">
        <v>18</v>
      </c>
      <c r="F64" s="112" t="s">
        <v>180</v>
      </c>
      <c r="G64" s="112"/>
      <c r="H64" s="152">
        <f t="shared" si="4"/>
        <v>-155.15</v>
      </c>
      <c r="I64" s="152">
        <f t="shared" si="4"/>
        <v>20</v>
      </c>
      <c r="K64" s="69"/>
    </row>
    <row r="65" spans="1:11" ht="78" customHeight="1">
      <c r="A65" s="184"/>
      <c r="B65" s="118" t="s">
        <v>212</v>
      </c>
      <c r="C65" s="112" t="s">
        <v>79</v>
      </c>
      <c r="D65" s="112" t="s">
        <v>20</v>
      </c>
      <c r="E65" s="112" t="s">
        <v>18</v>
      </c>
      <c r="F65" s="112" t="s">
        <v>181</v>
      </c>
      <c r="G65" s="112" t="s">
        <v>76</v>
      </c>
      <c r="H65" s="152">
        <f t="shared" si="4"/>
        <v>-155.15</v>
      </c>
      <c r="I65" s="152">
        <f t="shared" si="4"/>
        <v>20</v>
      </c>
      <c r="K65" s="69"/>
    </row>
    <row r="66" spans="1:11" ht="33" customHeight="1">
      <c r="A66" s="184"/>
      <c r="B66" s="118" t="s">
        <v>92</v>
      </c>
      <c r="C66" s="112" t="s">
        <v>79</v>
      </c>
      <c r="D66" s="112" t="s">
        <v>20</v>
      </c>
      <c r="E66" s="112" t="s">
        <v>18</v>
      </c>
      <c r="F66" s="112" t="s">
        <v>181</v>
      </c>
      <c r="G66" s="112" t="s">
        <v>13</v>
      </c>
      <c r="H66" s="152">
        <v>-155.15</v>
      </c>
      <c r="I66" s="152">
        <v>20</v>
      </c>
      <c r="K66" s="69"/>
    </row>
    <row r="67" spans="1:11" ht="23.25" customHeight="1">
      <c r="A67" s="184"/>
      <c r="B67" s="120" t="s">
        <v>37</v>
      </c>
      <c r="C67" s="124" t="s">
        <v>79</v>
      </c>
      <c r="D67" s="124" t="s">
        <v>19</v>
      </c>
      <c r="E67" s="112"/>
      <c r="F67" s="112"/>
      <c r="G67" s="114"/>
      <c r="H67" s="122">
        <f aca="true" t="shared" si="5" ref="H67:I69">H68</f>
        <v>-10</v>
      </c>
      <c r="I67" s="122">
        <f t="shared" si="5"/>
        <v>5</v>
      </c>
      <c r="K67" s="69"/>
    </row>
    <row r="68" spans="1:11" ht="30.75" customHeight="1">
      <c r="A68" s="184"/>
      <c r="B68" s="118" t="s">
        <v>207</v>
      </c>
      <c r="C68" s="112" t="s">
        <v>79</v>
      </c>
      <c r="D68" s="112" t="s">
        <v>19</v>
      </c>
      <c r="E68" s="112" t="s">
        <v>19</v>
      </c>
      <c r="F68" s="112" t="s">
        <v>149</v>
      </c>
      <c r="G68" s="123"/>
      <c r="H68" s="190">
        <f t="shared" si="5"/>
        <v>-10</v>
      </c>
      <c r="I68" s="190">
        <f t="shared" si="5"/>
        <v>5</v>
      </c>
      <c r="K68" s="69"/>
    </row>
    <row r="69" spans="1:11" ht="47.25" customHeight="1">
      <c r="A69" s="184"/>
      <c r="B69" s="188" t="s">
        <v>205</v>
      </c>
      <c r="C69" s="112" t="s">
        <v>79</v>
      </c>
      <c r="D69" s="112" t="s">
        <v>19</v>
      </c>
      <c r="E69" s="112" t="s">
        <v>19</v>
      </c>
      <c r="F69" s="112" t="s">
        <v>145</v>
      </c>
      <c r="G69" s="111"/>
      <c r="H69" s="152">
        <f t="shared" si="5"/>
        <v>-10</v>
      </c>
      <c r="I69" s="152">
        <f t="shared" si="5"/>
        <v>5</v>
      </c>
      <c r="K69" s="69"/>
    </row>
    <row r="70" spans="1:11" ht="63.75" customHeight="1">
      <c r="A70" s="184"/>
      <c r="B70" s="118" t="s">
        <v>206</v>
      </c>
      <c r="C70" s="112" t="s">
        <v>79</v>
      </c>
      <c r="D70" s="112" t="s">
        <v>19</v>
      </c>
      <c r="E70" s="112" t="s">
        <v>19</v>
      </c>
      <c r="F70" s="112" t="s">
        <v>146</v>
      </c>
      <c r="G70" s="112" t="s">
        <v>76</v>
      </c>
      <c r="H70" s="152">
        <f>H71+H72+H73</f>
        <v>-10</v>
      </c>
      <c r="I70" s="152">
        <f>I73</f>
        <v>5</v>
      </c>
      <c r="K70" s="69"/>
    </row>
    <row r="71" spans="1:11" ht="51.75" customHeight="1" hidden="1">
      <c r="A71" s="184"/>
      <c r="B71" s="118" t="s">
        <v>88</v>
      </c>
      <c r="C71" s="112" t="s">
        <v>79</v>
      </c>
      <c r="D71" s="112" t="s">
        <v>19</v>
      </c>
      <c r="E71" s="112" t="s">
        <v>19</v>
      </c>
      <c r="F71" s="112" t="s">
        <v>146</v>
      </c>
      <c r="G71" s="112" t="s">
        <v>11</v>
      </c>
      <c r="H71" s="152">
        <v>0</v>
      </c>
      <c r="I71" s="152">
        <v>0</v>
      </c>
      <c r="K71" s="69"/>
    </row>
    <row r="72" spans="1:11" ht="63.75" customHeight="1" hidden="1">
      <c r="A72" s="184"/>
      <c r="B72" s="118" t="s">
        <v>161</v>
      </c>
      <c r="C72" s="112" t="s">
        <v>79</v>
      </c>
      <c r="D72" s="112" t="s">
        <v>19</v>
      </c>
      <c r="E72" s="112" t="s">
        <v>19</v>
      </c>
      <c r="F72" s="112" t="s">
        <v>146</v>
      </c>
      <c r="G72" s="112" t="s">
        <v>162</v>
      </c>
      <c r="H72" s="152">
        <v>0</v>
      </c>
      <c r="I72" s="152">
        <v>0</v>
      </c>
      <c r="K72" s="69"/>
    </row>
    <row r="73" spans="1:11" ht="33" customHeight="1">
      <c r="A73" s="184"/>
      <c r="B73" s="118" t="s">
        <v>92</v>
      </c>
      <c r="C73" s="112" t="s">
        <v>79</v>
      </c>
      <c r="D73" s="112" t="s">
        <v>19</v>
      </c>
      <c r="E73" s="112" t="s">
        <v>19</v>
      </c>
      <c r="F73" s="112" t="s">
        <v>146</v>
      </c>
      <c r="G73" s="112" t="s">
        <v>13</v>
      </c>
      <c r="H73" s="190">
        <v>-10</v>
      </c>
      <c r="I73" s="190">
        <v>5</v>
      </c>
      <c r="K73" s="69"/>
    </row>
    <row r="74" spans="1:11" ht="12.75" customHeight="1">
      <c r="A74" s="184"/>
      <c r="B74" s="120" t="s">
        <v>173</v>
      </c>
      <c r="C74" s="124" t="s">
        <v>79</v>
      </c>
      <c r="D74" s="124" t="s">
        <v>21</v>
      </c>
      <c r="E74" s="124"/>
      <c r="F74" s="124"/>
      <c r="G74" s="125"/>
      <c r="H74" s="191">
        <f>H75</f>
        <v>-333.03</v>
      </c>
      <c r="I74" s="191">
        <f>I75</f>
        <v>1213.43</v>
      </c>
      <c r="K74" s="69"/>
    </row>
    <row r="75" spans="1:11" ht="32.25" customHeight="1">
      <c r="A75" s="184"/>
      <c r="B75" s="118" t="s">
        <v>207</v>
      </c>
      <c r="C75" s="112" t="s">
        <v>79</v>
      </c>
      <c r="D75" s="112" t="s">
        <v>21</v>
      </c>
      <c r="E75" s="112" t="s">
        <v>8</v>
      </c>
      <c r="F75" s="112" t="s">
        <v>149</v>
      </c>
      <c r="G75" s="123"/>
      <c r="H75" s="190">
        <f>H76</f>
        <v>-333.03</v>
      </c>
      <c r="I75" s="190">
        <f>I76</f>
        <v>1213.43</v>
      </c>
      <c r="K75" s="69"/>
    </row>
    <row r="76" spans="1:11" ht="60.75" customHeight="1">
      <c r="A76" s="184"/>
      <c r="B76" s="118" t="s">
        <v>208</v>
      </c>
      <c r="C76" s="112" t="s">
        <v>79</v>
      </c>
      <c r="D76" s="112" t="s">
        <v>21</v>
      </c>
      <c r="E76" s="112" t="s">
        <v>8</v>
      </c>
      <c r="F76" s="112" t="s">
        <v>147</v>
      </c>
      <c r="G76" s="112" t="s">
        <v>76</v>
      </c>
      <c r="H76" s="190">
        <f>H77+H78+H79+H80+H81+H82</f>
        <v>-333.03</v>
      </c>
      <c r="I76" s="190">
        <f>I77+I78+I79+I80+I81+I82</f>
        <v>1213.43</v>
      </c>
      <c r="K76" s="69"/>
    </row>
    <row r="77" spans="1:11" ht="50.25" customHeight="1" hidden="1">
      <c r="A77" s="184"/>
      <c r="B77" s="118" t="s">
        <v>91</v>
      </c>
      <c r="C77" s="112" t="s">
        <v>79</v>
      </c>
      <c r="D77" s="112" t="s">
        <v>21</v>
      </c>
      <c r="E77" s="112" t="s">
        <v>8</v>
      </c>
      <c r="F77" s="112" t="s">
        <v>147</v>
      </c>
      <c r="G77" s="112" t="s">
        <v>12</v>
      </c>
      <c r="H77" s="190">
        <v>-10</v>
      </c>
      <c r="I77" s="190">
        <v>0</v>
      </c>
      <c r="K77" s="69"/>
    </row>
    <row r="78" spans="1:11" ht="32.25" customHeight="1">
      <c r="A78" s="184"/>
      <c r="B78" s="155" t="s">
        <v>92</v>
      </c>
      <c r="C78" s="112" t="s">
        <v>79</v>
      </c>
      <c r="D78" s="112" t="s">
        <v>21</v>
      </c>
      <c r="E78" s="112" t="s">
        <v>8</v>
      </c>
      <c r="F78" s="112" t="s">
        <v>147</v>
      </c>
      <c r="G78" s="112" t="s">
        <v>13</v>
      </c>
      <c r="H78" s="152">
        <v>-292.53</v>
      </c>
      <c r="I78" s="152">
        <v>1164.76</v>
      </c>
      <c r="K78" s="69"/>
    </row>
    <row r="79" spans="1:11" ht="31.5" customHeight="1">
      <c r="A79" s="184"/>
      <c r="B79" s="118" t="s">
        <v>174</v>
      </c>
      <c r="C79" s="112" t="s">
        <v>79</v>
      </c>
      <c r="D79" s="112" t="s">
        <v>21</v>
      </c>
      <c r="E79" s="112" t="s">
        <v>8</v>
      </c>
      <c r="F79" s="112" t="s">
        <v>147</v>
      </c>
      <c r="G79" s="112" t="s">
        <v>97</v>
      </c>
      <c r="H79" s="152">
        <v>-10</v>
      </c>
      <c r="I79" s="152">
        <v>10</v>
      </c>
      <c r="K79" s="69"/>
    </row>
    <row r="80" spans="1:11" ht="31.5" customHeight="1">
      <c r="A80" s="184"/>
      <c r="B80" s="118" t="s">
        <v>93</v>
      </c>
      <c r="C80" s="112" t="s">
        <v>79</v>
      </c>
      <c r="D80" s="112" t="s">
        <v>21</v>
      </c>
      <c r="E80" s="112" t="s">
        <v>8</v>
      </c>
      <c r="F80" s="112" t="s">
        <v>147</v>
      </c>
      <c r="G80" s="112" t="s">
        <v>14</v>
      </c>
      <c r="H80" s="152">
        <v>-4</v>
      </c>
      <c r="I80" s="152">
        <v>16.95</v>
      </c>
      <c r="K80" s="69"/>
    </row>
    <row r="81" spans="1:11" ht="21" customHeight="1">
      <c r="A81" s="184"/>
      <c r="B81" s="118" t="s">
        <v>94</v>
      </c>
      <c r="C81" s="112" t="s">
        <v>79</v>
      </c>
      <c r="D81" s="112" t="s">
        <v>21</v>
      </c>
      <c r="E81" s="112" t="s">
        <v>8</v>
      </c>
      <c r="F81" s="112" t="s">
        <v>147</v>
      </c>
      <c r="G81" s="112" t="s">
        <v>84</v>
      </c>
      <c r="H81" s="152">
        <v>-6.5</v>
      </c>
      <c r="I81" s="152">
        <v>6.72</v>
      </c>
      <c r="K81" s="69"/>
    </row>
    <row r="82" spans="1:11" ht="26.25" customHeight="1">
      <c r="A82" s="184"/>
      <c r="B82" s="118" t="s">
        <v>189</v>
      </c>
      <c r="C82" s="112" t="s">
        <v>79</v>
      </c>
      <c r="D82" s="112" t="s">
        <v>21</v>
      </c>
      <c r="E82" s="112" t="s">
        <v>8</v>
      </c>
      <c r="F82" s="112" t="s">
        <v>147</v>
      </c>
      <c r="G82" s="112" t="s">
        <v>190</v>
      </c>
      <c r="H82" s="152">
        <v>-10</v>
      </c>
      <c r="I82" s="152">
        <v>15</v>
      </c>
      <c r="K82" s="69"/>
    </row>
    <row r="83" spans="1:11" ht="26.25" customHeight="1" hidden="1">
      <c r="A83" s="184"/>
      <c r="B83" s="120" t="s">
        <v>62</v>
      </c>
      <c r="C83" s="124" t="s">
        <v>79</v>
      </c>
      <c r="D83" s="124" t="s">
        <v>15</v>
      </c>
      <c r="E83" s="124"/>
      <c r="F83" s="124"/>
      <c r="G83" s="124"/>
      <c r="H83" s="122">
        <f aca="true" t="shared" si="6" ref="H83:I85">H84</f>
        <v>0</v>
      </c>
      <c r="I83" s="122">
        <f t="shared" si="6"/>
        <v>0</v>
      </c>
      <c r="K83" s="69"/>
    </row>
    <row r="84" spans="1:11" ht="26.25" customHeight="1" hidden="1">
      <c r="A84" s="184"/>
      <c r="B84" s="118" t="s">
        <v>64</v>
      </c>
      <c r="C84" s="112" t="s">
        <v>79</v>
      </c>
      <c r="D84" s="112" t="s">
        <v>15</v>
      </c>
      <c r="E84" s="112" t="s">
        <v>8</v>
      </c>
      <c r="F84" s="112"/>
      <c r="G84" s="112"/>
      <c r="H84" s="152">
        <f t="shared" si="6"/>
        <v>0</v>
      </c>
      <c r="I84" s="152">
        <f t="shared" si="6"/>
        <v>0</v>
      </c>
      <c r="K84" s="69"/>
    </row>
    <row r="85" spans="1:11" ht="46.5" customHeight="1" hidden="1">
      <c r="A85" s="184"/>
      <c r="B85" s="100" t="s">
        <v>207</v>
      </c>
      <c r="C85" s="112" t="s">
        <v>79</v>
      </c>
      <c r="D85" s="112" t="s">
        <v>15</v>
      </c>
      <c r="E85" s="112" t="s">
        <v>8</v>
      </c>
      <c r="F85" s="112" t="s">
        <v>149</v>
      </c>
      <c r="G85" s="112"/>
      <c r="H85" s="152">
        <f t="shared" si="6"/>
        <v>0</v>
      </c>
      <c r="I85" s="152">
        <f t="shared" si="6"/>
        <v>0</v>
      </c>
      <c r="K85" s="69"/>
    </row>
    <row r="86" spans="1:11" ht="50.25" customHeight="1" hidden="1">
      <c r="A86" s="184"/>
      <c r="B86" s="100" t="s">
        <v>205</v>
      </c>
      <c r="C86" s="112" t="s">
        <v>79</v>
      </c>
      <c r="D86" s="112" t="s">
        <v>15</v>
      </c>
      <c r="E86" s="112" t="s">
        <v>8</v>
      </c>
      <c r="F86" s="112" t="s">
        <v>140</v>
      </c>
      <c r="G86" s="112" t="s">
        <v>76</v>
      </c>
      <c r="H86" s="152">
        <f>H87+H88+H89</f>
        <v>0</v>
      </c>
      <c r="I86" s="152">
        <f>I87+I88+I89</f>
        <v>0</v>
      </c>
      <c r="K86" s="69"/>
    </row>
    <row r="87" spans="1:11" ht="46.5" customHeight="1" hidden="1">
      <c r="A87" s="184"/>
      <c r="B87" s="100" t="s">
        <v>88</v>
      </c>
      <c r="C87" s="112" t="s">
        <v>79</v>
      </c>
      <c r="D87" s="112" t="s">
        <v>15</v>
      </c>
      <c r="E87" s="112" t="s">
        <v>8</v>
      </c>
      <c r="F87" s="112" t="s">
        <v>140</v>
      </c>
      <c r="G87" s="112" t="s">
        <v>11</v>
      </c>
      <c r="H87" s="152">
        <v>0</v>
      </c>
      <c r="I87" s="152">
        <v>0</v>
      </c>
      <c r="K87" s="69"/>
    </row>
    <row r="88" spans="1:11" ht="60.75" customHeight="1" hidden="1">
      <c r="A88" s="184"/>
      <c r="B88" s="174" t="s">
        <v>161</v>
      </c>
      <c r="C88" s="112" t="s">
        <v>79</v>
      </c>
      <c r="D88" s="112" t="s">
        <v>15</v>
      </c>
      <c r="E88" s="112" t="s">
        <v>8</v>
      </c>
      <c r="F88" s="112" t="s">
        <v>140</v>
      </c>
      <c r="G88" s="112" t="s">
        <v>162</v>
      </c>
      <c r="H88" s="152">
        <v>0</v>
      </c>
      <c r="I88" s="152">
        <v>0</v>
      </c>
      <c r="K88" s="69"/>
    </row>
    <row r="89" spans="1:11" ht="37.5" customHeight="1" hidden="1">
      <c r="A89" s="184"/>
      <c r="B89" s="118" t="s">
        <v>92</v>
      </c>
      <c r="C89" s="112" t="s">
        <v>79</v>
      </c>
      <c r="D89" s="112" t="s">
        <v>15</v>
      </c>
      <c r="E89" s="112" t="s">
        <v>8</v>
      </c>
      <c r="F89" s="112" t="s">
        <v>140</v>
      </c>
      <c r="G89" s="112" t="s">
        <v>13</v>
      </c>
      <c r="H89" s="152">
        <v>0</v>
      </c>
      <c r="I89" s="152">
        <v>0</v>
      </c>
      <c r="K89" s="69"/>
    </row>
    <row r="90" spans="1:11" ht="36.75" customHeight="1">
      <c r="A90" s="184"/>
      <c r="B90" s="120" t="s">
        <v>65</v>
      </c>
      <c r="C90" s="124" t="s">
        <v>79</v>
      </c>
      <c r="D90" s="124" t="s">
        <v>15</v>
      </c>
      <c r="E90" s="124" t="s">
        <v>20</v>
      </c>
      <c r="F90" s="124"/>
      <c r="G90" s="114"/>
      <c r="H90" s="122">
        <f>H91</f>
        <v>1153.9099999999999</v>
      </c>
      <c r="I90" s="122">
        <f>I91</f>
        <v>3904.9</v>
      </c>
      <c r="K90" s="69"/>
    </row>
    <row r="91" spans="1:11" ht="51" customHeight="1">
      <c r="A91" s="184"/>
      <c r="B91" s="155" t="s">
        <v>203</v>
      </c>
      <c r="C91" s="112" t="s">
        <v>79</v>
      </c>
      <c r="D91" s="112" t="s">
        <v>15</v>
      </c>
      <c r="E91" s="112" t="s">
        <v>20</v>
      </c>
      <c r="F91" s="112" t="s">
        <v>149</v>
      </c>
      <c r="G91" s="111"/>
      <c r="H91" s="152">
        <f>H92</f>
        <v>1153.9099999999999</v>
      </c>
      <c r="I91" s="152">
        <f>I92</f>
        <v>3904.9</v>
      </c>
      <c r="K91" s="69"/>
    </row>
    <row r="92" spans="1:11" ht="48" customHeight="1">
      <c r="A92" s="184"/>
      <c r="B92" s="118" t="s">
        <v>205</v>
      </c>
      <c r="C92" s="112" t="s">
        <v>79</v>
      </c>
      <c r="D92" s="112" t="s">
        <v>15</v>
      </c>
      <c r="E92" s="112" t="s">
        <v>20</v>
      </c>
      <c r="F92" s="112" t="s">
        <v>145</v>
      </c>
      <c r="G92" s="111"/>
      <c r="H92" s="152">
        <f>H93+H99+H104</f>
        <v>1153.9099999999999</v>
      </c>
      <c r="I92" s="152">
        <f>I93+I99+I104</f>
        <v>3904.9</v>
      </c>
      <c r="K92" s="69"/>
    </row>
    <row r="93" spans="1:11" ht="60.75" customHeight="1">
      <c r="A93" s="184"/>
      <c r="B93" s="118" t="s">
        <v>217</v>
      </c>
      <c r="C93" s="112" t="s">
        <v>79</v>
      </c>
      <c r="D93" s="112" t="s">
        <v>15</v>
      </c>
      <c r="E93" s="112" t="s">
        <v>20</v>
      </c>
      <c r="F93" s="112" t="s">
        <v>140</v>
      </c>
      <c r="G93" s="112" t="s">
        <v>76</v>
      </c>
      <c r="H93" s="152">
        <f>H94+H96+H97</f>
        <v>950.04</v>
      </c>
      <c r="I93" s="152">
        <f>I94+I96+I97+I98+I95</f>
        <v>3092.46</v>
      </c>
      <c r="K93" s="69"/>
    </row>
    <row r="94" spans="1:11" ht="51" customHeight="1">
      <c r="A94" s="184"/>
      <c r="B94" s="118" t="s">
        <v>88</v>
      </c>
      <c r="C94" s="112" t="s">
        <v>79</v>
      </c>
      <c r="D94" s="112" t="s">
        <v>15</v>
      </c>
      <c r="E94" s="112" t="s">
        <v>20</v>
      </c>
      <c r="F94" s="112" t="s">
        <v>140</v>
      </c>
      <c r="G94" s="218">
        <v>121</v>
      </c>
      <c r="H94" s="152">
        <v>747.29</v>
      </c>
      <c r="I94" s="152">
        <v>960.6</v>
      </c>
      <c r="K94" s="69"/>
    </row>
    <row r="95" spans="1:11" ht="51" customHeight="1">
      <c r="A95" s="184"/>
      <c r="B95" s="118" t="s">
        <v>88</v>
      </c>
      <c r="C95" s="112" t="s">
        <v>79</v>
      </c>
      <c r="D95" s="112" t="s">
        <v>15</v>
      </c>
      <c r="E95" s="112" t="s">
        <v>20</v>
      </c>
      <c r="F95" s="112" t="s">
        <v>251</v>
      </c>
      <c r="G95" s="218">
        <v>121</v>
      </c>
      <c r="H95" s="152"/>
      <c r="I95" s="152">
        <v>1414.56</v>
      </c>
      <c r="K95" s="69"/>
    </row>
    <row r="96" spans="1:11" ht="61.5" customHeight="1">
      <c r="A96" s="184"/>
      <c r="B96" s="118" t="s">
        <v>161</v>
      </c>
      <c r="C96" s="112" t="s">
        <v>79</v>
      </c>
      <c r="D96" s="112" t="s">
        <v>15</v>
      </c>
      <c r="E96" s="112" t="s">
        <v>20</v>
      </c>
      <c r="F96" s="112" t="s">
        <v>140</v>
      </c>
      <c r="G96" s="218">
        <v>129</v>
      </c>
      <c r="H96" s="152">
        <v>225.75</v>
      </c>
      <c r="I96" s="152">
        <v>332.3</v>
      </c>
      <c r="K96" s="69"/>
    </row>
    <row r="97" spans="1:11" ht="37.5" customHeight="1" hidden="1">
      <c r="A97" s="184"/>
      <c r="B97" s="118" t="s">
        <v>92</v>
      </c>
      <c r="C97" s="112" t="s">
        <v>15</v>
      </c>
      <c r="D97" s="112" t="s">
        <v>15</v>
      </c>
      <c r="E97" s="112" t="s">
        <v>20</v>
      </c>
      <c r="F97" s="112" t="s">
        <v>140</v>
      </c>
      <c r="G97" s="218">
        <v>244</v>
      </c>
      <c r="H97" s="152">
        <v>-23</v>
      </c>
      <c r="I97" s="152">
        <v>0</v>
      </c>
      <c r="K97" s="69"/>
    </row>
    <row r="98" spans="1:11" ht="63" customHeight="1">
      <c r="A98" s="184"/>
      <c r="B98" s="118" t="s">
        <v>161</v>
      </c>
      <c r="C98" s="112" t="s">
        <v>79</v>
      </c>
      <c r="D98" s="112" t="s">
        <v>15</v>
      </c>
      <c r="E98" s="112" t="s">
        <v>20</v>
      </c>
      <c r="F98" s="112" t="s">
        <v>251</v>
      </c>
      <c r="G98" s="218">
        <v>129</v>
      </c>
      <c r="H98" s="152"/>
      <c r="I98" s="152">
        <v>385</v>
      </c>
      <c r="K98" s="69"/>
    </row>
    <row r="99" spans="1:9" s="90" customFormat="1" ht="63.75" customHeight="1">
      <c r="A99" s="184"/>
      <c r="B99" s="118" t="s">
        <v>206</v>
      </c>
      <c r="C99" s="112" t="s">
        <v>79</v>
      </c>
      <c r="D99" s="112" t="s">
        <v>15</v>
      </c>
      <c r="E99" s="112" t="s">
        <v>20</v>
      </c>
      <c r="F99" s="112" t="s">
        <v>191</v>
      </c>
      <c r="G99" s="112" t="s">
        <v>76</v>
      </c>
      <c r="H99" s="152">
        <f>H100+H102</f>
        <v>71.92</v>
      </c>
      <c r="I99" s="152">
        <f>I100+I102+I101+I103</f>
        <v>265.6</v>
      </c>
    </row>
    <row r="100" spans="1:11" ht="48" customHeight="1">
      <c r="A100" s="186"/>
      <c r="B100" s="118" t="s">
        <v>88</v>
      </c>
      <c r="C100" s="112" t="s">
        <v>79</v>
      </c>
      <c r="D100" s="112" t="s">
        <v>15</v>
      </c>
      <c r="E100" s="112" t="s">
        <v>20</v>
      </c>
      <c r="F100" s="112" t="s">
        <v>191</v>
      </c>
      <c r="G100" s="112" t="s">
        <v>11</v>
      </c>
      <c r="H100" s="152">
        <v>55.6</v>
      </c>
      <c r="I100" s="152">
        <v>94</v>
      </c>
      <c r="K100" s="69"/>
    </row>
    <row r="101" spans="1:11" ht="48" customHeight="1">
      <c r="A101" s="186"/>
      <c r="B101" s="118" t="s">
        <v>88</v>
      </c>
      <c r="C101" s="112" t="s">
        <v>79</v>
      </c>
      <c r="D101" s="112" t="s">
        <v>15</v>
      </c>
      <c r="E101" s="112" t="s">
        <v>20</v>
      </c>
      <c r="F101" s="112" t="s">
        <v>253</v>
      </c>
      <c r="G101" s="112" t="s">
        <v>11</v>
      </c>
      <c r="H101" s="152"/>
      <c r="I101" s="152">
        <v>110</v>
      </c>
      <c r="K101" s="69"/>
    </row>
    <row r="102" spans="1:11" ht="62.25" customHeight="1">
      <c r="A102" s="184"/>
      <c r="B102" s="118" t="s">
        <v>161</v>
      </c>
      <c r="C102" s="112" t="s">
        <v>79</v>
      </c>
      <c r="D102" s="112" t="s">
        <v>15</v>
      </c>
      <c r="E102" s="112" t="s">
        <v>20</v>
      </c>
      <c r="F102" s="112" t="s">
        <v>191</v>
      </c>
      <c r="G102" s="112" t="s">
        <v>162</v>
      </c>
      <c r="H102" s="152">
        <v>16.32</v>
      </c>
      <c r="I102" s="152">
        <v>28.3</v>
      </c>
      <c r="K102" s="69"/>
    </row>
    <row r="103" spans="1:11" ht="62.25" customHeight="1">
      <c r="A103" s="184"/>
      <c r="B103" s="118" t="s">
        <v>161</v>
      </c>
      <c r="C103" s="112" t="s">
        <v>79</v>
      </c>
      <c r="D103" s="112" t="s">
        <v>15</v>
      </c>
      <c r="E103" s="112" t="s">
        <v>20</v>
      </c>
      <c r="F103" s="112" t="s">
        <v>253</v>
      </c>
      <c r="G103" s="112" t="s">
        <v>162</v>
      </c>
      <c r="H103" s="152"/>
      <c r="I103" s="152">
        <v>33.3</v>
      </c>
      <c r="K103" s="69"/>
    </row>
    <row r="104" spans="1:11" ht="48" customHeight="1">
      <c r="A104" s="184"/>
      <c r="B104" s="118" t="s">
        <v>205</v>
      </c>
      <c r="C104" s="112" t="s">
        <v>79</v>
      </c>
      <c r="D104" s="112" t="s">
        <v>15</v>
      </c>
      <c r="E104" s="112" t="s">
        <v>20</v>
      </c>
      <c r="F104" s="112" t="s">
        <v>192</v>
      </c>
      <c r="G104" s="156" t="s">
        <v>76</v>
      </c>
      <c r="H104" s="190">
        <f>H109+H111+H112</f>
        <v>131.95000000000002</v>
      </c>
      <c r="I104" s="190">
        <f>I109+I111+I112+I110+I113</f>
        <v>546.84</v>
      </c>
      <c r="K104" s="69"/>
    </row>
    <row r="105" spans="1:11" ht="12.75" customHeight="1" hidden="1">
      <c r="A105" s="184"/>
      <c r="B105" s="118" t="s">
        <v>88</v>
      </c>
      <c r="C105" s="112" t="s">
        <v>79</v>
      </c>
      <c r="D105" s="112" t="s">
        <v>15</v>
      </c>
      <c r="E105" s="112" t="s">
        <v>20</v>
      </c>
      <c r="F105" s="112" t="s">
        <v>192</v>
      </c>
      <c r="G105" s="156" t="s">
        <v>11</v>
      </c>
      <c r="H105" s="190">
        <v>186.6</v>
      </c>
      <c r="I105" s="190">
        <v>186.6</v>
      </c>
      <c r="K105" s="69"/>
    </row>
    <row r="106" spans="1:11" ht="12.75" customHeight="1" hidden="1">
      <c r="A106" s="184"/>
      <c r="B106" s="118" t="s">
        <v>161</v>
      </c>
      <c r="C106" s="112" t="s">
        <v>79</v>
      </c>
      <c r="D106" s="112" t="s">
        <v>15</v>
      </c>
      <c r="E106" s="112" t="s">
        <v>20</v>
      </c>
      <c r="F106" s="112" t="s">
        <v>191</v>
      </c>
      <c r="G106" s="156" t="s">
        <v>162</v>
      </c>
      <c r="H106" s="190">
        <v>38.4</v>
      </c>
      <c r="I106" s="190">
        <v>38.4</v>
      </c>
      <c r="K106" s="69"/>
    </row>
    <row r="107" spans="1:11" ht="12.75" customHeight="1" hidden="1">
      <c r="A107" s="184"/>
      <c r="B107" s="118" t="s">
        <v>176</v>
      </c>
      <c r="C107" s="112" t="s">
        <v>79</v>
      </c>
      <c r="D107" s="112" t="s">
        <v>15</v>
      </c>
      <c r="E107" s="112" t="s">
        <v>20</v>
      </c>
      <c r="F107" s="112" t="s">
        <v>192</v>
      </c>
      <c r="G107" s="156" t="s">
        <v>76</v>
      </c>
      <c r="H107" s="190" t="e">
        <f>H108+#REF!+H112</f>
        <v>#REF!</v>
      </c>
      <c r="I107" s="190" t="e">
        <f>I108+#REF!+I112</f>
        <v>#REF!</v>
      </c>
      <c r="K107" s="69"/>
    </row>
    <row r="108" spans="1:11" ht="13.5" customHeight="1" hidden="1">
      <c r="A108" s="184"/>
      <c r="B108" s="118" t="s">
        <v>88</v>
      </c>
      <c r="C108" s="112" t="s">
        <v>79</v>
      </c>
      <c r="D108" s="112" t="s">
        <v>15</v>
      </c>
      <c r="E108" s="112" t="s">
        <v>20</v>
      </c>
      <c r="F108" s="112" t="s">
        <v>192</v>
      </c>
      <c r="G108" s="156" t="s">
        <v>11</v>
      </c>
      <c r="H108" s="190">
        <v>186.6</v>
      </c>
      <c r="I108" s="190">
        <v>186.6</v>
      </c>
      <c r="K108" s="69"/>
    </row>
    <row r="109" spans="1:11" ht="46.5">
      <c r="A109" s="184"/>
      <c r="B109" s="118" t="s">
        <v>88</v>
      </c>
      <c r="C109" s="112" t="s">
        <v>79</v>
      </c>
      <c r="D109" s="112" t="s">
        <v>15</v>
      </c>
      <c r="E109" s="112" t="s">
        <v>20</v>
      </c>
      <c r="F109" s="112" t="s">
        <v>192</v>
      </c>
      <c r="G109" s="156" t="s">
        <v>11</v>
      </c>
      <c r="H109" s="190">
        <v>123.55</v>
      </c>
      <c r="I109" s="190">
        <v>196</v>
      </c>
      <c r="K109" s="69"/>
    </row>
    <row r="110" spans="1:11" ht="46.5">
      <c r="A110" s="184"/>
      <c r="B110" s="118" t="s">
        <v>88</v>
      </c>
      <c r="C110" s="112" t="s">
        <v>79</v>
      </c>
      <c r="D110" s="112" t="s">
        <v>15</v>
      </c>
      <c r="E110" s="112" t="s">
        <v>20</v>
      </c>
      <c r="F110" s="112" t="s">
        <v>252</v>
      </c>
      <c r="G110" s="156" t="s">
        <v>11</v>
      </c>
      <c r="H110" s="190"/>
      <c r="I110" s="190">
        <v>224</v>
      </c>
      <c r="K110" s="69"/>
    </row>
    <row r="111" spans="1:11" ht="63" customHeight="1">
      <c r="A111" s="184"/>
      <c r="B111" s="118" t="s">
        <v>161</v>
      </c>
      <c r="C111" s="112" t="s">
        <v>79</v>
      </c>
      <c r="D111" s="112" t="s">
        <v>15</v>
      </c>
      <c r="E111" s="112" t="s">
        <v>20</v>
      </c>
      <c r="F111" s="112" t="s">
        <v>192</v>
      </c>
      <c r="G111" s="156" t="s">
        <v>162</v>
      </c>
      <c r="H111" s="190">
        <v>36.6</v>
      </c>
      <c r="I111" s="190">
        <v>58.84</v>
      </c>
      <c r="K111" s="69"/>
    </row>
    <row r="112" spans="1:11" ht="36.75" customHeight="1" hidden="1">
      <c r="A112" s="184"/>
      <c r="B112" s="118" t="s">
        <v>92</v>
      </c>
      <c r="C112" s="112" t="s">
        <v>79</v>
      </c>
      <c r="D112" s="112" t="s">
        <v>15</v>
      </c>
      <c r="E112" s="112" t="s">
        <v>20</v>
      </c>
      <c r="F112" s="112" t="s">
        <v>192</v>
      </c>
      <c r="G112" s="156" t="s">
        <v>13</v>
      </c>
      <c r="H112" s="190">
        <v>-28.2</v>
      </c>
      <c r="I112" s="190">
        <v>0</v>
      </c>
      <c r="K112" s="69"/>
    </row>
    <row r="113" spans="1:11" ht="66" customHeight="1">
      <c r="A113" s="184"/>
      <c r="B113" s="118" t="s">
        <v>161</v>
      </c>
      <c r="C113" s="112" t="s">
        <v>79</v>
      </c>
      <c r="D113" s="112" t="s">
        <v>15</v>
      </c>
      <c r="E113" s="112" t="s">
        <v>20</v>
      </c>
      <c r="F113" s="112" t="s">
        <v>252</v>
      </c>
      <c r="G113" s="156" t="s">
        <v>162</v>
      </c>
      <c r="H113" s="190"/>
      <c r="I113" s="190">
        <v>68</v>
      </c>
      <c r="K113" s="69"/>
    </row>
    <row r="114" spans="1:11" ht="14.25" customHeight="1">
      <c r="A114" s="184"/>
      <c r="B114" s="120" t="s">
        <v>141</v>
      </c>
      <c r="C114" s="124" t="s">
        <v>79</v>
      </c>
      <c r="D114" s="124" t="s">
        <v>99</v>
      </c>
      <c r="E114" s="124" t="s">
        <v>99</v>
      </c>
      <c r="F114" s="124" t="s">
        <v>10</v>
      </c>
      <c r="G114" s="127" t="s">
        <v>76</v>
      </c>
      <c r="H114" s="190"/>
      <c r="I114" s="190">
        <v>0</v>
      </c>
      <c r="K114" s="69"/>
    </row>
    <row r="115" spans="1:11" ht="17.25" customHeight="1">
      <c r="A115" s="184"/>
      <c r="B115" s="118" t="s">
        <v>141</v>
      </c>
      <c r="C115" s="112" t="s">
        <v>79</v>
      </c>
      <c r="D115" s="112" t="s">
        <v>99</v>
      </c>
      <c r="E115" s="112" t="s">
        <v>99</v>
      </c>
      <c r="F115" s="112" t="s">
        <v>100</v>
      </c>
      <c r="G115" s="126">
        <v>999</v>
      </c>
      <c r="H115" s="190"/>
      <c r="I115" s="190">
        <v>0</v>
      </c>
      <c r="K115" s="69"/>
    </row>
    <row r="116" spans="1:11" ht="23.25" customHeight="1">
      <c r="A116" s="184"/>
      <c r="B116" s="120" t="s">
        <v>34</v>
      </c>
      <c r="C116" s="120"/>
      <c r="D116" s="120"/>
      <c r="E116" s="120"/>
      <c r="F116" s="120"/>
      <c r="G116" s="122"/>
      <c r="H116" s="122" t="e">
        <f>H9+H15+#REF!+H27+H31+H54+H62+H67+H74+H83+H90</f>
        <v>#REF!</v>
      </c>
      <c r="I116" s="122">
        <f>I9+I15+I27+I31+I54+I62+I67+I74+I90</f>
        <v>7144.23</v>
      </c>
      <c r="K116" s="69"/>
    </row>
    <row r="117" spans="9:11" ht="31.5" customHeight="1">
      <c r="I117" s="69"/>
      <c r="K117" s="69"/>
    </row>
    <row r="118" spans="9:11" ht="13.5" customHeight="1" hidden="1">
      <c r="I118" s="69"/>
      <c r="J118" s="91"/>
      <c r="K118" s="69"/>
    </row>
    <row r="119" spans="10:11" ht="55.5" customHeight="1">
      <c r="J119" s="91"/>
      <c r="K119" s="69"/>
    </row>
    <row r="120" ht="45.75" customHeight="1">
      <c r="K120" s="69"/>
    </row>
    <row r="121" spans="10:11" ht="45.75" customHeight="1">
      <c r="J121" s="91"/>
      <c r="K121" s="69"/>
    </row>
    <row r="122" ht="42" customHeight="1">
      <c r="K122" s="69"/>
    </row>
    <row r="123" ht="69.75" customHeight="1">
      <c r="K123" s="69"/>
    </row>
    <row r="124" ht="34.5" customHeight="1">
      <c r="K124" s="69"/>
    </row>
    <row r="125" ht="59.25" customHeight="1">
      <c r="K125" s="69"/>
    </row>
    <row r="126" ht="59.25" customHeight="1"/>
    <row r="127" ht="40.5" customHeight="1"/>
    <row r="128" ht="33.75" customHeight="1"/>
    <row r="129" ht="12.75" customHeight="1"/>
    <row r="130" ht="12.75">
      <c r="L130" s="91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49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="96" zoomScaleNormal="96" zoomScalePageLayoutView="0" workbookViewId="0" topLeftCell="A1">
      <selection activeCell="G10" sqref="G10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266"/>
      <c r="C1" s="266"/>
      <c r="D1" s="266"/>
      <c r="E1" s="266"/>
      <c r="F1" s="266"/>
      <c r="G1" s="262"/>
      <c r="H1" s="263"/>
      <c r="I1" s="263"/>
      <c r="J1" s="231"/>
    </row>
    <row r="2" spans="2:10" ht="57" customHeight="1">
      <c r="B2" s="131"/>
      <c r="C2" s="131"/>
      <c r="D2" s="131"/>
      <c r="E2" s="131"/>
      <c r="F2" s="131"/>
      <c r="G2" s="262" t="s">
        <v>290</v>
      </c>
      <c r="H2" s="227"/>
      <c r="I2" s="227"/>
      <c r="J2" s="231"/>
    </row>
    <row r="3" spans="2:10" ht="54" customHeight="1">
      <c r="B3" s="264" t="s">
        <v>291</v>
      </c>
      <c r="C3" s="265"/>
      <c r="D3" s="265"/>
      <c r="E3" s="265"/>
      <c r="F3" s="265"/>
      <c r="G3" s="265"/>
      <c r="H3" s="265"/>
      <c r="I3" s="265"/>
      <c r="J3" s="231"/>
    </row>
    <row r="4" spans="2:10" ht="12.75">
      <c r="B4" s="128"/>
      <c r="C4" s="128"/>
      <c r="D4" s="128"/>
      <c r="E4" s="128"/>
      <c r="F4" s="128"/>
      <c r="G4" s="128"/>
      <c r="H4" s="128"/>
      <c r="I4" s="192"/>
      <c r="J4" s="194" t="s">
        <v>154</v>
      </c>
    </row>
    <row r="5" spans="1:10" ht="30.75">
      <c r="A5" s="193"/>
      <c r="B5" s="189" t="s">
        <v>46</v>
      </c>
      <c r="C5" s="93" t="s">
        <v>155</v>
      </c>
      <c r="D5" s="93" t="s">
        <v>156</v>
      </c>
      <c r="E5" s="93" t="s">
        <v>157</v>
      </c>
      <c r="F5" s="93" t="s">
        <v>158</v>
      </c>
      <c r="G5" s="93" t="s">
        <v>159</v>
      </c>
      <c r="H5" s="195" t="s">
        <v>199</v>
      </c>
      <c r="I5" s="195" t="s">
        <v>202</v>
      </c>
      <c r="J5" s="195" t="s">
        <v>269</v>
      </c>
    </row>
    <row r="6" spans="1:10" ht="15">
      <c r="A6" s="171"/>
      <c r="B6" s="189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189">
        <v>7</v>
      </c>
      <c r="I6" s="189">
        <v>7</v>
      </c>
      <c r="J6" s="189">
        <v>8</v>
      </c>
    </row>
    <row r="7" spans="1:10" ht="32.25" customHeight="1">
      <c r="A7" s="171"/>
      <c r="B7" s="120" t="s">
        <v>101</v>
      </c>
      <c r="C7" s="124"/>
      <c r="D7" s="124"/>
      <c r="E7" s="124"/>
      <c r="F7" s="124"/>
      <c r="G7" s="114"/>
      <c r="H7" s="114"/>
      <c r="I7" s="114"/>
      <c r="J7" s="114"/>
    </row>
    <row r="8" spans="1:10" ht="19.5" customHeight="1">
      <c r="A8" s="171"/>
      <c r="B8" s="120" t="s">
        <v>166</v>
      </c>
      <c r="C8" s="124" t="s">
        <v>8</v>
      </c>
      <c r="D8" s="124"/>
      <c r="E8" s="124"/>
      <c r="F8" s="124"/>
      <c r="G8" s="124"/>
      <c r="H8" s="122">
        <f>H9+H15+H32+H29</f>
        <v>0</v>
      </c>
      <c r="I8" s="122">
        <f>I9+I15+I32+I29</f>
        <v>1747.4</v>
      </c>
      <c r="J8" s="122">
        <f>J9+J15+J32+J29</f>
        <v>1747.4</v>
      </c>
    </row>
    <row r="9" spans="1:10" ht="37.5" customHeight="1">
      <c r="A9" s="171"/>
      <c r="B9" s="155" t="s">
        <v>164</v>
      </c>
      <c r="C9" s="112" t="s">
        <v>79</v>
      </c>
      <c r="D9" s="112" t="s">
        <v>8</v>
      </c>
      <c r="E9" s="112" t="s">
        <v>17</v>
      </c>
      <c r="F9" s="112"/>
      <c r="G9" s="111"/>
      <c r="H9" s="152">
        <f aca="true" t="shared" si="0" ref="H9:J11">H10</f>
        <v>0</v>
      </c>
      <c r="I9" s="152">
        <f t="shared" si="0"/>
        <v>489.2</v>
      </c>
      <c r="J9" s="152">
        <f t="shared" si="0"/>
        <v>489.2</v>
      </c>
    </row>
    <row r="10" spans="1:10" ht="24.75" customHeight="1">
      <c r="A10" s="171"/>
      <c r="B10" s="155" t="s">
        <v>165</v>
      </c>
      <c r="C10" s="112" t="s">
        <v>79</v>
      </c>
      <c r="D10" s="112" t="s">
        <v>8</v>
      </c>
      <c r="E10" s="112" t="s">
        <v>17</v>
      </c>
      <c r="F10" s="112" t="s">
        <v>148</v>
      </c>
      <c r="G10" s="111"/>
      <c r="H10" s="152">
        <f t="shared" si="0"/>
        <v>0</v>
      </c>
      <c r="I10" s="152">
        <f t="shared" si="0"/>
        <v>489.2</v>
      </c>
      <c r="J10" s="152">
        <f t="shared" si="0"/>
        <v>489.2</v>
      </c>
    </row>
    <row r="11" spans="1:10" ht="32.25" customHeight="1">
      <c r="A11" s="171"/>
      <c r="B11" s="155" t="s">
        <v>86</v>
      </c>
      <c r="C11" s="112" t="s">
        <v>79</v>
      </c>
      <c r="D11" s="112" t="s">
        <v>8</v>
      </c>
      <c r="E11" s="112" t="s">
        <v>17</v>
      </c>
      <c r="F11" s="112" t="s">
        <v>167</v>
      </c>
      <c r="G11" s="111"/>
      <c r="H11" s="152">
        <f t="shared" si="0"/>
        <v>0</v>
      </c>
      <c r="I11" s="152">
        <f t="shared" si="0"/>
        <v>489.2</v>
      </c>
      <c r="J11" s="152">
        <f t="shared" si="0"/>
        <v>489.2</v>
      </c>
    </row>
    <row r="12" spans="1:10" ht="35.25" customHeight="1">
      <c r="A12" s="171"/>
      <c r="B12" s="118" t="s">
        <v>83</v>
      </c>
      <c r="C12" s="112" t="s">
        <v>79</v>
      </c>
      <c r="D12" s="112" t="s">
        <v>8</v>
      </c>
      <c r="E12" s="112" t="s">
        <v>17</v>
      </c>
      <c r="F12" s="112" t="s">
        <v>135</v>
      </c>
      <c r="G12" s="112" t="s">
        <v>76</v>
      </c>
      <c r="H12" s="152">
        <f>H13+H14</f>
        <v>0</v>
      </c>
      <c r="I12" s="152">
        <f>I13+I14</f>
        <v>489.2</v>
      </c>
      <c r="J12" s="152">
        <f>J13+J14</f>
        <v>489.2</v>
      </c>
    </row>
    <row r="13" spans="1:10" ht="48" customHeight="1">
      <c r="A13" s="171"/>
      <c r="B13" s="118" t="s">
        <v>88</v>
      </c>
      <c r="C13" s="112" t="s">
        <v>79</v>
      </c>
      <c r="D13" s="112" t="s">
        <v>8</v>
      </c>
      <c r="E13" s="112" t="s">
        <v>17</v>
      </c>
      <c r="F13" s="112" t="s">
        <v>135</v>
      </c>
      <c r="G13" s="112" t="s">
        <v>11</v>
      </c>
      <c r="H13" s="152">
        <v>0</v>
      </c>
      <c r="I13" s="152">
        <v>375.7</v>
      </c>
      <c r="J13" s="152">
        <v>375.7</v>
      </c>
    </row>
    <row r="14" spans="1:10" ht="62.25" customHeight="1">
      <c r="A14" s="171"/>
      <c r="B14" s="118" t="s">
        <v>161</v>
      </c>
      <c r="C14" s="112" t="s">
        <v>79</v>
      </c>
      <c r="D14" s="112" t="s">
        <v>8</v>
      </c>
      <c r="E14" s="112" t="s">
        <v>17</v>
      </c>
      <c r="F14" s="112" t="s">
        <v>135</v>
      </c>
      <c r="G14" s="112" t="s">
        <v>162</v>
      </c>
      <c r="H14" s="152">
        <v>0</v>
      </c>
      <c r="I14" s="152">
        <v>113.5</v>
      </c>
      <c r="J14" s="152">
        <v>113.5</v>
      </c>
    </row>
    <row r="15" spans="1:10" ht="61.5" customHeight="1">
      <c r="A15" s="171"/>
      <c r="B15" s="175" t="s">
        <v>42</v>
      </c>
      <c r="C15" s="124" t="s">
        <v>79</v>
      </c>
      <c r="D15" s="124" t="s">
        <v>8</v>
      </c>
      <c r="E15" s="124" t="s">
        <v>9</v>
      </c>
      <c r="F15" s="124"/>
      <c r="G15" s="114"/>
      <c r="H15" s="122">
        <f aca="true" t="shared" si="1" ref="H15:J16">H16</f>
        <v>0</v>
      </c>
      <c r="I15" s="122">
        <f t="shared" si="1"/>
        <v>1257.2</v>
      </c>
      <c r="J15" s="122">
        <f t="shared" si="1"/>
        <v>1257.2</v>
      </c>
    </row>
    <row r="16" spans="1:10" ht="45" customHeight="1">
      <c r="A16" s="171"/>
      <c r="B16" s="118" t="s">
        <v>203</v>
      </c>
      <c r="C16" s="112" t="s">
        <v>79</v>
      </c>
      <c r="D16" s="112" t="s">
        <v>8</v>
      </c>
      <c r="E16" s="112" t="s">
        <v>9</v>
      </c>
      <c r="F16" s="112" t="s">
        <v>149</v>
      </c>
      <c r="G16" s="111"/>
      <c r="H16" s="152">
        <f t="shared" si="1"/>
        <v>0</v>
      </c>
      <c r="I16" s="152">
        <f t="shared" si="1"/>
        <v>1257.2</v>
      </c>
      <c r="J16" s="152">
        <f t="shared" si="1"/>
        <v>1257.2</v>
      </c>
    </row>
    <row r="17" spans="1:10" ht="36" customHeight="1">
      <c r="A17" s="171"/>
      <c r="B17" s="118" t="s">
        <v>213</v>
      </c>
      <c r="C17" s="112" t="s">
        <v>79</v>
      </c>
      <c r="D17" s="112" t="s">
        <v>8</v>
      </c>
      <c r="E17" s="112" t="s">
        <v>9</v>
      </c>
      <c r="F17" s="112" t="s">
        <v>139</v>
      </c>
      <c r="G17" s="111"/>
      <c r="H17" s="152">
        <f>H18+H20+H23+H25+H26+H27+H28</f>
        <v>0</v>
      </c>
      <c r="I17" s="152">
        <f>I18+I20+I23+I25+I26+I27+I28+I19+I24</f>
        <v>1257.2</v>
      </c>
      <c r="J17" s="152">
        <f>J18+J20+J23+J25+J26+J27+J28+J19+J24</f>
        <v>1257.2</v>
      </c>
    </row>
    <row r="18" spans="1:10" ht="48" customHeight="1">
      <c r="A18" s="171"/>
      <c r="B18" s="118" t="s">
        <v>88</v>
      </c>
      <c r="C18" s="112" t="s">
        <v>79</v>
      </c>
      <c r="D18" s="112" t="s">
        <v>8</v>
      </c>
      <c r="E18" s="112" t="s">
        <v>9</v>
      </c>
      <c r="F18" s="112" t="s">
        <v>138</v>
      </c>
      <c r="G18" s="112" t="s">
        <v>11</v>
      </c>
      <c r="H18" s="152">
        <v>0</v>
      </c>
      <c r="I18" s="152">
        <v>856</v>
      </c>
      <c r="J18" s="152">
        <v>856</v>
      </c>
    </row>
    <row r="19" spans="1:10" ht="48" customHeight="1">
      <c r="A19" s="171"/>
      <c r="B19" s="118" t="s">
        <v>88</v>
      </c>
      <c r="C19" s="112" t="s">
        <v>79</v>
      </c>
      <c r="D19" s="112" t="s">
        <v>8</v>
      </c>
      <c r="E19" s="112" t="s">
        <v>9</v>
      </c>
      <c r="F19" s="112" t="s">
        <v>250</v>
      </c>
      <c r="G19" s="112" t="s">
        <v>11</v>
      </c>
      <c r="H19" s="152">
        <v>44</v>
      </c>
      <c r="I19" s="152">
        <v>44</v>
      </c>
      <c r="J19" s="152">
        <v>44</v>
      </c>
    </row>
    <row r="20" spans="1:10" ht="62.25">
      <c r="A20" s="171"/>
      <c r="B20" s="102" t="s">
        <v>161</v>
      </c>
      <c r="C20" s="112" t="s">
        <v>79</v>
      </c>
      <c r="D20" s="112" t="s">
        <v>8</v>
      </c>
      <c r="E20" s="112" t="s">
        <v>9</v>
      </c>
      <c r="F20" s="112" t="s">
        <v>138</v>
      </c>
      <c r="G20" s="112" t="s">
        <v>162</v>
      </c>
      <c r="H20" s="152">
        <v>0</v>
      </c>
      <c r="I20" s="152">
        <v>258.5</v>
      </c>
      <c r="J20" s="152">
        <v>258.5</v>
      </c>
    </row>
    <row r="21" spans="1:10" ht="30.75" hidden="1">
      <c r="A21" s="171"/>
      <c r="B21" s="155" t="s">
        <v>89</v>
      </c>
      <c r="C21" s="112" t="s">
        <v>8</v>
      </c>
      <c r="D21" s="112" t="s">
        <v>8</v>
      </c>
      <c r="E21" s="112" t="s">
        <v>9</v>
      </c>
      <c r="F21" s="112" t="s">
        <v>137</v>
      </c>
      <c r="G21" s="112" t="s">
        <v>90</v>
      </c>
      <c r="H21" s="122"/>
      <c r="I21" s="122"/>
      <c r="J21" s="122"/>
    </row>
    <row r="22" spans="1:10" ht="30.75" hidden="1">
      <c r="A22" s="171"/>
      <c r="B22" s="155" t="s">
        <v>89</v>
      </c>
      <c r="C22" s="112" t="s">
        <v>79</v>
      </c>
      <c r="D22" s="112" t="s">
        <v>8</v>
      </c>
      <c r="E22" s="112" t="s">
        <v>9</v>
      </c>
      <c r="F22" s="112" t="s">
        <v>137</v>
      </c>
      <c r="G22" s="112" t="s">
        <v>90</v>
      </c>
      <c r="H22" s="122"/>
      <c r="I22" s="122"/>
      <c r="J22" s="122"/>
    </row>
    <row r="23" spans="1:10" ht="55.5" customHeight="1" hidden="1">
      <c r="A23" s="171"/>
      <c r="B23" s="118" t="s">
        <v>91</v>
      </c>
      <c r="C23" s="112" t="s">
        <v>79</v>
      </c>
      <c r="D23" s="112" t="s">
        <v>8</v>
      </c>
      <c r="E23" s="112" t="s">
        <v>9</v>
      </c>
      <c r="F23" s="112" t="s">
        <v>137</v>
      </c>
      <c r="G23" s="112" t="s">
        <v>12</v>
      </c>
      <c r="H23" s="152">
        <v>0</v>
      </c>
      <c r="I23" s="152">
        <v>0</v>
      </c>
      <c r="J23" s="152">
        <v>0</v>
      </c>
    </row>
    <row r="24" spans="1:10" ht="55.5" customHeight="1">
      <c r="A24" s="171"/>
      <c r="B24" s="118" t="s">
        <v>161</v>
      </c>
      <c r="C24" s="112" t="s">
        <v>79</v>
      </c>
      <c r="D24" s="112" t="s">
        <v>8</v>
      </c>
      <c r="E24" s="112" t="s">
        <v>9</v>
      </c>
      <c r="F24" s="112" t="s">
        <v>250</v>
      </c>
      <c r="G24" s="112" t="s">
        <v>162</v>
      </c>
      <c r="H24" s="152"/>
      <c r="I24" s="152">
        <v>13.3</v>
      </c>
      <c r="J24" s="152">
        <v>13.3</v>
      </c>
    </row>
    <row r="25" spans="1:10" ht="37.5" customHeight="1">
      <c r="A25" s="171"/>
      <c r="B25" s="118" t="s">
        <v>92</v>
      </c>
      <c r="C25" s="112" t="s">
        <v>79</v>
      </c>
      <c r="D25" s="112" t="s">
        <v>8</v>
      </c>
      <c r="E25" s="112" t="s">
        <v>9</v>
      </c>
      <c r="F25" s="112" t="s">
        <v>137</v>
      </c>
      <c r="G25" s="112" t="s">
        <v>13</v>
      </c>
      <c r="H25" s="152">
        <v>0</v>
      </c>
      <c r="I25" s="152">
        <v>85.4</v>
      </c>
      <c r="J25" s="152">
        <v>85.4</v>
      </c>
    </row>
    <row r="26" spans="1:10" ht="30" customHeight="1" hidden="1">
      <c r="A26" s="171"/>
      <c r="B26" s="118" t="s">
        <v>93</v>
      </c>
      <c r="C26" s="112" t="s">
        <v>79</v>
      </c>
      <c r="D26" s="112" t="s">
        <v>8</v>
      </c>
      <c r="E26" s="112" t="s">
        <v>9</v>
      </c>
      <c r="F26" s="112" t="s">
        <v>137</v>
      </c>
      <c r="G26" s="112" t="s">
        <v>14</v>
      </c>
      <c r="H26" s="152">
        <v>0</v>
      </c>
      <c r="I26" s="152">
        <v>0</v>
      </c>
      <c r="J26" s="152">
        <v>0</v>
      </c>
    </row>
    <row r="27" spans="1:10" ht="28.5" customHeight="1" hidden="1">
      <c r="A27" s="171"/>
      <c r="B27" s="118" t="s">
        <v>94</v>
      </c>
      <c r="C27" s="112" t="s">
        <v>79</v>
      </c>
      <c r="D27" s="112" t="s">
        <v>8</v>
      </c>
      <c r="E27" s="112" t="s">
        <v>9</v>
      </c>
      <c r="F27" s="112" t="s">
        <v>137</v>
      </c>
      <c r="G27" s="112" t="s">
        <v>84</v>
      </c>
      <c r="H27" s="152">
        <v>0</v>
      </c>
      <c r="I27" s="152">
        <v>0</v>
      </c>
      <c r="J27" s="152">
        <v>0</v>
      </c>
    </row>
    <row r="28" spans="1:10" ht="28.5" customHeight="1" hidden="1">
      <c r="A28" s="171"/>
      <c r="B28" s="118" t="s">
        <v>189</v>
      </c>
      <c r="C28" s="112" t="s">
        <v>79</v>
      </c>
      <c r="D28" s="112" t="s">
        <v>8</v>
      </c>
      <c r="E28" s="112" t="s">
        <v>9</v>
      </c>
      <c r="F28" s="112" t="s">
        <v>137</v>
      </c>
      <c r="G28" s="112" t="s">
        <v>190</v>
      </c>
      <c r="H28" s="152">
        <v>0</v>
      </c>
      <c r="I28" s="152">
        <v>0</v>
      </c>
      <c r="J28" s="152">
        <v>0</v>
      </c>
    </row>
    <row r="29" spans="1:10" ht="28.5" customHeight="1" hidden="1">
      <c r="A29" s="171"/>
      <c r="B29" s="120" t="s">
        <v>194</v>
      </c>
      <c r="C29" s="124" t="s">
        <v>79</v>
      </c>
      <c r="D29" s="124" t="s">
        <v>8</v>
      </c>
      <c r="E29" s="124" t="s">
        <v>19</v>
      </c>
      <c r="F29" s="124"/>
      <c r="G29" s="124"/>
      <c r="H29" s="122">
        <f>H30</f>
        <v>0</v>
      </c>
      <c r="I29" s="122">
        <f>I30</f>
        <v>0</v>
      </c>
      <c r="J29" s="122">
        <f>J30</f>
        <v>0</v>
      </c>
    </row>
    <row r="30" spans="1:10" ht="28.5" customHeight="1" hidden="1">
      <c r="A30" s="171"/>
      <c r="B30" s="118" t="s">
        <v>86</v>
      </c>
      <c r="C30" s="112" t="s">
        <v>79</v>
      </c>
      <c r="D30" s="112" t="s">
        <v>8</v>
      </c>
      <c r="E30" s="112" t="s">
        <v>19</v>
      </c>
      <c r="F30" s="112" t="s">
        <v>148</v>
      </c>
      <c r="G30" s="112" t="s">
        <v>76</v>
      </c>
      <c r="H30" s="152">
        <f>H31</f>
        <v>0</v>
      </c>
      <c r="I30" s="152">
        <v>0</v>
      </c>
      <c r="J30" s="152">
        <v>0</v>
      </c>
    </row>
    <row r="31" spans="1:10" ht="28.5" customHeight="1" hidden="1">
      <c r="A31" s="171"/>
      <c r="B31" s="118" t="s">
        <v>194</v>
      </c>
      <c r="C31" s="112" t="s">
        <v>79</v>
      </c>
      <c r="D31" s="112" t="s">
        <v>8</v>
      </c>
      <c r="E31" s="112" t="s">
        <v>19</v>
      </c>
      <c r="F31" s="112" t="s">
        <v>195</v>
      </c>
      <c r="G31" s="112" t="s">
        <v>196</v>
      </c>
      <c r="H31" s="152">
        <v>0</v>
      </c>
      <c r="I31" s="152"/>
      <c r="J31" s="152">
        <v>0</v>
      </c>
    </row>
    <row r="32" spans="1:10" ht="13.5" customHeight="1">
      <c r="A32" s="171"/>
      <c r="B32" s="120" t="s">
        <v>41</v>
      </c>
      <c r="C32" s="124" t="s">
        <v>79</v>
      </c>
      <c r="D32" s="124" t="s">
        <v>8</v>
      </c>
      <c r="E32" s="124" t="s">
        <v>15</v>
      </c>
      <c r="F32" s="112"/>
      <c r="G32" s="114"/>
      <c r="H32" s="122">
        <f aca="true" t="shared" si="2" ref="H32:J34">H33</f>
        <v>0</v>
      </c>
      <c r="I32" s="122">
        <f t="shared" si="2"/>
        <v>1</v>
      </c>
      <c r="J32" s="122">
        <f t="shared" si="2"/>
        <v>1</v>
      </c>
    </row>
    <row r="33" spans="1:10" ht="30.75" customHeight="1">
      <c r="A33" s="171"/>
      <c r="B33" s="118" t="s">
        <v>86</v>
      </c>
      <c r="C33" s="112" t="s">
        <v>79</v>
      </c>
      <c r="D33" s="112" t="s">
        <v>8</v>
      </c>
      <c r="E33" s="112" t="s">
        <v>15</v>
      </c>
      <c r="F33" s="112" t="s">
        <v>148</v>
      </c>
      <c r="G33" s="111"/>
      <c r="H33" s="152">
        <f t="shared" si="2"/>
        <v>0</v>
      </c>
      <c r="I33" s="152">
        <f t="shared" si="2"/>
        <v>1</v>
      </c>
      <c r="J33" s="152">
        <f t="shared" si="2"/>
        <v>1</v>
      </c>
    </row>
    <row r="34" spans="1:10" ht="19.5" customHeight="1">
      <c r="A34" s="171"/>
      <c r="B34" s="155" t="s">
        <v>85</v>
      </c>
      <c r="C34" s="112" t="s">
        <v>79</v>
      </c>
      <c r="D34" s="112" t="s">
        <v>8</v>
      </c>
      <c r="E34" s="112" t="s">
        <v>15</v>
      </c>
      <c r="F34" s="112" t="s">
        <v>136</v>
      </c>
      <c r="G34" s="112" t="s">
        <v>76</v>
      </c>
      <c r="H34" s="152">
        <f t="shared" si="2"/>
        <v>0</v>
      </c>
      <c r="I34" s="152">
        <f t="shared" si="2"/>
        <v>1</v>
      </c>
      <c r="J34" s="152">
        <f t="shared" si="2"/>
        <v>1</v>
      </c>
    </row>
    <row r="35" spans="1:10" ht="17.25" customHeight="1">
      <c r="A35" s="171"/>
      <c r="B35" s="118" t="s">
        <v>95</v>
      </c>
      <c r="C35" s="112" t="s">
        <v>79</v>
      </c>
      <c r="D35" s="112" t="s">
        <v>8</v>
      </c>
      <c r="E35" s="112" t="s">
        <v>15</v>
      </c>
      <c r="F35" s="112" t="s">
        <v>136</v>
      </c>
      <c r="G35" s="112" t="s">
        <v>16</v>
      </c>
      <c r="H35" s="152">
        <v>0</v>
      </c>
      <c r="I35" s="152">
        <v>1</v>
      </c>
      <c r="J35" s="152">
        <v>1</v>
      </c>
    </row>
    <row r="36" spans="1:10" ht="18" customHeight="1">
      <c r="A36" s="171"/>
      <c r="B36" s="187" t="s">
        <v>153</v>
      </c>
      <c r="C36" s="124" t="s">
        <v>79</v>
      </c>
      <c r="D36" s="124" t="s">
        <v>17</v>
      </c>
      <c r="E36" s="112"/>
      <c r="F36" s="112"/>
      <c r="G36" s="114"/>
      <c r="H36" s="122">
        <f aca="true" t="shared" si="3" ref="H36:J39">H37</f>
        <v>0</v>
      </c>
      <c r="I36" s="122">
        <f t="shared" si="3"/>
        <v>133.6</v>
      </c>
      <c r="J36" s="122">
        <f t="shared" si="3"/>
        <v>135.1</v>
      </c>
    </row>
    <row r="37" spans="1:10" ht="14.25" customHeight="1">
      <c r="A37" s="171"/>
      <c r="B37" s="120" t="s">
        <v>143</v>
      </c>
      <c r="C37" s="124" t="s">
        <v>79</v>
      </c>
      <c r="D37" s="124" t="s">
        <v>17</v>
      </c>
      <c r="E37" s="124" t="s">
        <v>18</v>
      </c>
      <c r="F37" s="112"/>
      <c r="G37" s="114"/>
      <c r="H37" s="122">
        <f t="shared" si="3"/>
        <v>0</v>
      </c>
      <c r="I37" s="122">
        <f t="shared" si="3"/>
        <v>133.6</v>
      </c>
      <c r="J37" s="122">
        <f t="shared" si="3"/>
        <v>135.1</v>
      </c>
    </row>
    <row r="38" spans="1:10" ht="39" customHeight="1">
      <c r="A38" s="171"/>
      <c r="B38" s="118" t="s">
        <v>207</v>
      </c>
      <c r="C38" s="112" t="s">
        <v>79</v>
      </c>
      <c r="D38" s="112" t="s">
        <v>17</v>
      </c>
      <c r="E38" s="112" t="s">
        <v>18</v>
      </c>
      <c r="F38" s="112" t="s">
        <v>149</v>
      </c>
      <c r="G38" s="112"/>
      <c r="H38" s="152">
        <f t="shared" si="3"/>
        <v>0</v>
      </c>
      <c r="I38" s="152">
        <f t="shared" si="3"/>
        <v>133.6</v>
      </c>
      <c r="J38" s="152">
        <f t="shared" si="3"/>
        <v>135.1</v>
      </c>
    </row>
    <row r="39" spans="1:10" ht="50.25" customHeight="1">
      <c r="A39" s="171"/>
      <c r="B39" s="118" t="s">
        <v>209</v>
      </c>
      <c r="C39" s="112" t="s">
        <v>79</v>
      </c>
      <c r="D39" s="112" t="s">
        <v>17</v>
      </c>
      <c r="E39" s="112" t="s">
        <v>18</v>
      </c>
      <c r="F39" s="112" t="s">
        <v>171</v>
      </c>
      <c r="G39" s="112"/>
      <c r="H39" s="152">
        <f t="shared" si="3"/>
        <v>0</v>
      </c>
      <c r="I39" s="152">
        <f t="shared" si="3"/>
        <v>133.6</v>
      </c>
      <c r="J39" s="152">
        <f t="shared" si="3"/>
        <v>135.1</v>
      </c>
    </row>
    <row r="40" spans="1:10" ht="75" customHeight="1">
      <c r="A40" s="171"/>
      <c r="B40" s="118" t="s">
        <v>210</v>
      </c>
      <c r="C40" s="112" t="s">
        <v>79</v>
      </c>
      <c r="D40" s="112" t="s">
        <v>17</v>
      </c>
      <c r="E40" s="112" t="s">
        <v>18</v>
      </c>
      <c r="F40" s="112" t="s">
        <v>142</v>
      </c>
      <c r="G40" s="112" t="s">
        <v>76</v>
      </c>
      <c r="H40" s="152">
        <v>0</v>
      </c>
      <c r="I40" s="152">
        <f>I41+I42</f>
        <v>133.6</v>
      </c>
      <c r="J40" s="152">
        <f>J41+J42</f>
        <v>135.1</v>
      </c>
    </row>
    <row r="41" spans="1:10" ht="49.5" customHeight="1">
      <c r="A41" s="171"/>
      <c r="B41" s="118" t="s">
        <v>88</v>
      </c>
      <c r="C41" s="112" t="s">
        <v>79</v>
      </c>
      <c r="D41" s="112" t="s">
        <v>17</v>
      </c>
      <c r="E41" s="112" t="s">
        <v>18</v>
      </c>
      <c r="F41" s="112" t="s">
        <v>142</v>
      </c>
      <c r="G41" s="112" t="s">
        <v>11</v>
      </c>
      <c r="H41" s="152">
        <v>0</v>
      </c>
      <c r="I41" s="152">
        <v>102.61</v>
      </c>
      <c r="J41" s="152">
        <v>103.76</v>
      </c>
    </row>
    <row r="42" spans="1:10" ht="61.5" customHeight="1">
      <c r="A42" s="171"/>
      <c r="B42" s="155" t="s">
        <v>161</v>
      </c>
      <c r="C42" s="112" t="s">
        <v>79</v>
      </c>
      <c r="D42" s="112" t="s">
        <v>17</v>
      </c>
      <c r="E42" s="112" t="s">
        <v>18</v>
      </c>
      <c r="F42" s="112" t="s">
        <v>142</v>
      </c>
      <c r="G42" s="112" t="s">
        <v>162</v>
      </c>
      <c r="H42" s="152">
        <v>0</v>
      </c>
      <c r="I42" s="152">
        <v>30.99</v>
      </c>
      <c r="J42" s="152">
        <v>31.34</v>
      </c>
    </row>
    <row r="43" spans="1:10" ht="38.25" customHeight="1" hidden="1">
      <c r="A43" s="171"/>
      <c r="B43" s="118" t="s">
        <v>92</v>
      </c>
      <c r="C43" s="112" t="s">
        <v>79</v>
      </c>
      <c r="D43" s="112" t="s">
        <v>17</v>
      </c>
      <c r="E43" s="112" t="s">
        <v>18</v>
      </c>
      <c r="F43" s="112" t="s">
        <v>142</v>
      </c>
      <c r="G43" s="112" t="s">
        <v>13</v>
      </c>
      <c r="H43" s="152">
        <v>0</v>
      </c>
      <c r="I43" s="152">
        <v>0</v>
      </c>
      <c r="J43" s="152">
        <v>0</v>
      </c>
    </row>
    <row r="44" spans="1:10" ht="21" customHeight="1">
      <c r="A44" s="171"/>
      <c r="B44" s="120" t="s">
        <v>150</v>
      </c>
      <c r="C44" s="124" t="s">
        <v>79</v>
      </c>
      <c r="D44" s="124" t="s">
        <v>9</v>
      </c>
      <c r="E44" s="112"/>
      <c r="F44" s="112"/>
      <c r="G44" s="114"/>
      <c r="H44" s="122">
        <f aca="true" t="shared" si="4" ref="H44:J46">H45</f>
        <v>0</v>
      </c>
      <c r="I44" s="122">
        <f t="shared" si="4"/>
        <v>120</v>
      </c>
      <c r="J44" s="122">
        <f t="shared" si="4"/>
        <v>120</v>
      </c>
    </row>
    <row r="45" spans="1:10" ht="39" customHeight="1">
      <c r="A45" s="171"/>
      <c r="B45" s="155" t="s">
        <v>207</v>
      </c>
      <c r="C45" s="112" t="s">
        <v>79</v>
      </c>
      <c r="D45" s="112" t="s">
        <v>9</v>
      </c>
      <c r="E45" s="112" t="s">
        <v>134</v>
      </c>
      <c r="F45" s="112" t="s">
        <v>149</v>
      </c>
      <c r="G45" s="111"/>
      <c r="H45" s="152">
        <f t="shared" si="4"/>
        <v>0</v>
      </c>
      <c r="I45" s="152">
        <f t="shared" si="4"/>
        <v>120</v>
      </c>
      <c r="J45" s="152">
        <f t="shared" si="4"/>
        <v>120</v>
      </c>
    </row>
    <row r="46" spans="1:10" ht="51" customHeight="1">
      <c r="A46" s="171"/>
      <c r="B46" s="118" t="s">
        <v>209</v>
      </c>
      <c r="C46" s="112" t="s">
        <v>79</v>
      </c>
      <c r="D46" s="112" t="s">
        <v>9</v>
      </c>
      <c r="E46" s="112" t="s">
        <v>134</v>
      </c>
      <c r="F46" s="112" t="s">
        <v>152</v>
      </c>
      <c r="G46" s="111"/>
      <c r="H46" s="152">
        <f t="shared" si="4"/>
        <v>0</v>
      </c>
      <c r="I46" s="152">
        <f t="shared" si="4"/>
        <v>120</v>
      </c>
      <c r="J46" s="152">
        <f t="shared" si="4"/>
        <v>120</v>
      </c>
    </row>
    <row r="47" spans="1:10" ht="93" customHeight="1">
      <c r="A47" s="171"/>
      <c r="B47" s="118" t="s">
        <v>214</v>
      </c>
      <c r="C47" s="112" t="s">
        <v>79</v>
      </c>
      <c r="D47" s="112" t="s">
        <v>9</v>
      </c>
      <c r="E47" s="112" t="s">
        <v>134</v>
      </c>
      <c r="F47" s="112" t="s">
        <v>163</v>
      </c>
      <c r="G47" s="112" t="s">
        <v>76</v>
      </c>
      <c r="H47" s="152">
        <f>H48+H49</f>
        <v>0</v>
      </c>
      <c r="I47" s="152">
        <f>I48+I49</f>
        <v>120</v>
      </c>
      <c r="J47" s="152">
        <f>J48+J49</f>
        <v>120</v>
      </c>
    </row>
    <row r="48" spans="1:10" ht="39.75" customHeight="1">
      <c r="A48" s="171"/>
      <c r="B48" s="118" t="s">
        <v>92</v>
      </c>
      <c r="C48" s="112" t="s">
        <v>79</v>
      </c>
      <c r="D48" s="112" t="s">
        <v>9</v>
      </c>
      <c r="E48" s="112" t="s">
        <v>134</v>
      </c>
      <c r="F48" s="112" t="s">
        <v>163</v>
      </c>
      <c r="G48" s="112" t="s">
        <v>13</v>
      </c>
      <c r="H48" s="152">
        <v>0</v>
      </c>
      <c r="I48" s="152">
        <v>119</v>
      </c>
      <c r="J48" s="152">
        <v>119</v>
      </c>
    </row>
    <row r="49" spans="1:10" ht="39.75" customHeight="1">
      <c r="A49" s="171"/>
      <c r="B49" s="118" t="s">
        <v>174</v>
      </c>
      <c r="C49" s="112" t="s">
        <v>79</v>
      </c>
      <c r="D49" s="112" t="s">
        <v>9</v>
      </c>
      <c r="E49" s="112" t="s">
        <v>134</v>
      </c>
      <c r="F49" s="112" t="s">
        <v>163</v>
      </c>
      <c r="G49" s="112" t="s">
        <v>97</v>
      </c>
      <c r="H49" s="152">
        <v>0</v>
      </c>
      <c r="I49" s="152">
        <v>1</v>
      </c>
      <c r="J49" s="152">
        <v>1</v>
      </c>
    </row>
    <row r="50" spans="1:10" ht="20.25" customHeight="1">
      <c r="A50" s="171"/>
      <c r="B50" s="120" t="s">
        <v>249</v>
      </c>
      <c r="C50" s="124" t="s">
        <v>79</v>
      </c>
      <c r="D50" s="124" t="s">
        <v>20</v>
      </c>
      <c r="E50" s="112"/>
      <c r="F50" s="112"/>
      <c r="G50" s="114"/>
      <c r="H50" s="122">
        <f>H51</f>
        <v>0</v>
      </c>
      <c r="I50" s="122">
        <f>I51</f>
        <v>20</v>
      </c>
      <c r="J50" s="122">
        <f>J51</f>
        <v>20</v>
      </c>
    </row>
    <row r="51" spans="1:10" ht="36" customHeight="1">
      <c r="A51" s="171"/>
      <c r="B51" s="155" t="s">
        <v>207</v>
      </c>
      <c r="C51" s="112" t="s">
        <v>79</v>
      </c>
      <c r="D51" s="112" t="s">
        <v>20</v>
      </c>
      <c r="E51" s="112" t="s">
        <v>18</v>
      </c>
      <c r="F51" s="112" t="s">
        <v>149</v>
      </c>
      <c r="G51" s="112"/>
      <c r="H51" s="152">
        <v>0</v>
      </c>
      <c r="I51" s="152">
        <f aca="true" t="shared" si="5" ref="I51:J53">I52</f>
        <v>20</v>
      </c>
      <c r="J51" s="152">
        <f t="shared" si="5"/>
        <v>20</v>
      </c>
    </row>
    <row r="52" spans="1:10" ht="30.75" customHeight="1">
      <c r="A52" s="171"/>
      <c r="B52" s="118" t="s">
        <v>215</v>
      </c>
      <c r="C52" s="112" t="s">
        <v>79</v>
      </c>
      <c r="D52" s="112" t="s">
        <v>20</v>
      </c>
      <c r="E52" s="112" t="s">
        <v>18</v>
      </c>
      <c r="F52" s="112" t="s">
        <v>180</v>
      </c>
      <c r="G52" s="112"/>
      <c r="H52" s="152">
        <v>0</v>
      </c>
      <c r="I52" s="152">
        <f t="shared" si="5"/>
        <v>20</v>
      </c>
      <c r="J52" s="152">
        <f t="shared" si="5"/>
        <v>20</v>
      </c>
    </row>
    <row r="53" spans="1:10" ht="79.5" customHeight="1">
      <c r="A53" s="171"/>
      <c r="B53" s="118" t="s">
        <v>216</v>
      </c>
      <c r="C53" s="112" t="s">
        <v>79</v>
      </c>
      <c r="D53" s="112" t="s">
        <v>20</v>
      </c>
      <c r="E53" s="112" t="s">
        <v>18</v>
      </c>
      <c r="F53" s="112" t="s">
        <v>181</v>
      </c>
      <c r="G53" s="112" t="s">
        <v>76</v>
      </c>
      <c r="H53" s="152">
        <v>0</v>
      </c>
      <c r="I53" s="152">
        <f t="shared" si="5"/>
        <v>20</v>
      </c>
      <c r="J53" s="152">
        <f t="shared" si="5"/>
        <v>20</v>
      </c>
    </row>
    <row r="54" spans="1:10" ht="29.25" customHeight="1">
      <c r="A54" s="171"/>
      <c r="B54" s="188" t="s">
        <v>92</v>
      </c>
      <c r="C54" s="112" t="s">
        <v>79</v>
      </c>
      <c r="D54" s="112" t="s">
        <v>20</v>
      </c>
      <c r="E54" s="112" t="s">
        <v>18</v>
      </c>
      <c r="F54" s="112" t="s">
        <v>181</v>
      </c>
      <c r="G54" s="112" t="s">
        <v>13</v>
      </c>
      <c r="H54" s="152">
        <v>0</v>
      </c>
      <c r="I54" s="152">
        <v>20</v>
      </c>
      <c r="J54" s="152">
        <v>20</v>
      </c>
    </row>
    <row r="55" spans="1:10" ht="20.25" customHeight="1">
      <c r="A55" s="171"/>
      <c r="B55" s="120" t="s">
        <v>37</v>
      </c>
      <c r="C55" s="124" t="s">
        <v>79</v>
      </c>
      <c r="D55" s="124" t="s">
        <v>19</v>
      </c>
      <c r="E55" s="112"/>
      <c r="F55" s="112"/>
      <c r="G55" s="114"/>
      <c r="H55" s="122">
        <f aca="true" t="shared" si="6" ref="H55:J57">H56</f>
        <v>0</v>
      </c>
      <c r="I55" s="122">
        <f t="shared" si="6"/>
        <v>5</v>
      </c>
      <c r="J55" s="122">
        <f t="shared" si="6"/>
        <v>5</v>
      </c>
    </row>
    <row r="56" spans="1:10" ht="28.5" customHeight="1">
      <c r="A56" s="171"/>
      <c r="B56" s="118" t="s">
        <v>207</v>
      </c>
      <c r="C56" s="112" t="s">
        <v>79</v>
      </c>
      <c r="D56" s="112" t="s">
        <v>19</v>
      </c>
      <c r="E56" s="112" t="s">
        <v>19</v>
      </c>
      <c r="F56" s="112" t="s">
        <v>149</v>
      </c>
      <c r="G56" s="123"/>
      <c r="H56" s="190">
        <f t="shared" si="6"/>
        <v>0</v>
      </c>
      <c r="I56" s="190">
        <f t="shared" si="6"/>
        <v>5</v>
      </c>
      <c r="J56" s="190">
        <f t="shared" si="6"/>
        <v>5</v>
      </c>
    </row>
    <row r="57" spans="1:10" ht="45" customHeight="1">
      <c r="A57" s="171"/>
      <c r="B57" s="188" t="s">
        <v>205</v>
      </c>
      <c r="C57" s="112" t="s">
        <v>79</v>
      </c>
      <c r="D57" s="112" t="s">
        <v>19</v>
      </c>
      <c r="E57" s="112" t="s">
        <v>19</v>
      </c>
      <c r="F57" s="112" t="s">
        <v>145</v>
      </c>
      <c r="G57" s="111"/>
      <c r="H57" s="152">
        <f t="shared" si="6"/>
        <v>0</v>
      </c>
      <c r="I57" s="152">
        <f t="shared" si="6"/>
        <v>5</v>
      </c>
      <c r="J57" s="152">
        <f t="shared" si="6"/>
        <v>5</v>
      </c>
    </row>
    <row r="58" spans="1:10" ht="66" customHeight="1">
      <c r="A58" s="171"/>
      <c r="B58" s="118" t="s">
        <v>206</v>
      </c>
      <c r="C58" s="112" t="s">
        <v>79</v>
      </c>
      <c r="D58" s="112" t="s">
        <v>19</v>
      </c>
      <c r="E58" s="112" t="s">
        <v>19</v>
      </c>
      <c r="F58" s="112" t="s">
        <v>146</v>
      </c>
      <c r="G58" s="112" t="s">
        <v>76</v>
      </c>
      <c r="H58" s="152">
        <f>H59</f>
        <v>0</v>
      </c>
      <c r="I58" s="152">
        <f>I59</f>
        <v>5</v>
      </c>
      <c r="J58" s="152">
        <f>J59</f>
        <v>5</v>
      </c>
    </row>
    <row r="59" spans="1:10" ht="34.5" customHeight="1">
      <c r="A59" s="171"/>
      <c r="B59" s="118" t="s">
        <v>92</v>
      </c>
      <c r="C59" s="112" t="s">
        <v>79</v>
      </c>
      <c r="D59" s="112" t="s">
        <v>19</v>
      </c>
      <c r="E59" s="112" t="s">
        <v>19</v>
      </c>
      <c r="F59" s="112" t="s">
        <v>146</v>
      </c>
      <c r="G59" s="112" t="s">
        <v>13</v>
      </c>
      <c r="H59" s="181">
        <v>0</v>
      </c>
      <c r="I59" s="181">
        <v>5</v>
      </c>
      <c r="J59" s="181">
        <v>5</v>
      </c>
    </row>
    <row r="60" spans="1:10" ht="19.5" customHeight="1">
      <c r="A60" s="171"/>
      <c r="B60" s="120" t="s">
        <v>173</v>
      </c>
      <c r="C60" s="124" t="s">
        <v>79</v>
      </c>
      <c r="D60" s="124" t="s">
        <v>21</v>
      </c>
      <c r="E60" s="124"/>
      <c r="F60" s="124"/>
      <c r="G60" s="125"/>
      <c r="H60" s="191">
        <f aca="true" t="shared" si="7" ref="H60:J61">H61</f>
        <v>0</v>
      </c>
      <c r="I60" s="191">
        <f t="shared" si="7"/>
        <v>1058.16</v>
      </c>
      <c r="J60" s="191">
        <f t="shared" si="7"/>
        <v>990.8900000000001</v>
      </c>
    </row>
    <row r="61" spans="1:10" ht="33.75" customHeight="1">
      <c r="A61" s="171"/>
      <c r="B61" s="118" t="s">
        <v>207</v>
      </c>
      <c r="C61" s="112" t="s">
        <v>79</v>
      </c>
      <c r="D61" s="112" t="s">
        <v>21</v>
      </c>
      <c r="E61" s="112" t="s">
        <v>8</v>
      </c>
      <c r="F61" s="112" t="s">
        <v>149</v>
      </c>
      <c r="G61" s="123"/>
      <c r="H61" s="190">
        <f t="shared" si="7"/>
        <v>0</v>
      </c>
      <c r="I61" s="190">
        <f t="shared" si="7"/>
        <v>1058.16</v>
      </c>
      <c r="J61" s="190">
        <f t="shared" si="7"/>
        <v>990.8900000000001</v>
      </c>
    </row>
    <row r="62" spans="1:10" ht="64.5" customHeight="1">
      <c r="A62" s="171"/>
      <c r="B62" s="118" t="s">
        <v>208</v>
      </c>
      <c r="C62" s="112" t="s">
        <v>79</v>
      </c>
      <c r="D62" s="112" t="s">
        <v>21</v>
      </c>
      <c r="E62" s="112" t="s">
        <v>8</v>
      </c>
      <c r="F62" s="112" t="s">
        <v>147</v>
      </c>
      <c r="G62" s="112" t="s">
        <v>76</v>
      </c>
      <c r="H62" s="190">
        <f>H64+H65+H63+H66+H67+H68</f>
        <v>0</v>
      </c>
      <c r="I62" s="190">
        <f>I64+I65+I63+I66+I67+I68</f>
        <v>1058.16</v>
      </c>
      <c r="J62" s="190">
        <f>J64+J65+J63+J66+J67+J68</f>
        <v>990.8900000000001</v>
      </c>
    </row>
    <row r="63" spans="1:10" ht="45.75" customHeight="1" hidden="1">
      <c r="A63" s="171"/>
      <c r="B63" s="118" t="s">
        <v>91</v>
      </c>
      <c r="C63" s="112" t="s">
        <v>79</v>
      </c>
      <c r="D63" s="112" t="s">
        <v>21</v>
      </c>
      <c r="E63" s="112" t="s">
        <v>8</v>
      </c>
      <c r="F63" s="112" t="s">
        <v>147</v>
      </c>
      <c r="G63" s="112" t="s">
        <v>12</v>
      </c>
      <c r="H63" s="190">
        <v>0</v>
      </c>
      <c r="I63" s="190">
        <v>0</v>
      </c>
      <c r="J63" s="190">
        <v>0</v>
      </c>
    </row>
    <row r="64" spans="1:10" ht="37.5" customHeight="1">
      <c r="A64" s="171"/>
      <c r="B64" s="155" t="s">
        <v>92</v>
      </c>
      <c r="C64" s="112" t="s">
        <v>79</v>
      </c>
      <c r="D64" s="112" t="s">
        <v>21</v>
      </c>
      <c r="E64" s="112" t="s">
        <v>8</v>
      </c>
      <c r="F64" s="112" t="s">
        <v>147</v>
      </c>
      <c r="G64" s="112" t="s">
        <v>13</v>
      </c>
      <c r="H64" s="152">
        <v>0</v>
      </c>
      <c r="I64" s="152">
        <v>1009.49</v>
      </c>
      <c r="J64" s="152">
        <v>942.22</v>
      </c>
    </row>
    <row r="65" spans="1:10" ht="33.75" customHeight="1">
      <c r="A65" s="171"/>
      <c r="B65" s="118" t="s">
        <v>174</v>
      </c>
      <c r="C65" s="112" t="s">
        <v>79</v>
      </c>
      <c r="D65" s="112" t="s">
        <v>21</v>
      </c>
      <c r="E65" s="112" t="s">
        <v>8</v>
      </c>
      <c r="F65" s="112" t="s">
        <v>147</v>
      </c>
      <c r="G65" s="112" t="s">
        <v>97</v>
      </c>
      <c r="H65" s="152">
        <v>0</v>
      </c>
      <c r="I65" s="152">
        <v>10</v>
      </c>
      <c r="J65" s="152">
        <v>10</v>
      </c>
    </row>
    <row r="66" spans="1:10" ht="33.75" customHeight="1">
      <c r="A66" s="171"/>
      <c r="B66" s="118" t="s">
        <v>93</v>
      </c>
      <c r="C66" s="112" t="s">
        <v>79</v>
      </c>
      <c r="D66" s="112" t="s">
        <v>21</v>
      </c>
      <c r="E66" s="112" t="s">
        <v>8</v>
      </c>
      <c r="F66" s="112" t="s">
        <v>147</v>
      </c>
      <c r="G66" s="112" t="s">
        <v>14</v>
      </c>
      <c r="H66" s="152">
        <v>0</v>
      </c>
      <c r="I66" s="152">
        <v>16.95</v>
      </c>
      <c r="J66" s="152">
        <v>16.95</v>
      </c>
    </row>
    <row r="67" spans="1:10" ht="27.75" customHeight="1">
      <c r="A67" s="171"/>
      <c r="B67" s="118" t="s">
        <v>94</v>
      </c>
      <c r="C67" s="112" t="s">
        <v>79</v>
      </c>
      <c r="D67" s="112" t="s">
        <v>21</v>
      </c>
      <c r="E67" s="112" t="s">
        <v>8</v>
      </c>
      <c r="F67" s="112" t="s">
        <v>147</v>
      </c>
      <c r="G67" s="112" t="s">
        <v>84</v>
      </c>
      <c r="H67" s="152">
        <v>0</v>
      </c>
      <c r="I67" s="152">
        <v>6.72</v>
      </c>
      <c r="J67" s="152">
        <v>6.72</v>
      </c>
    </row>
    <row r="68" spans="1:10" ht="26.25" customHeight="1">
      <c r="A68" s="171"/>
      <c r="B68" s="118" t="s">
        <v>189</v>
      </c>
      <c r="C68" s="112" t="s">
        <v>79</v>
      </c>
      <c r="D68" s="112" t="s">
        <v>21</v>
      </c>
      <c r="E68" s="112" t="s">
        <v>8</v>
      </c>
      <c r="F68" s="112" t="s">
        <v>147</v>
      </c>
      <c r="G68" s="112" t="s">
        <v>190</v>
      </c>
      <c r="H68" s="152">
        <v>0</v>
      </c>
      <c r="I68" s="152">
        <v>15</v>
      </c>
      <c r="J68" s="152">
        <v>15</v>
      </c>
    </row>
    <row r="69" spans="1:10" ht="34.5" customHeight="1">
      <c r="A69" s="171"/>
      <c r="B69" s="120" t="s">
        <v>65</v>
      </c>
      <c r="C69" s="124" t="s">
        <v>79</v>
      </c>
      <c r="D69" s="124" t="s">
        <v>15</v>
      </c>
      <c r="E69" s="124" t="s">
        <v>20</v>
      </c>
      <c r="F69" s="124"/>
      <c r="G69" s="114"/>
      <c r="H69" s="122">
        <f aca="true" t="shared" si="8" ref="H69:J70">H70</f>
        <v>0</v>
      </c>
      <c r="I69" s="122">
        <f t="shared" si="8"/>
        <v>3904.9</v>
      </c>
      <c r="J69" s="122">
        <f t="shared" si="8"/>
        <v>3904.9</v>
      </c>
    </row>
    <row r="70" spans="1:10" ht="46.5" customHeight="1">
      <c r="A70" s="171"/>
      <c r="B70" s="155" t="s">
        <v>203</v>
      </c>
      <c r="C70" s="112" t="s">
        <v>79</v>
      </c>
      <c r="D70" s="112" t="s">
        <v>15</v>
      </c>
      <c r="E70" s="112" t="s">
        <v>20</v>
      </c>
      <c r="F70" s="112" t="s">
        <v>149</v>
      </c>
      <c r="G70" s="111"/>
      <c r="H70" s="152">
        <f t="shared" si="8"/>
        <v>0</v>
      </c>
      <c r="I70" s="152">
        <f t="shared" si="8"/>
        <v>3904.9</v>
      </c>
      <c r="J70" s="152">
        <f t="shared" si="8"/>
        <v>3904.9</v>
      </c>
    </row>
    <row r="71" spans="1:10" ht="50.25" customHeight="1">
      <c r="A71" s="171"/>
      <c r="B71" s="118" t="s">
        <v>205</v>
      </c>
      <c r="C71" s="112" t="s">
        <v>79</v>
      </c>
      <c r="D71" s="112" t="s">
        <v>15</v>
      </c>
      <c r="E71" s="112" t="s">
        <v>20</v>
      </c>
      <c r="F71" s="112" t="s">
        <v>145</v>
      </c>
      <c r="G71" s="111"/>
      <c r="H71" s="152">
        <f>H72+H78+H83</f>
        <v>0</v>
      </c>
      <c r="I71" s="152">
        <f>I72+I78+I83</f>
        <v>3904.9</v>
      </c>
      <c r="J71" s="152">
        <f>J72+J78+J83</f>
        <v>3904.9</v>
      </c>
    </row>
    <row r="72" spans="1:10" ht="44.25" customHeight="1">
      <c r="A72" s="171"/>
      <c r="B72" s="118" t="s">
        <v>217</v>
      </c>
      <c r="C72" s="112" t="s">
        <v>15</v>
      </c>
      <c r="D72" s="112" t="s">
        <v>15</v>
      </c>
      <c r="E72" s="112" t="s">
        <v>20</v>
      </c>
      <c r="F72" s="112" t="s">
        <v>140</v>
      </c>
      <c r="G72" s="112" t="s">
        <v>76</v>
      </c>
      <c r="H72" s="152">
        <f>H73+H75+H76</f>
        <v>0</v>
      </c>
      <c r="I72" s="152">
        <f>I73+I75+I76+I74+I77</f>
        <v>3092.46</v>
      </c>
      <c r="J72" s="152">
        <f>J73+J75+J76+J74+J77</f>
        <v>3092.46</v>
      </c>
    </row>
    <row r="73" spans="1:10" ht="51" customHeight="1">
      <c r="A73" s="171"/>
      <c r="B73" s="118" t="s">
        <v>88</v>
      </c>
      <c r="C73" s="112" t="s">
        <v>15</v>
      </c>
      <c r="D73" s="112" t="s">
        <v>15</v>
      </c>
      <c r="E73" s="112" t="s">
        <v>20</v>
      </c>
      <c r="F73" s="112" t="s">
        <v>140</v>
      </c>
      <c r="G73" s="112">
        <v>121</v>
      </c>
      <c r="H73" s="152">
        <v>0</v>
      </c>
      <c r="I73" s="152">
        <v>873.46</v>
      </c>
      <c r="J73" s="152">
        <v>783.06</v>
      </c>
    </row>
    <row r="74" spans="1:10" ht="51" customHeight="1">
      <c r="A74" s="171"/>
      <c r="B74" s="118" t="s">
        <v>88</v>
      </c>
      <c r="C74" s="112" t="s">
        <v>15</v>
      </c>
      <c r="D74" s="112" t="s">
        <v>15</v>
      </c>
      <c r="E74" s="112" t="s">
        <v>20</v>
      </c>
      <c r="F74" s="112" t="s">
        <v>251</v>
      </c>
      <c r="G74" s="112">
        <v>121</v>
      </c>
      <c r="H74" s="152">
        <v>0</v>
      </c>
      <c r="I74" s="152">
        <v>1501.7</v>
      </c>
      <c r="J74" s="152">
        <v>1592.1</v>
      </c>
    </row>
    <row r="75" spans="1:10" ht="63.75" customHeight="1">
      <c r="A75" s="171"/>
      <c r="B75" s="118" t="s">
        <v>161</v>
      </c>
      <c r="C75" s="112" t="s">
        <v>15</v>
      </c>
      <c r="D75" s="112" t="s">
        <v>15</v>
      </c>
      <c r="E75" s="112" t="s">
        <v>20</v>
      </c>
      <c r="F75" s="112" t="s">
        <v>140</v>
      </c>
      <c r="G75" s="112">
        <v>129</v>
      </c>
      <c r="H75" s="152">
        <v>0</v>
      </c>
      <c r="I75" s="152">
        <v>332.3</v>
      </c>
      <c r="J75" s="152">
        <v>332.3</v>
      </c>
    </row>
    <row r="76" spans="1:10" ht="39" customHeight="1" hidden="1">
      <c r="A76" s="171"/>
      <c r="B76" s="118" t="s">
        <v>92</v>
      </c>
      <c r="C76" s="112" t="s">
        <v>15</v>
      </c>
      <c r="D76" s="112" t="s">
        <v>15</v>
      </c>
      <c r="E76" s="112" t="s">
        <v>20</v>
      </c>
      <c r="F76" s="112" t="s">
        <v>140</v>
      </c>
      <c r="G76" s="112">
        <v>244</v>
      </c>
      <c r="H76" s="152">
        <v>0</v>
      </c>
      <c r="I76" s="152">
        <v>0</v>
      </c>
      <c r="J76" s="152">
        <v>0</v>
      </c>
    </row>
    <row r="77" spans="1:10" ht="39" customHeight="1">
      <c r="A77" s="171"/>
      <c r="B77" s="118" t="s">
        <v>161</v>
      </c>
      <c r="C77" s="112" t="s">
        <v>15</v>
      </c>
      <c r="D77" s="112" t="s">
        <v>15</v>
      </c>
      <c r="E77" s="112" t="s">
        <v>20</v>
      </c>
      <c r="F77" s="112" t="s">
        <v>251</v>
      </c>
      <c r="G77" s="112">
        <v>129</v>
      </c>
      <c r="H77" s="152"/>
      <c r="I77" s="152">
        <v>385</v>
      </c>
      <c r="J77" s="152">
        <v>385</v>
      </c>
    </row>
    <row r="78" spans="1:10" ht="66" customHeight="1">
      <c r="A78" s="171"/>
      <c r="B78" s="118" t="s">
        <v>206</v>
      </c>
      <c r="C78" s="112" t="s">
        <v>79</v>
      </c>
      <c r="D78" s="112" t="s">
        <v>15</v>
      </c>
      <c r="E78" s="112" t="s">
        <v>20</v>
      </c>
      <c r="F78" s="112" t="s">
        <v>191</v>
      </c>
      <c r="G78" s="112" t="s">
        <v>76</v>
      </c>
      <c r="H78" s="152">
        <f>H79+H81</f>
        <v>0</v>
      </c>
      <c r="I78" s="152">
        <f>I79+I81+I80+I82</f>
        <v>265.6</v>
      </c>
      <c r="J78" s="152">
        <f>J79+J81+J80+J82</f>
        <v>265.6</v>
      </c>
    </row>
    <row r="79" spans="1:10" ht="47.25" customHeight="1">
      <c r="A79" s="171"/>
      <c r="B79" s="118" t="s">
        <v>88</v>
      </c>
      <c r="C79" s="112" t="s">
        <v>79</v>
      </c>
      <c r="D79" s="112" t="s">
        <v>15</v>
      </c>
      <c r="E79" s="112" t="s">
        <v>20</v>
      </c>
      <c r="F79" s="112" t="s">
        <v>191</v>
      </c>
      <c r="G79" s="112" t="s">
        <v>11</v>
      </c>
      <c r="H79" s="152">
        <v>0</v>
      </c>
      <c r="I79" s="152">
        <v>94</v>
      </c>
      <c r="J79" s="152">
        <v>94</v>
      </c>
    </row>
    <row r="80" spans="1:10" ht="47.25" customHeight="1">
      <c r="A80" s="171"/>
      <c r="B80" s="118" t="s">
        <v>88</v>
      </c>
      <c r="C80" s="112" t="s">
        <v>79</v>
      </c>
      <c r="D80" s="112" t="s">
        <v>15</v>
      </c>
      <c r="E80" s="112" t="s">
        <v>20</v>
      </c>
      <c r="F80" s="112" t="s">
        <v>253</v>
      </c>
      <c r="G80" s="112" t="s">
        <v>11</v>
      </c>
      <c r="H80" s="152">
        <v>0</v>
      </c>
      <c r="I80" s="152">
        <v>110</v>
      </c>
      <c r="J80" s="152">
        <v>110</v>
      </c>
    </row>
    <row r="81" spans="1:10" ht="62.25" customHeight="1">
      <c r="A81" s="171"/>
      <c r="B81" s="118" t="s">
        <v>161</v>
      </c>
      <c r="C81" s="112" t="s">
        <v>79</v>
      </c>
      <c r="D81" s="112" t="s">
        <v>15</v>
      </c>
      <c r="E81" s="112" t="s">
        <v>20</v>
      </c>
      <c r="F81" s="112" t="s">
        <v>191</v>
      </c>
      <c r="G81" s="112" t="s">
        <v>162</v>
      </c>
      <c r="H81" s="152">
        <v>0</v>
      </c>
      <c r="I81" s="152">
        <v>28.3</v>
      </c>
      <c r="J81" s="152">
        <v>28.3</v>
      </c>
    </row>
    <row r="82" spans="1:10" ht="62.25" customHeight="1">
      <c r="A82" s="171"/>
      <c r="B82" s="118" t="s">
        <v>161</v>
      </c>
      <c r="C82" s="112" t="s">
        <v>79</v>
      </c>
      <c r="D82" s="112" t="s">
        <v>15</v>
      </c>
      <c r="E82" s="112" t="s">
        <v>20</v>
      </c>
      <c r="F82" s="112" t="s">
        <v>253</v>
      </c>
      <c r="G82" s="112" t="s">
        <v>162</v>
      </c>
      <c r="H82" s="152">
        <v>0</v>
      </c>
      <c r="I82" s="152">
        <v>33.3</v>
      </c>
      <c r="J82" s="152">
        <v>33.3</v>
      </c>
    </row>
    <row r="83" spans="1:10" ht="45.75" customHeight="1">
      <c r="A83" s="171"/>
      <c r="B83" s="118" t="s">
        <v>205</v>
      </c>
      <c r="C83" s="112" t="s">
        <v>79</v>
      </c>
      <c r="D83" s="112" t="s">
        <v>15</v>
      </c>
      <c r="E83" s="112" t="s">
        <v>20</v>
      </c>
      <c r="F83" s="112" t="s">
        <v>192</v>
      </c>
      <c r="G83" s="156" t="s">
        <v>76</v>
      </c>
      <c r="H83" s="190">
        <f>H84+H86+H87</f>
        <v>0</v>
      </c>
      <c r="I83" s="190">
        <f>I84+I86+I87+I85+I88</f>
        <v>546.84</v>
      </c>
      <c r="J83" s="190">
        <f>J84+J86+J87+J85+J88</f>
        <v>546.84</v>
      </c>
    </row>
    <row r="84" spans="1:10" ht="46.5" customHeight="1">
      <c r="A84" s="171"/>
      <c r="B84" s="118" t="s">
        <v>88</v>
      </c>
      <c r="C84" s="112" t="s">
        <v>79</v>
      </c>
      <c r="D84" s="112" t="s">
        <v>15</v>
      </c>
      <c r="E84" s="112" t="s">
        <v>20</v>
      </c>
      <c r="F84" s="112" t="s">
        <v>192</v>
      </c>
      <c r="G84" s="156" t="s">
        <v>11</v>
      </c>
      <c r="H84" s="190">
        <v>0</v>
      </c>
      <c r="I84" s="190">
        <v>196</v>
      </c>
      <c r="J84" s="190">
        <v>196</v>
      </c>
    </row>
    <row r="85" spans="1:10" ht="46.5" customHeight="1">
      <c r="A85" s="171"/>
      <c r="B85" s="118" t="s">
        <v>88</v>
      </c>
      <c r="C85" s="112" t="s">
        <v>79</v>
      </c>
      <c r="D85" s="112" t="s">
        <v>15</v>
      </c>
      <c r="E85" s="112" t="s">
        <v>20</v>
      </c>
      <c r="F85" s="112" t="s">
        <v>252</v>
      </c>
      <c r="G85" s="156" t="s">
        <v>11</v>
      </c>
      <c r="H85" s="190">
        <v>0</v>
      </c>
      <c r="I85" s="190">
        <v>224</v>
      </c>
      <c r="J85" s="190">
        <v>224</v>
      </c>
    </row>
    <row r="86" spans="1:10" ht="66" customHeight="1">
      <c r="A86" s="171"/>
      <c r="B86" s="118" t="s">
        <v>161</v>
      </c>
      <c r="C86" s="112" t="s">
        <v>79</v>
      </c>
      <c r="D86" s="112" t="s">
        <v>15</v>
      </c>
      <c r="E86" s="112" t="s">
        <v>20</v>
      </c>
      <c r="F86" s="112" t="s">
        <v>192</v>
      </c>
      <c r="G86" s="156" t="s">
        <v>162</v>
      </c>
      <c r="H86" s="190">
        <v>0</v>
      </c>
      <c r="I86" s="190">
        <v>58.84</v>
      </c>
      <c r="J86" s="190">
        <v>58.84</v>
      </c>
    </row>
    <row r="87" spans="1:10" ht="38.25" customHeight="1" hidden="1">
      <c r="A87" s="171"/>
      <c r="B87" s="118" t="s">
        <v>92</v>
      </c>
      <c r="C87" s="112" t="s">
        <v>79</v>
      </c>
      <c r="D87" s="112" t="s">
        <v>15</v>
      </c>
      <c r="E87" s="112" t="s">
        <v>20</v>
      </c>
      <c r="F87" s="112" t="s">
        <v>192</v>
      </c>
      <c r="G87" s="156" t="s">
        <v>13</v>
      </c>
      <c r="H87" s="190">
        <v>0</v>
      </c>
      <c r="I87" s="190">
        <v>0</v>
      </c>
      <c r="J87" s="190">
        <v>0</v>
      </c>
    </row>
    <row r="88" spans="1:10" ht="63.75" customHeight="1">
      <c r="A88" s="171"/>
      <c r="B88" s="118" t="s">
        <v>161</v>
      </c>
      <c r="C88" s="112" t="s">
        <v>79</v>
      </c>
      <c r="D88" s="112" t="s">
        <v>15</v>
      </c>
      <c r="E88" s="112" t="s">
        <v>20</v>
      </c>
      <c r="F88" s="112" t="s">
        <v>252</v>
      </c>
      <c r="G88" s="156" t="s">
        <v>162</v>
      </c>
      <c r="H88" s="190">
        <v>0</v>
      </c>
      <c r="I88" s="190">
        <v>68</v>
      </c>
      <c r="J88" s="190">
        <v>68</v>
      </c>
    </row>
    <row r="89" spans="1:10" ht="18.75" customHeight="1">
      <c r="A89" s="171"/>
      <c r="B89" s="120" t="s">
        <v>141</v>
      </c>
      <c r="C89" s="124" t="s">
        <v>79</v>
      </c>
      <c r="D89" s="124" t="s">
        <v>99</v>
      </c>
      <c r="E89" s="124" t="s">
        <v>99</v>
      </c>
      <c r="F89" s="124" t="s">
        <v>10</v>
      </c>
      <c r="G89" s="127" t="s">
        <v>76</v>
      </c>
      <c r="H89" s="191">
        <f>H90</f>
        <v>127</v>
      </c>
      <c r="I89" s="191">
        <f>I90</f>
        <v>179.21</v>
      </c>
      <c r="J89" s="191">
        <f>J90</f>
        <v>364.38</v>
      </c>
    </row>
    <row r="90" spans="1:10" ht="14.25" customHeight="1">
      <c r="A90" s="171"/>
      <c r="B90" s="118" t="s">
        <v>141</v>
      </c>
      <c r="C90" s="112" t="s">
        <v>79</v>
      </c>
      <c r="D90" s="112" t="s">
        <v>99</v>
      </c>
      <c r="E90" s="112" t="s">
        <v>99</v>
      </c>
      <c r="F90" s="112" t="s">
        <v>100</v>
      </c>
      <c r="G90" s="126">
        <v>999</v>
      </c>
      <c r="H90" s="190">
        <v>127</v>
      </c>
      <c r="I90" s="190">
        <v>179.21</v>
      </c>
      <c r="J90" s="190">
        <v>364.38</v>
      </c>
    </row>
    <row r="91" spans="1:10" ht="18.75" customHeight="1">
      <c r="A91" s="171"/>
      <c r="B91" s="120" t="s">
        <v>34</v>
      </c>
      <c r="C91" s="120"/>
      <c r="D91" s="120"/>
      <c r="E91" s="120"/>
      <c r="F91" s="120"/>
      <c r="G91" s="122"/>
      <c r="H91" s="122">
        <f>H8+H36+H44+H50+H55+H60+H69+H89</f>
        <v>127</v>
      </c>
      <c r="I91" s="122">
        <f>I8+I36+I44+I50+I55+I60+I69+I89</f>
        <v>7168.2699999999995</v>
      </c>
      <c r="J91" s="122">
        <f>J8+J36+J44+J50+J55+J60+J69+J89</f>
        <v>7287.670000000001</v>
      </c>
    </row>
    <row r="92" ht="34.5" customHeight="1"/>
    <row r="93" ht="29.25" customHeight="1"/>
    <row r="94" ht="36" customHeight="1"/>
    <row r="95" ht="67.5" customHeight="1"/>
    <row r="96" ht="42" customHeight="1"/>
    <row r="97" ht="62.25" customHeight="1"/>
    <row r="98" ht="70.5" customHeight="1"/>
    <row r="99" ht="84.75" customHeight="1"/>
    <row r="100" ht="60" customHeight="1"/>
    <row r="101" ht="84.75" customHeight="1"/>
    <row r="102" ht="43.5" customHeight="1"/>
    <row r="103" ht="86.25" customHeight="1"/>
    <row r="104" ht="64.5" customHeight="1"/>
    <row r="105" ht="66" customHeight="1"/>
    <row r="106" ht="51.75" customHeight="1"/>
    <row r="107" ht="33.75" customHeight="1"/>
    <row r="108" ht="28.5" customHeight="1"/>
    <row r="109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48"/>
      <c r="B1" s="48"/>
      <c r="C1" s="35"/>
    </row>
    <row r="2" spans="1:3" ht="71.25" customHeight="1">
      <c r="A2" s="48"/>
      <c r="B2" s="48"/>
      <c r="C2" s="35" t="s">
        <v>263</v>
      </c>
    </row>
    <row r="3" spans="1:3" ht="58.5" customHeight="1" thickBot="1">
      <c r="A3" s="242" t="s">
        <v>264</v>
      </c>
      <c r="B3" s="242"/>
      <c r="C3" s="242"/>
    </row>
    <row r="4" spans="1:3" ht="49.5" customHeight="1">
      <c r="A4" s="1" t="s">
        <v>22</v>
      </c>
      <c r="B4" s="2" t="s">
        <v>23</v>
      </c>
      <c r="C4" s="3" t="s">
        <v>24</v>
      </c>
    </row>
    <row r="5" spans="1:3" ht="30.75">
      <c r="A5" s="55">
        <v>801</v>
      </c>
      <c r="B5" s="56" t="s">
        <v>0</v>
      </c>
      <c r="C5" s="57" t="s">
        <v>2</v>
      </c>
    </row>
    <row r="6" spans="1:3" ht="30.75">
      <c r="A6" s="55">
        <v>801</v>
      </c>
      <c r="B6" s="56" t="s">
        <v>1</v>
      </c>
      <c r="C6" s="149" t="s">
        <v>3</v>
      </c>
    </row>
    <row r="7" spans="1:3" ht="31.5" thickBot="1">
      <c r="A7" s="58">
        <v>801</v>
      </c>
      <c r="B7" s="148" t="s">
        <v>178</v>
      </c>
      <c r="C7" s="150" t="s">
        <v>179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B1" sqref="B1:C1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48"/>
      <c r="B1" s="244"/>
      <c r="C1" s="227"/>
    </row>
    <row r="2" spans="1:3" ht="64.5" customHeight="1">
      <c r="A2" s="48"/>
      <c r="B2" s="244" t="s">
        <v>265</v>
      </c>
      <c r="C2" s="227"/>
    </row>
    <row r="3" spans="1:3" ht="69.75" customHeight="1" thickBot="1">
      <c r="A3" s="243" t="s">
        <v>266</v>
      </c>
      <c r="B3" s="243"/>
      <c r="C3" s="243"/>
    </row>
    <row r="4" spans="1:3" ht="43.5" customHeight="1">
      <c r="A4" s="1" t="s">
        <v>4</v>
      </c>
      <c r="B4" s="37" t="s">
        <v>26</v>
      </c>
      <c r="C4" s="38" t="s">
        <v>5</v>
      </c>
    </row>
    <row r="5" spans="1:3" ht="30.75">
      <c r="A5" s="55" t="s">
        <v>240</v>
      </c>
      <c r="B5" s="94" t="s">
        <v>80</v>
      </c>
      <c r="C5" s="59">
        <v>100</v>
      </c>
    </row>
    <row r="6" spans="1:3" ht="30.75">
      <c r="A6" s="55" t="s">
        <v>238</v>
      </c>
      <c r="B6" s="94" t="s">
        <v>81</v>
      </c>
      <c r="C6" s="59">
        <v>100</v>
      </c>
    </row>
    <row r="7" spans="1:3" ht="15.75" thickBot="1">
      <c r="A7" s="58" t="s">
        <v>239</v>
      </c>
      <c r="B7" s="95" t="s">
        <v>6</v>
      </c>
      <c r="C7" s="59">
        <v>100</v>
      </c>
    </row>
  </sheetData>
  <sheetProtection/>
  <mergeCells count="3">
    <mergeCell ref="A3:C3"/>
    <mergeCell ref="B1:C1"/>
    <mergeCell ref="B2:C2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90" zoomScaleNormal="90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6" customWidth="1"/>
    <col min="4" max="4" width="13.375" style="10" customWidth="1"/>
    <col min="5" max="5" width="10.375" style="10" customWidth="1"/>
    <col min="6" max="7" width="13.50390625" style="0" hidden="1" customWidth="1"/>
    <col min="8" max="8" width="34.875" style="0" customWidth="1"/>
  </cols>
  <sheetData>
    <row r="1" spans="1:8" s="5" customFormat="1" ht="23.25" customHeight="1">
      <c r="A1" s="39"/>
      <c r="B1" s="40"/>
      <c r="C1" s="92"/>
      <c r="D1" s="203"/>
      <c r="E1" s="247"/>
      <c r="F1" s="231"/>
      <c r="G1" s="231"/>
      <c r="H1" s="219"/>
    </row>
    <row r="2" spans="1:8" s="5" customFormat="1" ht="80.25" customHeight="1">
      <c r="A2" s="39"/>
      <c r="B2" s="40"/>
      <c r="C2" s="92"/>
      <c r="D2" s="203"/>
      <c r="E2" s="251" t="s">
        <v>267</v>
      </c>
      <c r="F2" s="251"/>
      <c r="G2" s="251"/>
      <c r="H2" s="251"/>
    </row>
    <row r="3" spans="1:8" s="24" customFormat="1" ht="37.5" customHeight="1">
      <c r="A3" s="248" t="s">
        <v>268</v>
      </c>
      <c r="B3" s="249"/>
      <c r="C3" s="249"/>
      <c r="D3" s="249"/>
      <c r="E3" s="249"/>
      <c r="F3" s="250"/>
      <c r="G3" s="250"/>
      <c r="H3" s="250"/>
    </row>
    <row r="4" spans="1:8" s="24" customFormat="1" ht="13.5" customHeight="1">
      <c r="A4" s="204"/>
      <c r="B4" s="201"/>
      <c r="C4" s="201"/>
      <c r="D4" s="201"/>
      <c r="E4" s="201"/>
      <c r="F4" s="202"/>
      <c r="G4" s="202"/>
      <c r="H4" s="216" t="s">
        <v>243</v>
      </c>
    </row>
    <row r="5" spans="1:8" s="24" customFormat="1" ht="62.25">
      <c r="A5" s="38" t="s">
        <v>28</v>
      </c>
      <c r="B5" s="38" t="s">
        <v>29</v>
      </c>
      <c r="C5" s="38" t="s">
        <v>26</v>
      </c>
      <c r="D5" s="38" t="s">
        <v>271</v>
      </c>
      <c r="E5" s="38" t="s">
        <v>272</v>
      </c>
      <c r="F5" s="168"/>
      <c r="G5" s="168"/>
      <c r="H5" s="38" t="s">
        <v>188</v>
      </c>
    </row>
    <row r="6" spans="1:8" s="9" customFormat="1" ht="15">
      <c r="A6" s="20">
        <v>1</v>
      </c>
      <c r="B6" s="20">
        <v>2</v>
      </c>
      <c r="C6" s="20">
        <v>3</v>
      </c>
      <c r="D6" s="20"/>
      <c r="E6" s="20">
        <v>4</v>
      </c>
      <c r="F6" s="169"/>
      <c r="G6" s="169"/>
      <c r="H6" s="20">
        <v>5</v>
      </c>
    </row>
    <row r="7" spans="1:8" s="24" customFormat="1" ht="18">
      <c r="A7" s="132" t="s">
        <v>76</v>
      </c>
      <c r="B7" s="133">
        <v>85000000000000000</v>
      </c>
      <c r="C7" s="134" t="s">
        <v>118</v>
      </c>
      <c r="D7" s="212">
        <f>D8+D31</f>
        <v>6613.3099999999995</v>
      </c>
      <c r="E7" s="135">
        <f>E8+E31</f>
        <v>530.92</v>
      </c>
      <c r="F7" s="168"/>
      <c r="G7" s="168"/>
      <c r="H7" s="135">
        <f>H8+H27</f>
        <v>7144.23</v>
      </c>
    </row>
    <row r="8" spans="1:8" s="24" customFormat="1" ht="18">
      <c r="A8" s="132" t="s">
        <v>76</v>
      </c>
      <c r="B8" s="133">
        <v>10000000000000000</v>
      </c>
      <c r="C8" s="134" t="s">
        <v>30</v>
      </c>
      <c r="D8" s="212">
        <f>D9+D13+D16+D24+D29</f>
        <v>1423.88</v>
      </c>
      <c r="E8" s="135">
        <f>E9+E13+E16+E29+E24</f>
        <v>40.81999999999999</v>
      </c>
      <c r="F8" s="168"/>
      <c r="G8" s="168"/>
      <c r="H8" s="135">
        <f>H9+H13+H16+H29+H24</f>
        <v>1464.7</v>
      </c>
    </row>
    <row r="9" spans="1:8" s="24" customFormat="1" ht="18">
      <c r="A9" s="132" t="s">
        <v>76</v>
      </c>
      <c r="B9" s="133">
        <v>10100000000000000</v>
      </c>
      <c r="C9" s="134" t="s">
        <v>119</v>
      </c>
      <c r="D9" s="212">
        <v>150.2</v>
      </c>
      <c r="E9" s="135">
        <f>E10</f>
        <v>1.5</v>
      </c>
      <c r="F9" s="168"/>
      <c r="G9" s="168"/>
      <c r="H9" s="135">
        <f>H10</f>
        <v>151.7</v>
      </c>
    </row>
    <row r="10" spans="1:8" s="24" customFormat="1" ht="18">
      <c r="A10" s="49" t="s">
        <v>76</v>
      </c>
      <c r="B10" s="53">
        <v>10102000010000100</v>
      </c>
      <c r="C10" s="51" t="s">
        <v>31</v>
      </c>
      <c r="D10" s="213">
        <v>150.2</v>
      </c>
      <c r="E10" s="50">
        <f>E11</f>
        <v>1.5</v>
      </c>
      <c r="F10" s="168"/>
      <c r="G10" s="168"/>
      <c r="H10" s="50">
        <f>SUM(H11:H12)</f>
        <v>151.7</v>
      </c>
    </row>
    <row r="11" spans="1:8" s="24" customFormat="1" ht="119.25" customHeight="1">
      <c r="A11" s="49" t="s">
        <v>77</v>
      </c>
      <c r="B11" s="54">
        <v>10102010010000100</v>
      </c>
      <c r="C11" s="52" t="s">
        <v>120</v>
      </c>
      <c r="D11" s="50">
        <v>150.2</v>
      </c>
      <c r="E11" s="50">
        <f>H11-D11</f>
        <v>1.5</v>
      </c>
      <c r="F11" s="168"/>
      <c r="G11" s="168"/>
      <c r="H11" s="50">
        <v>151.7</v>
      </c>
    </row>
    <row r="12" spans="1:8" s="24" customFormat="1" ht="148.5" customHeight="1" hidden="1">
      <c r="A12" s="49" t="s">
        <v>77</v>
      </c>
      <c r="B12" s="54">
        <v>10102020010000100</v>
      </c>
      <c r="C12" s="52" t="s">
        <v>121</v>
      </c>
      <c r="D12" s="50"/>
      <c r="E12" s="50"/>
      <c r="F12" s="168"/>
      <c r="G12" s="168"/>
      <c r="H12" s="50"/>
    </row>
    <row r="13" spans="1:8" s="24" customFormat="1" ht="70.5" customHeight="1">
      <c r="A13" s="136" t="s">
        <v>76</v>
      </c>
      <c r="B13" s="133">
        <v>10500000000000000</v>
      </c>
      <c r="C13" s="134" t="s">
        <v>122</v>
      </c>
      <c r="D13" s="212">
        <f>D14</f>
        <v>191.18</v>
      </c>
      <c r="E13" s="135">
        <f>E14</f>
        <v>-117.18</v>
      </c>
      <c r="F13" s="168"/>
      <c r="G13" s="168"/>
      <c r="H13" s="135">
        <f>H14</f>
        <v>74</v>
      </c>
    </row>
    <row r="14" spans="1:8" s="24" customFormat="1" ht="31.5" customHeight="1">
      <c r="A14" s="49" t="s">
        <v>76</v>
      </c>
      <c r="B14" s="53">
        <v>10503000010000100</v>
      </c>
      <c r="C14" s="51" t="s">
        <v>32</v>
      </c>
      <c r="D14" s="213">
        <f>D15</f>
        <v>191.18</v>
      </c>
      <c r="E14" s="50">
        <f>E15</f>
        <v>-117.18</v>
      </c>
      <c r="F14" s="168"/>
      <c r="G14" s="168"/>
      <c r="H14" s="50">
        <f>H15</f>
        <v>74</v>
      </c>
    </row>
    <row r="15" spans="1:8" s="24" customFormat="1" ht="20.25" customHeight="1">
      <c r="A15" s="49" t="s">
        <v>77</v>
      </c>
      <c r="B15" s="54">
        <v>10503010010000100</v>
      </c>
      <c r="C15" s="52" t="s">
        <v>32</v>
      </c>
      <c r="D15" s="50">
        <v>191.18</v>
      </c>
      <c r="E15" s="50">
        <f>H15-D15</f>
        <v>-117.18</v>
      </c>
      <c r="F15" s="168"/>
      <c r="G15" s="168"/>
      <c r="H15" s="50">
        <v>74</v>
      </c>
    </row>
    <row r="16" spans="1:8" s="24" customFormat="1" ht="24.75" customHeight="1">
      <c r="A16" s="136" t="s">
        <v>76</v>
      </c>
      <c r="B16" s="133">
        <v>10600000000000000</v>
      </c>
      <c r="C16" s="134" t="s">
        <v>110</v>
      </c>
      <c r="D16" s="212">
        <f>D17+D19</f>
        <v>1065</v>
      </c>
      <c r="E16" s="135">
        <f>E17+E19</f>
        <v>160</v>
      </c>
      <c r="F16" s="168"/>
      <c r="G16" s="168"/>
      <c r="H16" s="135">
        <f>H17+H19</f>
        <v>1225</v>
      </c>
    </row>
    <row r="17" spans="1:8" s="26" customFormat="1" ht="33" customHeight="1">
      <c r="A17" s="136" t="s">
        <v>76</v>
      </c>
      <c r="B17" s="133">
        <v>10601000000000100</v>
      </c>
      <c r="C17" s="134" t="s">
        <v>111</v>
      </c>
      <c r="D17" s="212">
        <f>D18</f>
        <v>225</v>
      </c>
      <c r="E17" s="137">
        <f>E18</f>
        <v>0</v>
      </c>
      <c r="F17" s="170"/>
      <c r="G17" s="170"/>
      <c r="H17" s="137">
        <v>225</v>
      </c>
    </row>
    <row r="18" spans="1:8" s="24" customFormat="1" ht="50.25" customHeight="1">
      <c r="A18" s="49" t="s">
        <v>77</v>
      </c>
      <c r="B18" s="54">
        <v>10601030100000100</v>
      </c>
      <c r="C18" s="52" t="s">
        <v>112</v>
      </c>
      <c r="D18" s="50">
        <v>225</v>
      </c>
      <c r="E18" s="50">
        <f>H18-D18</f>
        <v>0</v>
      </c>
      <c r="F18" s="168"/>
      <c r="G18" s="168"/>
      <c r="H18" s="50">
        <v>225</v>
      </c>
    </row>
    <row r="19" spans="1:8" s="24" customFormat="1" ht="39.75" customHeight="1">
      <c r="A19" s="136" t="s">
        <v>76</v>
      </c>
      <c r="B19" s="133">
        <v>10606000000000100</v>
      </c>
      <c r="C19" s="138" t="s">
        <v>113</v>
      </c>
      <c r="D19" s="135">
        <f>D20+D22</f>
        <v>840</v>
      </c>
      <c r="E19" s="135">
        <f>E20+E22</f>
        <v>160</v>
      </c>
      <c r="F19" s="168"/>
      <c r="G19" s="168"/>
      <c r="H19" s="135">
        <f>H20+H22</f>
        <v>1000</v>
      </c>
    </row>
    <row r="20" spans="1:8" s="24" customFormat="1" ht="22.5" customHeight="1">
      <c r="A20" s="136" t="s">
        <v>76</v>
      </c>
      <c r="B20" s="133">
        <v>10606030000000100</v>
      </c>
      <c r="C20" s="134" t="s">
        <v>114</v>
      </c>
      <c r="D20" s="212">
        <f>D21</f>
        <v>683</v>
      </c>
      <c r="E20" s="137">
        <f>E21</f>
        <v>167</v>
      </c>
      <c r="F20" s="168"/>
      <c r="G20" s="168"/>
      <c r="H20" s="137">
        <f>H21</f>
        <v>850</v>
      </c>
    </row>
    <row r="21" spans="1:8" s="24" customFormat="1" ht="46.5">
      <c r="A21" s="49" t="s">
        <v>77</v>
      </c>
      <c r="B21" s="54">
        <v>10606033100000100</v>
      </c>
      <c r="C21" s="52" t="s">
        <v>115</v>
      </c>
      <c r="D21" s="50">
        <v>683</v>
      </c>
      <c r="E21" s="60">
        <f>H21-D21</f>
        <v>167</v>
      </c>
      <c r="F21" s="168"/>
      <c r="G21" s="168"/>
      <c r="H21" s="60">
        <v>850</v>
      </c>
    </row>
    <row r="22" spans="1:8" s="26" customFormat="1" ht="17.25">
      <c r="A22" s="136" t="s">
        <v>76</v>
      </c>
      <c r="B22" s="133">
        <v>10606040000000100</v>
      </c>
      <c r="C22" s="134" t="s">
        <v>116</v>
      </c>
      <c r="D22" s="212">
        <f>D23</f>
        <v>157</v>
      </c>
      <c r="E22" s="137">
        <f>E23</f>
        <v>-7</v>
      </c>
      <c r="F22" s="170"/>
      <c r="G22" s="170"/>
      <c r="H22" s="137">
        <f>H23</f>
        <v>150</v>
      </c>
    </row>
    <row r="23" spans="1:8" s="26" customFormat="1" ht="46.5">
      <c r="A23" s="49" t="s">
        <v>77</v>
      </c>
      <c r="B23" s="54">
        <v>10606043100000100</v>
      </c>
      <c r="C23" s="52" t="s">
        <v>117</v>
      </c>
      <c r="D23" s="50">
        <v>157</v>
      </c>
      <c r="E23" s="50">
        <f>H23-D23</f>
        <v>-7</v>
      </c>
      <c r="F23" s="170"/>
      <c r="G23" s="170"/>
      <c r="H23" s="50">
        <v>150</v>
      </c>
    </row>
    <row r="24" spans="1:8" s="26" customFormat="1" ht="17.25">
      <c r="A24" s="136" t="s">
        <v>76</v>
      </c>
      <c r="B24" s="133">
        <v>10800000000000000</v>
      </c>
      <c r="C24" s="134" t="s">
        <v>123</v>
      </c>
      <c r="D24" s="212">
        <f>D28</f>
        <v>10</v>
      </c>
      <c r="E24" s="137">
        <f>H24-D24</f>
        <v>-5</v>
      </c>
      <c r="F24" s="170"/>
      <c r="G24" s="170"/>
      <c r="H24" s="137">
        <f>H28</f>
        <v>5</v>
      </c>
    </row>
    <row r="25" spans="1:8" s="26" customFormat="1" ht="62.25" hidden="1">
      <c r="A25" s="49" t="s">
        <v>76</v>
      </c>
      <c r="B25" s="53">
        <v>10804000010000100</v>
      </c>
      <c r="C25" s="51" t="s">
        <v>124</v>
      </c>
      <c r="D25" s="213"/>
      <c r="E25" s="60">
        <f>E26</f>
        <v>0</v>
      </c>
      <c r="F25" s="170"/>
      <c r="G25" s="170"/>
      <c r="H25" s="60">
        <f>H26</f>
        <v>0</v>
      </c>
    </row>
    <row r="26" spans="1:8" s="24" customFormat="1" ht="93" hidden="1">
      <c r="A26" s="49" t="s">
        <v>79</v>
      </c>
      <c r="B26" s="54">
        <v>10804020010000100</v>
      </c>
      <c r="C26" s="52" t="s">
        <v>125</v>
      </c>
      <c r="D26" s="50"/>
      <c r="E26" s="50">
        <v>0</v>
      </c>
      <c r="F26" s="168"/>
      <c r="G26" s="168"/>
      <c r="H26" s="50">
        <v>0</v>
      </c>
    </row>
    <row r="27" spans="1:8" s="26" customFormat="1" ht="99.75" customHeight="1" hidden="1">
      <c r="A27" s="136" t="s">
        <v>76</v>
      </c>
      <c r="B27" s="133" t="s">
        <v>182</v>
      </c>
      <c r="C27" s="134" t="s">
        <v>7</v>
      </c>
      <c r="D27" s="212"/>
      <c r="E27" s="135">
        <f>E31</f>
        <v>490.09999999999997</v>
      </c>
      <c r="F27" s="170"/>
      <c r="G27" s="170"/>
      <c r="H27" s="135">
        <f>H31</f>
        <v>5679.53</v>
      </c>
    </row>
    <row r="28" spans="1:8" s="26" customFormat="1" ht="31.5" customHeight="1">
      <c r="A28" s="49" t="s">
        <v>79</v>
      </c>
      <c r="B28" s="53">
        <v>10804020011000100</v>
      </c>
      <c r="C28" s="51" t="s">
        <v>241</v>
      </c>
      <c r="D28" s="213">
        <v>10</v>
      </c>
      <c r="E28" s="50">
        <f>H28-D28</f>
        <v>-5</v>
      </c>
      <c r="F28" s="168"/>
      <c r="G28" s="168"/>
      <c r="H28" s="50">
        <v>5</v>
      </c>
    </row>
    <row r="29" spans="1:8" s="26" customFormat="1" ht="50.25" customHeight="1">
      <c r="A29" s="136" t="s">
        <v>76</v>
      </c>
      <c r="B29" s="133">
        <v>11100000000000000</v>
      </c>
      <c r="C29" s="134" t="s">
        <v>200</v>
      </c>
      <c r="D29" s="212">
        <f>D30</f>
        <v>7.5</v>
      </c>
      <c r="E29" s="135">
        <f>E30</f>
        <v>1.5</v>
      </c>
      <c r="F29" s="170"/>
      <c r="G29" s="170"/>
      <c r="H29" s="135">
        <f>H30</f>
        <v>9</v>
      </c>
    </row>
    <row r="30" spans="1:8" s="26" customFormat="1" ht="99.75" customHeight="1">
      <c r="A30" s="49" t="s">
        <v>79</v>
      </c>
      <c r="B30" s="53">
        <v>11109045100000100</v>
      </c>
      <c r="C30" s="51" t="s">
        <v>201</v>
      </c>
      <c r="D30" s="213">
        <v>7.5</v>
      </c>
      <c r="E30" s="50">
        <f>H30-D30</f>
        <v>1.5</v>
      </c>
      <c r="F30" s="168"/>
      <c r="G30" s="168"/>
      <c r="H30" s="50">
        <v>9</v>
      </c>
    </row>
    <row r="31" spans="1:8" s="24" customFormat="1" ht="53.25" customHeight="1">
      <c r="A31" s="136" t="s">
        <v>76</v>
      </c>
      <c r="B31" s="133" t="s">
        <v>183</v>
      </c>
      <c r="C31" s="134" t="s">
        <v>126</v>
      </c>
      <c r="D31" s="212">
        <f>D32+D35+D46</f>
        <v>5189.429999999999</v>
      </c>
      <c r="E31" s="137">
        <f>E32+E35+E46</f>
        <v>490.09999999999997</v>
      </c>
      <c r="F31" s="168"/>
      <c r="G31" s="168"/>
      <c r="H31" s="137">
        <f>H32+H35+H46</f>
        <v>5679.53</v>
      </c>
    </row>
    <row r="32" spans="1:8" s="24" customFormat="1" ht="32.25" customHeight="1">
      <c r="A32" s="136" t="s">
        <v>76</v>
      </c>
      <c r="B32" s="133" t="s">
        <v>235</v>
      </c>
      <c r="C32" s="134" t="s">
        <v>184</v>
      </c>
      <c r="D32" s="212">
        <v>3253.87</v>
      </c>
      <c r="E32" s="137">
        <f>E33</f>
        <v>0</v>
      </c>
      <c r="F32" s="168"/>
      <c r="G32" s="168"/>
      <c r="H32" s="137">
        <f>H33</f>
        <v>3253.87</v>
      </c>
    </row>
    <row r="33" spans="1:8" s="24" customFormat="1" ht="18" customHeight="1">
      <c r="A33" s="49" t="s">
        <v>76</v>
      </c>
      <c r="B33" s="53" t="s">
        <v>234</v>
      </c>
      <c r="C33" s="51" t="s">
        <v>127</v>
      </c>
      <c r="D33" s="213">
        <v>3253.87</v>
      </c>
      <c r="E33" s="50">
        <f>E34</f>
        <v>0</v>
      </c>
      <c r="F33" s="168"/>
      <c r="G33" s="168"/>
      <c r="H33" s="50">
        <f>H34</f>
        <v>3253.87</v>
      </c>
    </row>
    <row r="34" spans="1:8" s="26" customFormat="1" ht="41.25" customHeight="1">
      <c r="A34" s="49" t="s">
        <v>79</v>
      </c>
      <c r="B34" s="53" t="s">
        <v>225</v>
      </c>
      <c r="C34" s="51" t="s">
        <v>185</v>
      </c>
      <c r="D34" s="213">
        <v>3253.87</v>
      </c>
      <c r="E34" s="50">
        <v>0</v>
      </c>
      <c r="F34" s="170"/>
      <c r="G34" s="170"/>
      <c r="H34" s="50">
        <v>3253.87</v>
      </c>
    </row>
    <row r="35" spans="1:8" s="26" customFormat="1" ht="53.25" customHeight="1">
      <c r="A35" s="136" t="s">
        <v>76</v>
      </c>
      <c r="B35" s="139" t="s">
        <v>233</v>
      </c>
      <c r="C35" s="138" t="s">
        <v>128</v>
      </c>
      <c r="D35" s="135">
        <f>D36</f>
        <v>122.7</v>
      </c>
      <c r="E35" s="135">
        <f>E36</f>
        <v>10.799999999999997</v>
      </c>
      <c r="F35" s="170"/>
      <c r="G35" s="170"/>
      <c r="H35" s="135">
        <f>H36</f>
        <v>133.5</v>
      </c>
    </row>
    <row r="36" spans="1:8" s="26" customFormat="1" ht="48.75" customHeight="1">
      <c r="A36" s="49" t="s">
        <v>79</v>
      </c>
      <c r="B36" s="53" t="s">
        <v>226</v>
      </c>
      <c r="C36" s="51" t="s">
        <v>129</v>
      </c>
      <c r="D36" s="213">
        <v>122.7</v>
      </c>
      <c r="E36" s="60">
        <f>H36-D36</f>
        <v>10.799999999999997</v>
      </c>
      <c r="F36" s="170"/>
      <c r="G36" s="170"/>
      <c r="H36" s="60">
        <v>133.5</v>
      </c>
    </row>
    <row r="37" spans="1:5" s="24" customFormat="1" ht="78" hidden="1">
      <c r="A37" s="164" t="s">
        <v>76</v>
      </c>
      <c r="B37" s="165">
        <v>20204014000000100</v>
      </c>
      <c r="C37" s="166" t="s">
        <v>130</v>
      </c>
      <c r="D37" s="207"/>
      <c r="E37" s="167">
        <f>E38</f>
        <v>0</v>
      </c>
    </row>
    <row r="38" spans="1:5" s="21" customFormat="1" ht="39.75" customHeight="1" hidden="1">
      <c r="A38" s="49" t="s">
        <v>79</v>
      </c>
      <c r="B38" s="54">
        <v>20204014100000100</v>
      </c>
      <c r="C38" s="52" t="s">
        <v>131</v>
      </c>
      <c r="D38" s="206"/>
      <c r="E38" s="50"/>
    </row>
    <row r="39" spans="1:5" s="21" customFormat="1" ht="33" customHeight="1" hidden="1">
      <c r="A39" s="49" t="s">
        <v>76</v>
      </c>
      <c r="B39" s="53">
        <v>21900000000000000</v>
      </c>
      <c r="C39" s="51" t="s">
        <v>132</v>
      </c>
      <c r="D39" s="205"/>
      <c r="E39" s="50">
        <f>E40</f>
        <v>0</v>
      </c>
    </row>
    <row r="40" spans="1:5" s="21" customFormat="1" ht="62.25" hidden="1">
      <c r="A40" s="49" t="s">
        <v>79</v>
      </c>
      <c r="B40" s="54">
        <v>21905000100000100</v>
      </c>
      <c r="C40" s="52" t="s">
        <v>133</v>
      </c>
      <c r="D40" s="206"/>
      <c r="E40" s="50"/>
    </row>
    <row r="41" spans="1:5" ht="12.75" customHeight="1" hidden="1">
      <c r="A41" s="39" t="s">
        <v>33</v>
      </c>
      <c r="B41" s="40"/>
      <c r="C41" s="41"/>
      <c r="D41" s="40"/>
      <c r="E41" s="40"/>
    </row>
    <row r="42" spans="1:5" ht="12.75" customHeight="1" hidden="1">
      <c r="A42" s="246"/>
      <c r="B42" s="246"/>
      <c r="C42" s="246"/>
      <c r="D42" s="246"/>
      <c r="E42" s="246"/>
    </row>
    <row r="43" spans="1:5" ht="12.75" customHeight="1" hidden="1">
      <c r="A43" s="245"/>
      <c r="B43" s="245"/>
      <c r="C43" s="245"/>
      <c r="D43" s="208"/>
      <c r="E43" s="42"/>
    </row>
    <row r="44" spans="1:5" ht="17.25" hidden="1">
      <c r="A44" s="28"/>
      <c r="B44" s="29"/>
      <c r="C44" s="29"/>
      <c r="D44" s="209"/>
      <c r="E44" s="27"/>
    </row>
    <row r="45" spans="1:5" ht="26.25" customHeight="1" hidden="1">
      <c r="A45" s="12"/>
      <c r="B45" s="14"/>
      <c r="C45" s="13"/>
      <c r="D45" s="210"/>
      <c r="E45" s="11"/>
    </row>
    <row r="46" spans="1:8" ht="78" customHeight="1">
      <c r="A46" s="136" t="s">
        <v>76</v>
      </c>
      <c r="B46" s="139" t="s">
        <v>242</v>
      </c>
      <c r="C46" s="138" t="s">
        <v>187</v>
      </c>
      <c r="D46" s="135">
        <f>D47</f>
        <v>1812.86</v>
      </c>
      <c r="E46" s="135">
        <f>E47</f>
        <v>479.29999999999995</v>
      </c>
      <c r="F46" s="170"/>
      <c r="G46" s="170"/>
      <c r="H46" s="135">
        <f>H47</f>
        <v>2292.16</v>
      </c>
    </row>
    <row r="47" spans="1:8" ht="62.25">
      <c r="A47" s="49" t="s">
        <v>79</v>
      </c>
      <c r="B47" s="53" t="s">
        <v>227</v>
      </c>
      <c r="C47" s="51" t="s">
        <v>187</v>
      </c>
      <c r="D47" s="213">
        <v>1812.86</v>
      </c>
      <c r="E47" s="60">
        <f>H47-D47</f>
        <v>479.29999999999995</v>
      </c>
      <c r="F47" s="170"/>
      <c r="G47" s="170"/>
      <c r="H47" s="60">
        <v>2292.16</v>
      </c>
    </row>
    <row r="48" spans="1:5" ht="12.75">
      <c r="A48" s="12"/>
      <c r="B48" s="14"/>
      <c r="C48" s="13"/>
      <c r="D48" s="210"/>
      <c r="E48" s="11"/>
    </row>
    <row r="49" spans="1:5" ht="12.75">
      <c r="A49" s="12"/>
      <c r="B49" s="13"/>
      <c r="C49" s="13"/>
      <c r="D49" s="210"/>
      <c r="E49" s="11"/>
    </row>
    <row r="50" spans="1:5" ht="12.75">
      <c r="A50" s="12"/>
      <c r="B50" s="15"/>
      <c r="C50" s="15"/>
      <c r="D50" s="211"/>
      <c r="E50" s="15"/>
    </row>
    <row r="51" ht="12.75">
      <c r="A51" s="12"/>
    </row>
  </sheetData>
  <sheetProtection/>
  <mergeCells count="5">
    <mergeCell ref="A43:C43"/>
    <mergeCell ref="A42:E42"/>
    <mergeCell ref="E1:G1"/>
    <mergeCell ref="A3:H3"/>
    <mergeCell ref="E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5" r:id="rId1"/>
  <rowBreaks count="2" manualBreakCount="2">
    <brk id="24" max="7" man="1"/>
    <brk id="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zoomScale="80" zoomScaleNormal="80" zoomScalePageLayoutView="0" workbookViewId="0" topLeftCell="A1">
      <selection activeCell="E1" sqref="E1:G1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6.50390625" style="0" customWidth="1"/>
    <col min="7" max="7" width="25.375" style="0" customWidth="1"/>
  </cols>
  <sheetData>
    <row r="1" spans="2:7" ht="76.5" customHeight="1">
      <c r="B1" s="39"/>
      <c r="C1" s="40"/>
      <c r="D1" s="92"/>
      <c r="E1" s="247" t="s">
        <v>293</v>
      </c>
      <c r="F1" s="231"/>
      <c r="G1" s="231"/>
    </row>
    <row r="2" spans="2:7" ht="32.25" customHeight="1">
      <c r="B2" s="248" t="s">
        <v>270</v>
      </c>
      <c r="C2" s="248"/>
      <c r="D2" s="248"/>
      <c r="E2" s="248"/>
      <c r="F2" s="248"/>
      <c r="G2" s="248"/>
    </row>
    <row r="3" spans="2:7" ht="78">
      <c r="B3" s="38" t="s">
        <v>28</v>
      </c>
      <c r="C3" s="38" t="s">
        <v>29</v>
      </c>
      <c r="D3" s="38" t="s">
        <v>26</v>
      </c>
      <c r="E3" s="38" t="s">
        <v>198</v>
      </c>
      <c r="F3" s="38" t="s">
        <v>202</v>
      </c>
      <c r="G3" s="38" t="s">
        <v>269</v>
      </c>
    </row>
    <row r="4" spans="2:7" ht="15">
      <c r="B4" s="20">
        <v>1</v>
      </c>
      <c r="C4" s="20">
        <v>2</v>
      </c>
      <c r="D4" s="20">
        <v>3</v>
      </c>
      <c r="E4" s="20">
        <v>4</v>
      </c>
      <c r="F4" s="20">
        <v>4</v>
      </c>
      <c r="G4" s="20">
        <v>5</v>
      </c>
    </row>
    <row r="5" spans="2:7" ht="40.5" customHeight="1">
      <c r="B5" s="132" t="s">
        <v>76</v>
      </c>
      <c r="C5" s="133">
        <v>85000000000000000</v>
      </c>
      <c r="D5" s="134" t="s">
        <v>118</v>
      </c>
      <c r="E5" s="135">
        <f>E6+E25</f>
        <v>127</v>
      </c>
      <c r="F5" s="135">
        <f>F6+F25</f>
        <v>7168.27</v>
      </c>
      <c r="G5" s="135">
        <f>G6+G25</f>
        <v>7287.67</v>
      </c>
    </row>
    <row r="6" spans="2:7" ht="33" customHeight="1">
      <c r="B6" s="132" t="s">
        <v>76</v>
      </c>
      <c r="C6" s="133">
        <v>10000000000000000</v>
      </c>
      <c r="D6" s="134" t="s">
        <v>30</v>
      </c>
      <c r="E6" s="135">
        <f>E7+E10+E13+E21</f>
        <v>127</v>
      </c>
      <c r="F6" s="135">
        <f>F7+F10+F13+F21+F23</f>
        <v>1401.5</v>
      </c>
      <c r="G6" s="135">
        <f>G7+G10+G13+G21+G23</f>
        <v>1429</v>
      </c>
    </row>
    <row r="7" spans="2:7" ht="31.5" customHeight="1">
      <c r="B7" s="132" t="s">
        <v>76</v>
      </c>
      <c r="C7" s="133">
        <v>10100000000000000</v>
      </c>
      <c r="D7" s="134" t="s">
        <v>119</v>
      </c>
      <c r="E7" s="135">
        <f>E8</f>
        <v>5</v>
      </c>
      <c r="F7" s="135">
        <f>F8</f>
        <v>153.5</v>
      </c>
      <c r="G7" s="135">
        <f>G8</f>
        <v>155</v>
      </c>
    </row>
    <row r="8" spans="2:12" ht="28.5" customHeight="1">
      <c r="B8" s="49" t="s">
        <v>76</v>
      </c>
      <c r="C8" s="53">
        <v>10102000010000100</v>
      </c>
      <c r="D8" s="51" t="s">
        <v>31</v>
      </c>
      <c r="E8" s="50">
        <f>SUM(E9:E9)</f>
        <v>5</v>
      </c>
      <c r="F8" s="50">
        <f>SUM(F9:F9)</f>
        <v>153.5</v>
      </c>
      <c r="G8" s="50">
        <f>SUM(G9:G9)</f>
        <v>155</v>
      </c>
      <c r="L8" t="s">
        <v>244</v>
      </c>
    </row>
    <row r="9" spans="2:7" ht="77.25" customHeight="1">
      <c r="B9" s="49" t="s">
        <v>77</v>
      </c>
      <c r="C9" s="54">
        <v>10102010010000100</v>
      </c>
      <c r="D9" s="52" t="s">
        <v>120</v>
      </c>
      <c r="E9" s="50">
        <v>5</v>
      </c>
      <c r="F9" s="50">
        <v>153.5</v>
      </c>
      <c r="G9" s="50">
        <v>155</v>
      </c>
    </row>
    <row r="10" spans="2:7" ht="32.25" customHeight="1">
      <c r="B10" s="136" t="s">
        <v>76</v>
      </c>
      <c r="C10" s="133">
        <v>10500000000000000</v>
      </c>
      <c r="D10" s="134" t="s">
        <v>122</v>
      </c>
      <c r="E10" s="135">
        <f aca="true" t="shared" si="0" ref="E10:G11">E11</f>
        <v>87</v>
      </c>
      <c r="F10" s="135">
        <f t="shared" si="0"/>
        <v>74</v>
      </c>
      <c r="G10" s="135">
        <f t="shared" si="0"/>
        <v>75</v>
      </c>
    </row>
    <row r="11" spans="2:7" ht="38.25" customHeight="1">
      <c r="B11" s="49" t="s">
        <v>76</v>
      </c>
      <c r="C11" s="53">
        <v>10503000010000100</v>
      </c>
      <c r="D11" s="51" t="s">
        <v>32</v>
      </c>
      <c r="E11" s="50">
        <f t="shared" si="0"/>
        <v>87</v>
      </c>
      <c r="F11" s="50">
        <f t="shared" si="0"/>
        <v>74</v>
      </c>
      <c r="G11" s="50">
        <f t="shared" si="0"/>
        <v>75</v>
      </c>
    </row>
    <row r="12" spans="2:7" ht="36.75" customHeight="1">
      <c r="B12" s="49" t="s">
        <v>77</v>
      </c>
      <c r="C12" s="54">
        <v>10503010010000100</v>
      </c>
      <c r="D12" s="52" t="s">
        <v>32</v>
      </c>
      <c r="E12" s="50">
        <v>87</v>
      </c>
      <c r="F12" s="50">
        <v>74</v>
      </c>
      <c r="G12" s="50">
        <v>75</v>
      </c>
    </row>
    <row r="13" spans="2:7" ht="39" customHeight="1">
      <c r="B13" s="136" t="s">
        <v>76</v>
      </c>
      <c r="C13" s="133">
        <v>10600000000000000</v>
      </c>
      <c r="D13" s="134" t="s">
        <v>110</v>
      </c>
      <c r="E13" s="135">
        <f>E14+E16</f>
        <v>25</v>
      </c>
      <c r="F13" s="135">
        <f>F14+F16</f>
        <v>1160</v>
      </c>
      <c r="G13" s="135">
        <f>G14+G16</f>
        <v>1185</v>
      </c>
    </row>
    <row r="14" spans="2:7" ht="44.25" customHeight="1">
      <c r="B14" s="136" t="s">
        <v>76</v>
      </c>
      <c r="C14" s="133">
        <v>10601000000000100</v>
      </c>
      <c r="D14" s="134" t="s">
        <v>111</v>
      </c>
      <c r="E14" s="137">
        <f>E15</f>
        <v>5</v>
      </c>
      <c r="F14" s="137">
        <f>F15</f>
        <v>110</v>
      </c>
      <c r="G14" s="137">
        <f>G15</f>
        <v>115</v>
      </c>
    </row>
    <row r="15" spans="2:7" ht="50.25" customHeight="1">
      <c r="B15" s="49" t="s">
        <v>77</v>
      </c>
      <c r="C15" s="54">
        <v>10601030100000100</v>
      </c>
      <c r="D15" s="52" t="s">
        <v>112</v>
      </c>
      <c r="E15" s="50">
        <v>5</v>
      </c>
      <c r="F15" s="50">
        <v>110</v>
      </c>
      <c r="G15" s="50">
        <v>115</v>
      </c>
    </row>
    <row r="16" spans="2:7" ht="41.25" customHeight="1">
      <c r="B16" s="136" t="s">
        <v>76</v>
      </c>
      <c r="C16" s="133">
        <v>10606000000000100</v>
      </c>
      <c r="D16" s="138" t="s">
        <v>113</v>
      </c>
      <c r="E16" s="135">
        <f>E17+E19</f>
        <v>20</v>
      </c>
      <c r="F16" s="135">
        <f>F17+F19</f>
        <v>1050</v>
      </c>
      <c r="G16" s="135">
        <f>G17+G19</f>
        <v>1070</v>
      </c>
    </row>
    <row r="17" spans="2:7" ht="35.25" customHeight="1">
      <c r="B17" s="136" t="s">
        <v>76</v>
      </c>
      <c r="C17" s="133">
        <v>10606030000000100</v>
      </c>
      <c r="D17" s="134" t="s">
        <v>114</v>
      </c>
      <c r="E17" s="137">
        <f>E18</f>
        <v>10</v>
      </c>
      <c r="F17" s="137">
        <f>F18</f>
        <v>900</v>
      </c>
      <c r="G17" s="137">
        <f>G18</f>
        <v>900</v>
      </c>
    </row>
    <row r="18" spans="2:7" ht="52.5" customHeight="1">
      <c r="B18" s="49" t="s">
        <v>77</v>
      </c>
      <c r="C18" s="54">
        <v>10606033100000100</v>
      </c>
      <c r="D18" s="52" t="s">
        <v>115</v>
      </c>
      <c r="E18" s="60">
        <v>10</v>
      </c>
      <c r="F18" s="60">
        <v>900</v>
      </c>
      <c r="G18" s="60">
        <v>900</v>
      </c>
    </row>
    <row r="19" spans="2:7" ht="39.75" customHeight="1">
      <c r="B19" s="136" t="s">
        <v>76</v>
      </c>
      <c r="C19" s="133">
        <v>10606040000000100</v>
      </c>
      <c r="D19" s="134" t="s">
        <v>116</v>
      </c>
      <c r="E19" s="137">
        <f>E20</f>
        <v>10</v>
      </c>
      <c r="F19" s="137">
        <f>F20</f>
        <v>150</v>
      </c>
      <c r="G19" s="137">
        <f>G20</f>
        <v>170</v>
      </c>
    </row>
    <row r="20" spans="2:7" ht="42.75" customHeight="1">
      <c r="B20" s="49" t="s">
        <v>77</v>
      </c>
      <c r="C20" s="54">
        <v>10606043100000100</v>
      </c>
      <c r="D20" s="52" t="s">
        <v>117</v>
      </c>
      <c r="E20" s="50">
        <v>10</v>
      </c>
      <c r="F20" s="50">
        <v>150</v>
      </c>
      <c r="G20" s="50">
        <v>170</v>
      </c>
    </row>
    <row r="21" spans="2:8" ht="42.75" customHeight="1">
      <c r="B21" s="136" t="s">
        <v>76</v>
      </c>
      <c r="C21" s="133">
        <v>11100000000000000</v>
      </c>
      <c r="D21" s="134" t="s">
        <v>200</v>
      </c>
      <c r="E21" s="135">
        <f>E22</f>
        <v>10</v>
      </c>
      <c r="F21" s="142">
        <f>F22</f>
        <v>9</v>
      </c>
      <c r="G21" s="142">
        <f>G22</f>
        <v>9</v>
      </c>
      <c r="H21" s="196"/>
    </row>
    <row r="22" spans="2:8" ht="105" customHeight="1">
      <c r="B22" s="49" t="s">
        <v>79</v>
      </c>
      <c r="C22" s="53">
        <v>11109045100000100</v>
      </c>
      <c r="D22" s="51" t="s">
        <v>201</v>
      </c>
      <c r="E22" s="50">
        <v>10</v>
      </c>
      <c r="F22" s="65">
        <v>9</v>
      </c>
      <c r="G22" s="65">
        <v>9</v>
      </c>
      <c r="H22" s="197"/>
    </row>
    <row r="23" spans="2:8" ht="19.5" customHeight="1">
      <c r="B23" s="136" t="s">
        <v>76</v>
      </c>
      <c r="C23" s="133">
        <v>10800000000000000</v>
      </c>
      <c r="D23" s="134" t="s">
        <v>123</v>
      </c>
      <c r="E23" s="135"/>
      <c r="F23" s="142">
        <f>F24</f>
        <v>5</v>
      </c>
      <c r="G23" s="142">
        <f>G24</f>
        <v>5</v>
      </c>
      <c r="H23" s="197"/>
    </row>
    <row r="24" spans="2:8" ht="33.75" customHeight="1">
      <c r="B24" s="49" t="s">
        <v>79</v>
      </c>
      <c r="C24" s="53">
        <v>10804020011000100</v>
      </c>
      <c r="D24" s="51" t="s">
        <v>241</v>
      </c>
      <c r="E24" s="50"/>
      <c r="F24" s="198">
        <v>5</v>
      </c>
      <c r="G24" s="198">
        <v>5</v>
      </c>
      <c r="H24" s="197"/>
    </row>
    <row r="25" spans="2:7" ht="30" customHeight="1">
      <c r="B25" s="136" t="s">
        <v>76</v>
      </c>
      <c r="C25" s="133" t="s">
        <v>182</v>
      </c>
      <c r="D25" s="134" t="s">
        <v>7</v>
      </c>
      <c r="E25" s="135">
        <f>E26</f>
        <v>0</v>
      </c>
      <c r="F25" s="135">
        <f>F26</f>
        <v>5766.77</v>
      </c>
      <c r="G25" s="135">
        <f>G26</f>
        <v>5858.67</v>
      </c>
    </row>
    <row r="26" spans="2:7" ht="57" customHeight="1">
      <c r="B26" s="136" t="s">
        <v>76</v>
      </c>
      <c r="C26" s="133" t="s">
        <v>183</v>
      </c>
      <c r="D26" s="134" t="s">
        <v>126</v>
      </c>
      <c r="E26" s="137">
        <f>E27+E30</f>
        <v>0</v>
      </c>
      <c r="F26" s="137">
        <f>F27+F30+F34</f>
        <v>5766.77</v>
      </c>
      <c r="G26" s="137">
        <f>G27+G30+G32+G34</f>
        <v>5858.67</v>
      </c>
    </row>
    <row r="27" spans="2:7" ht="49.5" customHeight="1">
      <c r="B27" s="136" t="s">
        <v>76</v>
      </c>
      <c r="C27" s="133" t="s">
        <v>235</v>
      </c>
      <c r="D27" s="134" t="s">
        <v>184</v>
      </c>
      <c r="E27" s="137">
        <f aca="true" t="shared" si="1" ref="E27:G28">E28</f>
        <v>0</v>
      </c>
      <c r="F27" s="137">
        <f t="shared" si="1"/>
        <v>3253.87</v>
      </c>
      <c r="G27" s="137">
        <f t="shared" si="1"/>
        <v>3253.87</v>
      </c>
    </row>
    <row r="28" spans="2:7" ht="38.25" customHeight="1">
      <c r="B28" s="49" t="s">
        <v>76</v>
      </c>
      <c r="C28" s="53" t="s">
        <v>234</v>
      </c>
      <c r="D28" s="51" t="s">
        <v>127</v>
      </c>
      <c r="E28" s="50">
        <f t="shared" si="1"/>
        <v>0</v>
      </c>
      <c r="F28" s="50">
        <f t="shared" si="1"/>
        <v>3253.87</v>
      </c>
      <c r="G28" s="50">
        <f t="shared" si="1"/>
        <v>3253.87</v>
      </c>
    </row>
    <row r="29" spans="2:7" ht="44.25" customHeight="1">
      <c r="B29" s="49" t="s">
        <v>76</v>
      </c>
      <c r="C29" s="54" t="s">
        <v>225</v>
      </c>
      <c r="D29" s="52" t="s">
        <v>185</v>
      </c>
      <c r="E29" s="50">
        <v>0</v>
      </c>
      <c r="F29" s="50">
        <v>3253.87</v>
      </c>
      <c r="G29" s="50">
        <v>3253.87</v>
      </c>
    </row>
    <row r="30" spans="2:7" ht="52.5" customHeight="1">
      <c r="B30" s="136" t="s">
        <v>76</v>
      </c>
      <c r="C30" s="139" t="s">
        <v>233</v>
      </c>
      <c r="D30" s="138" t="s">
        <v>128</v>
      </c>
      <c r="E30" s="135">
        <f>E31</f>
        <v>0</v>
      </c>
      <c r="F30" s="135">
        <f>F31</f>
        <v>133.6</v>
      </c>
      <c r="G30" s="135">
        <f>G31</f>
        <v>135.1</v>
      </c>
    </row>
    <row r="31" spans="2:7" ht="55.5" customHeight="1">
      <c r="B31" s="49" t="s">
        <v>76</v>
      </c>
      <c r="C31" s="54" t="s">
        <v>236</v>
      </c>
      <c r="D31" s="52" t="s">
        <v>129</v>
      </c>
      <c r="E31" s="50">
        <v>0</v>
      </c>
      <c r="F31" s="50">
        <v>133.6</v>
      </c>
      <c r="G31" s="50">
        <v>135.1</v>
      </c>
    </row>
    <row r="32" spans="2:9" ht="62.25" hidden="1">
      <c r="B32" s="136" t="s">
        <v>76</v>
      </c>
      <c r="C32" s="139" t="s">
        <v>242</v>
      </c>
      <c r="D32" s="138" t="s">
        <v>187</v>
      </c>
      <c r="E32" s="135">
        <v>0</v>
      </c>
      <c r="F32" s="135">
        <f>F33</f>
        <v>0</v>
      </c>
      <c r="G32" s="38">
        <v>0</v>
      </c>
      <c r="H32" s="214"/>
      <c r="I32" s="196"/>
    </row>
    <row r="33" spans="2:9" ht="62.25" hidden="1">
      <c r="B33" s="49" t="s">
        <v>79</v>
      </c>
      <c r="C33" s="53" t="s">
        <v>227</v>
      </c>
      <c r="D33" s="51" t="s">
        <v>187</v>
      </c>
      <c r="E33" s="213">
        <v>0</v>
      </c>
      <c r="F33" s="60">
        <v>0</v>
      </c>
      <c r="G33" s="20">
        <v>0</v>
      </c>
      <c r="H33" s="214"/>
      <c r="I33" s="215"/>
    </row>
    <row r="34" spans="2:7" ht="62.25">
      <c r="B34" s="136" t="s">
        <v>76</v>
      </c>
      <c r="C34" s="139" t="s">
        <v>242</v>
      </c>
      <c r="D34" s="138" t="s">
        <v>187</v>
      </c>
      <c r="E34" s="135">
        <f>E35</f>
        <v>0</v>
      </c>
      <c r="F34" s="135">
        <f>F35</f>
        <v>2379.3</v>
      </c>
      <c r="G34" s="135">
        <f>G35</f>
        <v>2469.7</v>
      </c>
    </row>
    <row r="35" spans="2:7" ht="62.25">
      <c r="B35" s="49" t="s">
        <v>79</v>
      </c>
      <c r="C35" s="54" t="s">
        <v>227</v>
      </c>
      <c r="D35" s="52" t="s">
        <v>187</v>
      </c>
      <c r="E35" s="50">
        <v>0</v>
      </c>
      <c r="F35" s="50">
        <v>2379.3</v>
      </c>
      <c r="G35" s="50">
        <v>2469.7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Normal="90" zoomScaleSheetLayoutView="100" zoomScalePageLayoutView="0" workbookViewId="0" topLeftCell="A1">
      <selection activeCell="D1" sqref="D1:E1"/>
    </sheetView>
  </sheetViews>
  <sheetFormatPr defaultColWidth="9.125" defaultRowHeight="12.75"/>
  <cols>
    <col min="1" max="1" width="66.50390625" style="61" customWidth="1"/>
    <col min="2" max="2" width="12.125" style="62" customWidth="1"/>
    <col min="3" max="3" width="12.625" style="62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67"/>
      <c r="C1" s="67"/>
      <c r="D1" s="255"/>
      <c r="E1" s="256"/>
    </row>
    <row r="2" spans="2:5" ht="111" customHeight="1">
      <c r="B2" s="67"/>
      <c r="C2" s="67"/>
      <c r="D2" s="254" t="s">
        <v>273</v>
      </c>
      <c r="E2" s="227"/>
    </row>
    <row r="3" spans="1:4" ht="57" customHeight="1">
      <c r="A3" s="252" t="s">
        <v>274</v>
      </c>
      <c r="B3" s="253"/>
      <c r="C3" s="253"/>
      <c r="D3" s="253"/>
    </row>
    <row r="4" spans="1:5" s="17" customFormat="1" ht="19.5" customHeight="1">
      <c r="A4" s="18"/>
      <c r="B4" s="19"/>
      <c r="C4" s="19"/>
      <c r="D4" s="63"/>
      <c r="E4" s="173" t="s">
        <v>68</v>
      </c>
    </row>
    <row r="5" spans="1:5" s="17" customFormat="1" ht="46.5" customHeight="1">
      <c r="A5" s="20" t="s">
        <v>44</v>
      </c>
      <c r="B5" s="20" t="s">
        <v>69</v>
      </c>
      <c r="C5" s="20" t="s">
        <v>275</v>
      </c>
      <c r="D5" s="20" t="s">
        <v>245</v>
      </c>
      <c r="E5" s="20" t="s">
        <v>188</v>
      </c>
    </row>
    <row r="6" spans="1:5" s="17" customFormat="1" ht="15">
      <c r="A6" s="20">
        <v>1</v>
      </c>
      <c r="B6" s="30">
        <v>2</v>
      </c>
      <c r="C6" s="30"/>
      <c r="D6" s="20">
        <v>3</v>
      </c>
      <c r="E6" s="20">
        <v>4</v>
      </c>
    </row>
    <row r="7" spans="1:5" ht="15">
      <c r="A7" s="140" t="s">
        <v>43</v>
      </c>
      <c r="B7" s="141" t="s">
        <v>50</v>
      </c>
      <c r="C7" s="220">
        <f>C8+C9+C10</f>
        <v>1759.97</v>
      </c>
      <c r="D7" s="142">
        <f>D8+D9+D10</f>
        <v>-12.569999999999993</v>
      </c>
      <c r="E7" s="142">
        <f>E8+E9+E10</f>
        <v>1747.4</v>
      </c>
    </row>
    <row r="8" spans="1:5" ht="40.5" customHeight="1">
      <c r="A8" s="64" t="s">
        <v>160</v>
      </c>
      <c r="B8" s="32" t="s">
        <v>109</v>
      </c>
      <c r="C8" s="32" t="s">
        <v>246</v>
      </c>
      <c r="D8" s="65">
        <f>E8-C8</f>
        <v>20.19999999999999</v>
      </c>
      <c r="E8" s="65">
        <v>489.2</v>
      </c>
    </row>
    <row r="9" spans="1:5" ht="57" customHeight="1">
      <c r="A9" s="64" t="s">
        <v>42</v>
      </c>
      <c r="B9" s="32" t="s">
        <v>51</v>
      </c>
      <c r="C9" s="32" t="s">
        <v>276</v>
      </c>
      <c r="D9" s="65">
        <f>E9-C9</f>
        <v>-32.76999999999998</v>
      </c>
      <c r="E9" s="65">
        <v>1257.2</v>
      </c>
    </row>
    <row r="10" spans="1:5" ht="15">
      <c r="A10" s="140" t="s">
        <v>41</v>
      </c>
      <c r="B10" s="141" t="s">
        <v>52</v>
      </c>
      <c r="C10" s="141" t="s">
        <v>277</v>
      </c>
      <c r="D10" s="142">
        <v>0</v>
      </c>
      <c r="E10" s="142">
        <v>1</v>
      </c>
    </row>
    <row r="11" spans="1:5" ht="15">
      <c r="A11" s="140" t="s">
        <v>40</v>
      </c>
      <c r="B11" s="141" t="s">
        <v>53</v>
      </c>
      <c r="C11" s="220" t="str">
        <f>C12</f>
        <v>122,70</v>
      </c>
      <c r="D11" s="142">
        <f>D12</f>
        <v>10.799999999999997</v>
      </c>
      <c r="E11" s="142">
        <f>E12</f>
        <v>133.5</v>
      </c>
    </row>
    <row r="12" spans="1:5" ht="15">
      <c r="A12" s="64" t="s">
        <v>54</v>
      </c>
      <c r="B12" s="32" t="s">
        <v>55</v>
      </c>
      <c r="C12" s="32" t="s">
        <v>278</v>
      </c>
      <c r="D12" s="65">
        <f>E12-C12</f>
        <v>10.799999999999997</v>
      </c>
      <c r="E12" s="65">
        <v>133.5</v>
      </c>
    </row>
    <row r="13" spans="1:5" ht="15">
      <c r="A13" s="140" t="s">
        <v>96</v>
      </c>
      <c r="B13" s="141" t="s">
        <v>104</v>
      </c>
      <c r="C13" s="220">
        <f>C14</f>
        <v>188.81</v>
      </c>
      <c r="D13" s="142">
        <f>D14</f>
        <v>-68.81</v>
      </c>
      <c r="E13" s="142">
        <f>E14</f>
        <v>120</v>
      </c>
    </row>
    <row r="14" spans="1:5" ht="15">
      <c r="A14" s="64" t="s">
        <v>151</v>
      </c>
      <c r="B14" s="32" t="s">
        <v>193</v>
      </c>
      <c r="C14" s="221">
        <v>188.81</v>
      </c>
      <c r="D14" s="65">
        <f>E14-C14</f>
        <v>-68.81</v>
      </c>
      <c r="E14" s="65">
        <v>120</v>
      </c>
    </row>
    <row r="15" spans="1:5" ht="15">
      <c r="A15" s="140" t="s">
        <v>39</v>
      </c>
      <c r="B15" s="141" t="s">
        <v>56</v>
      </c>
      <c r="C15" s="220" t="str">
        <f>C16</f>
        <v>26,50</v>
      </c>
      <c r="D15" s="142">
        <f>D16</f>
        <v>-6.5</v>
      </c>
      <c r="E15" s="142">
        <f>E16</f>
        <v>20</v>
      </c>
    </row>
    <row r="16" spans="1:5" ht="15">
      <c r="A16" s="64" t="s">
        <v>38</v>
      </c>
      <c r="B16" s="32" t="s">
        <v>57</v>
      </c>
      <c r="C16" s="32" t="s">
        <v>281</v>
      </c>
      <c r="D16" s="65">
        <f>E16-C16</f>
        <v>-6.5</v>
      </c>
      <c r="E16" s="65">
        <v>20</v>
      </c>
    </row>
    <row r="17" spans="1:5" ht="15">
      <c r="A17" s="140" t="s">
        <v>37</v>
      </c>
      <c r="B17" s="141" t="s">
        <v>58</v>
      </c>
      <c r="C17" s="220" t="str">
        <f>C18</f>
        <v>15,00</v>
      </c>
      <c r="D17" s="142">
        <f>D18</f>
        <v>-10</v>
      </c>
      <c r="E17" s="142">
        <f>E18</f>
        <v>5</v>
      </c>
    </row>
    <row r="18" spans="1:5" ht="15">
      <c r="A18" s="64" t="s">
        <v>36</v>
      </c>
      <c r="B18" s="32" t="s">
        <v>59</v>
      </c>
      <c r="C18" s="32" t="s">
        <v>279</v>
      </c>
      <c r="D18" s="65">
        <f>E18-C18</f>
        <v>-10</v>
      </c>
      <c r="E18" s="65">
        <v>5</v>
      </c>
    </row>
    <row r="19" spans="1:5" ht="15">
      <c r="A19" s="140" t="s">
        <v>67</v>
      </c>
      <c r="B19" s="141" t="s">
        <v>60</v>
      </c>
      <c r="C19" s="220" t="str">
        <f>C20</f>
        <v>1005,87</v>
      </c>
      <c r="D19" s="142">
        <f>D20</f>
        <v>207.56000000000006</v>
      </c>
      <c r="E19" s="142">
        <f>E20</f>
        <v>1213.43</v>
      </c>
    </row>
    <row r="20" spans="1:5" ht="15">
      <c r="A20" s="64" t="s">
        <v>35</v>
      </c>
      <c r="B20" s="32" t="s">
        <v>61</v>
      </c>
      <c r="C20" s="32" t="s">
        <v>280</v>
      </c>
      <c r="D20" s="65">
        <f>E20-C20</f>
        <v>207.56000000000006</v>
      </c>
      <c r="E20" s="65">
        <v>1213.43</v>
      </c>
    </row>
    <row r="21" spans="1:5" ht="15">
      <c r="A21" s="140" t="s">
        <v>62</v>
      </c>
      <c r="B21" s="141" t="s">
        <v>63</v>
      </c>
      <c r="C21" s="220">
        <f>C22</f>
        <v>3494.455</v>
      </c>
      <c r="D21" s="142">
        <f>D22</f>
        <v>410.44</v>
      </c>
      <c r="E21" s="142">
        <f>E22</f>
        <v>3904.9</v>
      </c>
    </row>
    <row r="22" spans="1:5" ht="24" customHeight="1">
      <c r="A22" s="64" t="s">
        <v>65</v>
      </c>
      <c r="B22" s="32" t="s">
        <v>66</v>
      </c>
      <c r="C22" s="221">
        <v>3494.455</v>
      </c>
      <c r="D22" s="65">
        <v>410.44</v>
      </c>
      <c r="E22" s="65">
        <v>3904.9</v>
      </c>
    </row>
    <row r="23" spans="1:5" ht="15">
      <c r="A23" s="64" t="s">
        <v>106</v>
      </c>
      <c r="B23" s="32" t="s">
        <v>107</v>
      </c>
      <c r="C23" s="32" t="s">
        <v>247</v>
      </c>
      <c r="D23" s="65">
        <f>D24</f>
        <v>0</v>
      </c>
      <c r="E23" s="65">
        <f>E24</f>
        <v>0</v>
      </c>
    </row>
    <row r="24" spans="1:5" ht="15">
      <c r="A24" s="64" t="s">
        <v>141</v>
      </c>
      <c r="B24" s="32" t="s">
        <v>108</v>
      </c>
      <c r="C24" s="32" t="s">
        <v>247</v>
      </c>
      <c r="D24" s="65">
        <v>0</v>
      </c>
      <c r="E24" s="65">
        <v>0</v>
      </c>
    </row>
    <row r="25" spans="1:5" ht="15">
      <c r="A25" s="143" t="s">
        <v>34</v>
      </c>
      <c r="B25" s="144"/>
      <c r="C25" s="142">
        <f>C7+C11+C13+C15+C17+C19+C21</f>
        <v>6613.305</v>
      </c>
      <c r="D25" s="142">
        <f>D7+D11+D13+D15+D17+D19+D21+D23</f>
        <v>530.9200000000001</v>
      </c>
      <c r="E25" s="142">
        <f>E7+E11+E13+E15+E17+E19+E21+E23</f>
        <v>7144.23</v>
      </c>
    </row>
    <row r="26" spans="2:4" ht="15">
      <c r="B26" s="66"/>
      <c r="C26" s="66"/>
      <c r="D26" s="68"/>
    </row>
    <row r="27" spans="2:4" ht="15">
      <c r="B27" s="66"/>
      <c r="C27" s="66"/>
      <c r="D27" s="68"/>
    </row>
    <row r="28" spans="2:3" ht="15">
      <c r="B28" s="66"/>
      <c r="C28" s="66"/>
    </row>
    <row r="29" spans="2:3" ht="15">
      <c r="B29" s="66"/>
      <c r="C29" s="66"/>
    </row>
    <row r="30" spans="2:3" ht="15">
      <c r="B30" s="66"/>
      <c r="C30" s="66"/>
    </row>
    <row r="31" spans="2:3" ht="15">
      <c r="B31" s="66"/>
      <c r="C31" s="66"/>
    </row>
    <row r="32" spans="2:3" ht="15">
      <c r="B32" s="66"/>
      <c r="C32" s="66"/>
    </row>
    <row r="33" spans="2:3" ht="15">
      <c r="B33" s="66"/>
      <c r="C33" s="66"/>
    </row>
    <row r="34" spans="2:3" ht="15">
      <c r="B34" s="66"/>
      <c r="C34" s="66"/>
    </row>
    <row r="35" spans="2:3" ht="15">
      <c r="B35" s="66"/>
      <c r="C35" s="66"/>
    </row>
    <row r="36" spans="2:3" ht="15">
      <c r="B36" s="66"/>
      <c r="C36" s="66"/>
    </row>
    <row r="37" spans="2:3" ht="15">
      <c r="B37" s="66"/>
      <c r="C37" s="66"/>
    </row>
    <row r="38" spans="2:3" ht="15">
      <c r="B38" s="66"/>
      <c r="C38" s="66"/>
    </row>
    <row r="39" spans="2:3" ht="15">
      <c r="B39" s="66"/>
      <c r="C39" s="66"/>
    </row>
    <row r="40" spans="2:3" ht="15">
      <c r="B40" s="66"/>
      <c r="C40" s="66"/>
    </row>
    <row r="41" spans="2:3" ht="15">
      <c r="B41" s="66"/>
      <c r="C41" s="66"/>
    </row>
    <row r="42" spans="2:3" ht="15">
      <c r="B42" s="66"/>
      <c r="C42" s="66"/>
    </row>
    <row r="43" spans="2:3" ht="15">
      <c r="B43" s="66"/>
      <c r="C43" s="66"/>
    </row>
    <row r="44" spans="2:3" ht="15">
      <c r="B44" s="66"/>
      <c r="C44" s="66"/>
    </row>
    <row r="45" spans="2:3" ht="15">
      <c r="B45" s="66"/>
      <c r="C45" s="66"/>
    </row>
    <row r="46" spans="2:3" ht="15">
      <c r="B46" s="66"/>
      <c r="C46" s="66"/>
    </row>
    <row r="47" spans="2:3" ht="15">
      <c r="B47" s="66"/>
      <c r="C47" s="66"/>
    </row>
    <row r="48" spans="2:3" ht="15">
      <c r="B48" s="66"/>
      <c r="C48" s="66"/>
    </row>
    <row r="49" spans="2:3" ht="15">
      <c r="B49" s="66"/>
      <c r="C49" s="66"/>
    </row>
    <row r="50" spans="2:3" ht="15">
      <c r="B50" s="66"/>
      <c r="C50" s="66"/>
    </row>
    <row r="51" spans="2:3" ht="15">
      <c r="B51" s="66"/>
      <c r="C51" s="66"/>
    </row>
    <row r="52" spans="2:3" ht="15">
      <c r="B52" s="66"/>
      <c r="C52" s="66"/>
    </row>
    <row r="53" spans="2:3" ht="15">
      <c r="B53" s="66"/>
      <c r="C53" s="66"/>
    </row>
    <row r="54" spans="2:3" ht="15">
      <c r="B54" s="66"/>
      <c r="C54" s="66"/>
    </row>
    <row r="55" spans="2:3" ht="15">
      <c r="B55" s="66"/>
      <c r="C55" s="66"/>
    </row>
    <row r="56" spans="2:3" ht="15">
      <c r="B56" s="66"/>
      <c r="C56" s="66"/>
    </row>
    <row r="57" spans="2:3" ht="15">
      <c r="B57" s="66"/>
      <c r="C57" s="66"/>
    </row>
    <row r="58" spans="2:3" ht="15">
      <c r="B58" s="66"/>
      <c r="C58" s="66"/>
    </row>
    <row r="59" spans="2:3" ht="15">
      <c r="B59" s="66"/>
      <c r="C59" s="66"/>
    </row>
    <row r="60" spans="2:3" ht="15">
      <c r="B60" s="66"/>
      <c r="C60" s="66"/>
    </row>
    <row r="61" spans="2:3" ht="15">
      <c r="B61" s="66"/>
      <c r="C61" s="66"/>
    </row>
    <row r="62" spans="2:3" ht="15">
      <c r="B62" s="66"/>
      <c r="C62" s="66"/>
    </row>
    <row r="63" spans="2:3" ht="15">
      <c r="B63" s="66"/>
      <c r="C63" s="66"/>
    </row>
    <row r="64" spans="2:3" ht="15">
      <c r="B64" s="66"/>
      <c r="C64" s="66"/>
    </row>
    <row r="65" spans="2:3" ht="15">
      <c r="B65" s="66"/>
      <c r="C65" s="66"/>
    </row>
    <row r="66" spans="2:3" ht="15">
      <c r="B66" s="66"/>
      <c r="C66" s="66"/>
    </row>
    <row r="67" spans="2:3" ht="15">
      <c r="B67" s="66"/>
      <c r="C67" s="66"/>
    </row>
    <row r="68" spans="2:3" ht="15">
      <c r="B68" s="66"/>
      <c r="C68" s="66"/>
    </row>
    <row r="69" spans="2:3" ht="15">
      <c r="B69" s="66"/>
      <c r="C69" s="66"/>
    </row>
    <row r="70" spans="2:3" ht="15">
      <c r="B70" s="66"/>
      <c r="C70" s="66"/>
    </row>
    <row r="71" spans="2:3" ht="15">
      <c r="B71" s="66"/>
      <c r="C71" s="66"/>
    </row>
    <row r="72" spans="2:3" ht="15">
      <c r="B72" s="66"/>
      <c r="C72" s="66"/>
    </row>
    <row r="73" spans="2:3" ht="15">
      <c r="B73" s="66"/>
      <c r="C73" s="66"/>
    </row>
    <row r="74" spans="2:3" ht="15">
      <c r="B74" s="66"/>
      <c r="C74" s="66"/>
    </row>
    <row r="75" spans="2:3" ht="15">
      <c r="B75" s="66"/>
      <c r="C75" s="66"/>
    </row>
    <row r="76" spans="2:3" ht="15">
      <c r="B76" s="66"/>
      <c r="C76" s="66"/>
    </row>
    <row r="77" spans="2:3" ht="15">
      <c r="B77" s="66"/>
      <c r="C77" s="66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62.625" style="0" customWidth="1"/>
    <col min="2" max="2" width="24.125" style="0" customWidth="1"/>
    <col min="3" max="3" width="26.50390625" style="0" hidden="1" customWidth="1"/>
    <col min="4" max="4" width="21.50390625" style="0" customWidth="1"/>
    <col min="5" max="5" width="18.875" style="0" customWidth="1"/>
  </cols>
  <sheetData>
    <row r="1" spans="1:5" ht="22.5" customHeight="1">
      <c r="A1" s="61"/>
      <c r="B1" s="67"/>
      <c r="C1" s="251"/>
      <c r="D1" s="256"/>
      <c r="E1" s="256"/>
    </row>
    <row r="2" spans="1:5" ht="68.25" customHeight="1">
      <c r="A2" s="61"/>
      <c r="B2" s="67"/>
      <c r="C2" s="251" t="s">
        <v>282</v>
      </c>
      <c r="D2" s="256"/>
      <c r="E2" s="256"/>
    </row>
    <row r="3" spans="1:5" ht="63.75" customHeight="1">
      <c r="A3" s="252" t="s">
        <v>283</v>
      </c>
      <c r="B3" s="257"/>
      <c r="C3" s="257"/>
      <c r="D3" s="257"/>
      <c r="E3" s="130"/>
    </row>
    <row r="4" spans="1:5" ht="15">
      <c r="A4" s="18"/>
      <c r="B4" s="19"/>
      <c r="C4" s="63"/>
      <c r="D4" s="63"/>
      <c r="E4" s="63" t="s">
        <v>68</v>
      </c>
    </row>
    <row r="5" spans="1:5" ht="30.75">
      <c r="A5" s="20" t="s">
        <v>44</v>
      </c>
      <c r="B5" s="20" t="s">
        <v>69</v>
      </c>
      <c r="C5" s="20" t="s">
        <v>199</v>
      </c>
      <c r="D5" s="20" t="s">
        <v>202</v>
      </c>
      <c r="E5" s="20" t="s">
        <v>269</v>
      </c>
    </row>
    <row r="6" spans="1:5" ht="15">
      <c r="A6" s="20">
        <v>1</v>
      </c>
      <c r="B6" s="30">
        <v>2</v>
      </c>
      <c r="C6" s="20">
        <v>3</v>
      </c>
      <c r="D6" s="20">
        <v>3</v>
      </c>
      <c r="E6" s="20">
        <v>4</v>
      </c>
    </row>
    <row r="7" spans="1:5" ht="25.5" customHeight="1">
      <c r="A7" s="140" t="s">
        <v>43</v>
      </c>
      <c r="B7" s="141" t="s">
        <v>50</v>
      </c>
      <c r="C7" s="142" t="e">
        <f>C8+C9+C10+#REF!</f>
        <v>#REF!</v>
      </c>
      <c r="D7" s="142">
        <f>D8+D9+D10</f>
        <v>1747.4</v>
      </c>
      <c r="E7" s="142">
        <f>E8+E9+E10</f>
        <v>1747.4</v>
      </c>
    </row>
    <row r="8" spans="1:5" ht="33" customHeight="1">
      <c r="A8" s="64" t="s">
        <v>160</v>
      </c>
      <c r="B8" s="32" t="s">
        <v>109</v>
      </c>
      <c r="C8" s="65">
        <v>0</v>
      </c>
      <c r="D8" s="65">
        <v>489.2</v>
      </c>
      <c r="E8" s="65">
        <v>489.2</v>
      </c>
    </row>
    <row r="9" spans="1:5" ht="59.25" customHeight="1">
      <c r="A9" s="64" t="s">
        <v>42</v>
      </c>
      <c r="B9" s="32" t="s">
        <v>51</v>
      </c>
      <c r="C9" s="65">
        <v>0</v>
      </c>
      <c r="D9" s="65">
        <v>1257.2</v>
      </c>
      <c r="E9" s="65">
        <v>1257.2</v>
      </c>
    </row>
    <row r="10" spans="1:5" ht="15">
      <c r="A10" s="140" t="s">
        <v>41</v>
      </c>
      <c r="B10" s="141" t="s">
        <v>52</v>
      </c>
      <c r="C10" s="142">
        <v>0</v>
      </c>
      <c r="D10" s="142">
        <v>1</v>
      </c>
      <c r="E10" s="142">
        <v>1</v>
      </c>
    </row>
    <row r="11" spans="1:5" ht="20.25" customHeight="1">
      <c r="A11" s="140" t="s">
        <v>40</v>
      </c>
      <c r="B11" s="141" t="s">
        <v>53</v>
      </c>
      <c r="C11" s="142">
        <f>C12</f>
        <v>0</v>
      </c>
      <c r="D11" s="142">
        <f>D12</f>
        <v>133.6</v>
      </c>
      <c r="E11" s="142">
        <f>E12</f>
        <v>135.1</v>
      </c>
    </row>
    <row r="12" spans="1:5" ht="20.25" customHeight="1">
      <c r="A12" s="64" t="s">
        <v>54</v>
      </c>
      <c r="B12" s="32" t="s">
        <v>55</v>
      </c>
      <c r="C12" s="65">
        <v>0</v>
      </c>
      <c r="D12" s="65">
        <v>133.6</v>
      </c>
      <c r="E12" s="65">
        <v>135.1</v>
      </c>
    </row>
    <row r="13" spans="1:5" ht="17.25" customHeight="1">
      <c r="A13" s="140" t="s">
        <v>96</v>
      </c>
      <c r="B13" s="141" t="s">
        <v>104</v>
      </c>
      <c r="C13" s="142">
        <f>C14</f>
        <v>0</v>
      </c>
      <c r="D13" s="142">
        <f>D14</f>
        <v>120</v>
      </c>
      <c r="E13" s="142">
        <f>E14</f>
        <v>120</v>
      </c>
    </row>
    <row r="14" spans="1:5" ht="23.25" customHeight="1">
      <c r="A14" s="64" t="s">
        <v>151</v>
      </c>
      <c r="B14" s="32" t="s">
        <v>193</v>
      </c>
      <c r="C14" s="65">
        <v>0</v>
      </c>
      <c r="D14" s="65">
        <v>120</v>
      </c>
      <c r="E14" s="65">
        <v>120</v>
      </c>
    </row>
    <row r="15" spans="1:5" ht="20.25" customHeight="1">
      <c r="A15" s="140" t="s">
        <v>39</v>
      </c>
      <c r="B15" s="141" t="s">
        <v>56</v>
      </c>
      <c r="C15" s="142">
        <f>C16+C20</f>
        <v>0</v>
      </c>
      <c r="D15" s="142">
        <f>D20</f>
        <v>20</v>
      </c>
      <c r="E15" s="142">
        <f>E16+E20</f>
        <v>20</v>
      </c>
    </row>
    <row r="16" spans="1:5" ht="27" customHeight="1" hidden="1">
      <c r="A16" s="64" t="s">
        <v>87</v>
      </c>
      <c r="B16" s="32" t="s">
        <v>105</v>
      </c>
      <c r="C16" s="65">
        <v>0</v>
      </c>
      <c r="D16" s="65">
        <v>0</v>
      </c>
      <c r="E16" s="65">
        <v>0</v>
      </c>
    </row>
    <row r="17" spans="1:5" ht="27.75" customHeight="1" hidden="1">
      <c r="A17" s="64" t="s">
        <v>39</v>
      </c>
      <c r="B17" s="32" t="s">
        <v>56</v>
      </c>
      <c r="C17" s="65">
        <f>C18+C19</f>
        <v>0</v>
      </c>
      <c r="D17" s="65">
        <f>D18+D19</f>
        <v>0</v>
      </c>
      <c r="E17" s="65">
        <f>E18+E19</f>
        <v>0</v>
      </c>
    </row>
    <row r="18" spans="1:5" ht="18.75" customHeight="1" hidden="1">
      <c r="A18" s="64" t="s">
        <v>87</v>
      </c>
      <c r="B18" s="32" t="s">
        <v>105</v>
      </c>
      <c r="C18" s="65">
        <v>0</v>
      </c>
      <c r="D18" s="65">
        <v>0</v>
      </c>
      <c r="E18" s="65">
        <v>0</v>
      </c>
    </row>
    <row r="19" spans="1:5" ht="15" hidden="1">
      <c r="A19" s="64" t="s">
        <v>38</v>
      </c>
      <c r="B19" s="32" t="s">
        <v>57</v>
      </c>
      <c r="C19" s="65">
        <v>0</v>
      </c>
      <c r="D19" s="65">
        <v>0</v>
      </c>
      <c r="E19" s="65">
        <v>0</v>
      </c>
    </row>
    <row r="20" spans="1:5" ht="15">
      <c r="A20" s="64" t="s">
        <v>38</v>
      </c>
      <c r="B20" s="32" t="s">
        <v>57</v>
      </c>
      <c r="C20" s="65">
        <v>0</v>
      </c>
      <c r="D20" s="65">
        <v>20</v>
      </c>
      <c r="E20" s="65">
        <v>20</v>
      </c>
    </row>
    <row r="21" spans="1:5" ht="15">
      <c r="A21" s="140" t="s">
        <v>37</v>
      </c>
      <c r="B21" s="141" t="s">
        <v>58</v>
      </c>
      <c r="C21" s="142">
        <f>C22</f>
        <v>0</v>
      </c>
      <c r="D21" s="142">
        <f>D22</f>
        <v>5</v>
      </c>
      <c r="E21" s="142">
        <f>E22</f>
        <v>5</v>
      </c>
    </row>
    <row r="22" spans="1:5" ht="17.25" customHeight="1">
      <c r="A22" s="64" t="s">
        <v>36</v>
      </c>
      <c r="B22" s="32" t="s">
        <v>59</v>
      </c>
      <c r="C22" s="65">
        <v>0</v>
      </c>
      <c r="D22" s="65">
        <v>5</v>
      </c>
      <c r="E22" s="65">
        <v>5</v>
      </c>
    </row>
    <row r="23" spans="1:5" ht="15.75" customHeight="1">
      <c r="A23" s="140" t="s">
        <v>67</v>
      </c>
      <c r="B23" s="141" t="s">
        <v>60</v>
      </c>
      <c r="C23" s="142">
        <f>C24</f>
        <v>0</v>
      </c>
      <c r="D23" s="142">
        <f>D24</f>
        <v>1058.16</v>
      </c>
      <c r="E23" s="142">
        <f>E24</f>
        <v>990.89</v>
      </c>
    </row>
    <row r="24" spans="1:5" ht="15">
      <c r="A24" s="64" t="s">
        <v>35</v>
      </c>
      <c r="B24" s="32" t="s">
        <v>61</v>
      </c>
      <c r="C24" s="65">
        <v>0</v>
      </c>
      <c r="D24" s="65">
        <v>1058.16</v>
      </c>
      <c r="E24" s="65">
        <v>990.89</v>
      </c>
    </row>
    <row r="25" spans="1:5" ht="21" customHeight="1">
      <c r="A25" s="140" t="s">
        <v>62</v>
      </c>
      <c r="B25" s="141" t="s">
        <v>63</v>
      </c>
      <c r="C25" s="142">
        <f>C26</f>
        <v>0</v>
      </c>
      <c r="D25" s="142">
        <f>D26</f>
        <v>3904.9</v>
      </c>
      <c r="E25" s="142">
        <f>E26</f>
        <v>3904.9</v>
      </c>
    </row>
    <row r="26" spans="1:5" ht="15.75" customHeight="1">
      <c r="A26" s="64" t="s">
        <v>65</v>
      </c>
      <c r="B26" s="32" t="s">
        <v>66</v>
      </c>
      <c r="C26" s="65">
        <v>0</v>
      </c>
      <c r="D26" s="65">
        <v>3904.9</v>
      </c>
      <c r="E26" s="65">
        <v>3904.9</v>
      </c>
    </row>
    <row r="27" spans="1:5" ht="15.75" customHeight="1">
      <c r="A27" s="64" t="s">
        <v>106</v>
      </c>
      <c r="B27" s="32" t="s">
        <v>107</v>
      </c>
      <c r="C27" s="65">
        <f>C28</f>
        <v>127</v>
      </c>
      <c r="D27" s="65">
        <v>179.21</v>
      </c>
      <c r="E27" s="65">
        <v>364.38</v>
      </c>
    </row>
    <row r="28" spans="1:5" ht="15.75" customHeight="1">
      <c r="A28" s="64" t="s">
        <v>141</v>
      </c>
      <c r="B28" s="32" t="s">
        <v>108</v>
      </c>
      <c r="C28" s="65">
        <v>127</v>
      </c>
      <c r="D28" s="65">
        <v>179.21</v>
      </c>
      <c r="E28" s="65">
        <v>364.38</v>
      </c>
    </row>
    <row r="29" spans="1:5" ht="15">
      <c r="A29" s="143" t="s">
        <v>34</v>
      </c>
      <c r="B29" s="144" t="s">
        <v>248</v>
      </c>
      <c r="C29" s="142" t="e">
        <f>C7+C11+C15+C17+C21+C23+C25+C27+C13</f>
        <v>#REF!</v>
      </c>
      <c r="D29" s="142">
        <f>D7+D11+D15+D17+D21+D23+D25+D27+D13</f>
        <v>7168.2699999999995</v>
      </c>
      <c r="E29" s="142">
        <f>E7+E11+E15+E17+E21+E23+E25+E27+E13</f>
        <v>7287.67</v>
      </c>
    </row>
  </sheetData>
  <sheetProtection/>
  <mergeCells count="3">
    <mergeCell ref="A3:D3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zoomScaleSheetLayoutView="100" zoomScalePageLayoutView="0" workbookViewId="0" topLeftCell="A1">
      <selection activeCell="B14" sqref="B14"/>
    </sheetView>
  </sheetViews>
  <sheetFormatPr defaultColWidth="9.125" defaultRowHeight="12.75"/>
  <cols>
    <col min="1" max="1" width="7.625" style="70" customWidth="1"/>
    <col min="2" max="2" width="69.50390625" style="71" customWidth="1"/>
    <col min="3" max="3" width="12.00390625" style="72" hidden="1" customWidth="1"/>
    <col min="4" max="4" width="10.50390625" style="72" hidden="1" customWidth="1"/>
    <col min="5" max="5" width="19.125" style="72" customWidth="1"/>
    <col min="6" max="6" width="13.50390625" style="72" customWidth="1"/>
    <col min="7" max="7" width="11.375" style="72" hidden="1" customWidth="1"/>
    <col min="8" max="8" width="14.50390625" style="72" customWidth="1"/>
    <col min="9" max="9" width="16.625" style="72" customWidth="1"/>
    <col min="10" max="16384" width="9.125" style="73" customWidth="1"/>
  </cols>
  <sheetData>
    <row r="1" spans="5:9" ht="27.75" customHeight="1">
      <c r="E1" s="258"/>
      <c r="F1" s="227"/>
      <c r="G1" s="227"/>
      <c r="H1" s="231"/>
      <c r="I1" s="73"/>
    </row>
    <row r="2" spans="5:9" ht="81.75" customHeight="1">
      <c r="E2" s="258" t="s">
        <v>285</v>
      </c>
      <c r="F2" s="227"/>
      <c r="G2" s="227"/>
      <c r="H2" s="231"/>
      <c r="I2" s="73"/>
    </row>
    <row r="3" spans="1:8" s="9" customFormat="1" ht="69.75" customHeight="1">
      <c r="A3" s="252" t="s">
        <v>284</v>
      </c>
      <c r="B3" s="252"/>
      <c r="C3" s="252"/>
      <c r="D3" s="252"/>
      <c r="E3" s="252"/>
      <c r="F3" s="252"/>
      <c r="G3" s="252"/>
      <c r="H3" s="252"/>
    </row>
    <row r="4" spans="1:8" s="76" customFormat="1" ht="15">
      <c r="A4" s="74"/>
      <c r="B4" s="74"/>
      <c r="C4" s="74"/>
      <c r="D4" s="74"/>
      <c r="E4" s="75"/>
      <c r="F4" s="260"/>
      <c r="G4" s="261"/>
      <c r="H4" s="172" t="s">
        <v>45</v>
      </c>
    </row>
    <row r="5" spans="1:8" s="77" customFormat="1" ht="40.5" customHeight="1">
      <c r="A5" s="33" t="s">
        <v>102</v>
      </c>
      <c r="B5" s="33" t="s">
        <v>46</v>
      </c>
      <c r="C5" s="32" t="s">
        <v>70</v>
      </c>
      <c r="D5" s="32" t="s">
        <v>71</v>
      </c>
      <c r="E5" s="32" t="s">
        <v>72</v>
      </c>
      <c r="F5" s="32" t="s">
        <v>73</v>
      </c>
      <c r="G5" s="32" t="s">
        <v>199</v>
      </c>
      <c r="H5" s="32" t="s">
        <v>188</v>
      </c>
    </row>
    <row r="6" spans="1:8" s="34" customFormat="1" ht="15">
      <c r="A6" s="33">
        <v>1</v>
      </c>
      <c r="B6" s="33">
        <v>2</v>
      </c>
      <c r="C6" s="31" t="s">
        <v>74</v>
      </c>
      <c r="D6" s="31" t="s">
        <v>47</v>
      </c>
      <c r="E6" s="31" t="s">
        <v>48</v>
      </c>
      <c r="F6" s="31" t="s">
        <v>49</v>
      </c>
      <c r="G6" s="33">
        <v>6</v>
      </c>
      <c r="H6" s="33">
        <v>7</v>
      </c>
    </row>
    <row r="7" spans="1:8" s="78" customFormat="1" ht="37.5" customHeight="1" hidden="1">
      <c r="A7" s="104" t="s">
        <v>168</v>
      </c>
      <c r="B7" s="98" t="s">
        <v>101</v>
      </c>
      <c r="C7" s="108"/>
      <c r="D7" s="108"/>
      <c r="E7" s="108"/>
      <c r="F7" s="108"/>
      <c r="G7" s="109"/>
      <c r="H7" s="109"/>
    </row>
    <row r="8" spans="1:8" s="78" customFormat="1" ht="37.5" customHeight="1" hidden="1">
      <c r="A8" s="105" t="s">
        <v>169</v>
      </c>
      <c r="B8" s="98" t="s">
        <v>166</v>
      </c>
      <c r="C8" s="108" t="s">
        <v>8</v>
      </c>
      <c r="D8" s="108"/>
      <c r="E8" s="108"/>
      <c r="F8" s="108" t="s">
        <v>76</v>
      </c>
      <c r="G8" s="109" t="e">
        <f>G9+G10+G21</f>
        <v>#REF!</v>
      </c>
      <c r="H8" s="109" t="e">
        <f>H9+H10+H21</f>
        <v>#REF!</v>
      </c>
    </row>
    <row r="9" spans="1:8" s="79" customFormat="1" ht="35.25" customHeight="1" hidden="1">
      <c r="A9" s="96"/>
      <c r="B9" s="99" t="s">
        <v>164</v>
      </c>
      <c r="C9" s="110" t="s">
        <v>8</v>
      </c>
      <c r="D9" s="110" t="s">
        <v>17</v>
      </c>
      <c r="E9" s="110"/>
      <c r="F9" s="110"/>
      <c r="G9" s="111" t="e">
        <f>#REF!</f>
        <v>#REF!</v>
      </c>
      <c r="H9" s="111" t="e">
        <f>#REF!</f>
        <v>#REF!</v>
      </c>
    </row>
    <row r="10" spans="1:8" s="79" customFormat="1" ht="56.25" customHeight="1" hidden="1">
      <c r="A10" s="97"/>
      <c r="B10" s="101" t="s">
        <v>42</v>
      </c>
      <c r="C10" s="108" t="s">
        <v>8</v>
      </c>
      <c r="D10" s="108" t="s">
        <v>9</v>
      </c>
      <c r="E10" s="108"/>
      <c r="F10" s="108"/>
      <c r="G10" s="109">
        <f>G11</f>
        <v>-98.47</v>
      </c>
      <c r="H10" s="109">
        <f>H11</f>
        <v>1257.2</v>
      </c>
    </row>
    <row r="11" spans="1:8" s="79" customFormat="1" ht="48.75" customHeight="1">
      <c r="A11" s="103"/>
      <c r="B11" s="147" t="s">
        <v>203</v>
      </c>
      <c r="C11" s="121" t="s">
        <v>8</v>
      </c>
      <c r="D11" s="121" t="s">
        <v>9</v>
      </c>
      <c r="E11" s="121" t="s">
        <v>149</v>
      </c>
      <c r="F11" s="121"/>
      <c r="G11" s="122">
        <f>G12</f>
        <v>-98.47</v>
      </c>
      <c r="H11" s="122">
        <f>H12</f>
        <v>1257.2</v>
      </c>
    </row>
    <row r="12" spans="1:8" s="79" customFormat="1" ht="31.5" customHeight="1">
      <c r="A12" s="96"/>
      <c r="B12" s="100" t="s">
        <v>213</v>
      </c>
      <c r="C12" s="110" t="s">
        <v>8</v>
      </c>
      <c r="D12" s="110" t="s">
        <v>9</v>
      </c>
      <c r="E12" s="110" t="s">
        <v>139</v>
      </c>
      <c r="F12" s="110" t="s">
        <v>76</v>
      </c>
      <c r="G12" s="152">
        <f>G13+G15+G16+G18+G19+G20+G22</f>
        <v>-98.47</v>
      </c>
      <c r="H12" s="152">
        <f>H13+H15+H16+H18+H19+H20+H22+H14+H17</f>
        <v>1257.2</v>
      </c>
    </row>
    <row r="13" spans="1:8" s="79" customFormat="1" ht="30" customHeight="1">
      <c r="A13" s="96"/>
      <c r="B13" s="100" t="s">
        <v>88</v>
      </c>
      <c r="C13" s="110" t="s">
        <v>8</v>
      </c>
      <c r="D13" s="110" t="s">
        <v>9</v>
      </c>
      <c r="E13" s="110" t="s">
        <v>138</v>
      </c>
      <c r="F13" s="110" t="s">
        <v>11</v>
      </c>
      <c r="G13" s="152">
        <v>39.64</v>
      </c>
      <c r="H13" s="152">
        <v>856</v>
      </c>
    </row>
    <row r="14" spans="1:8" s="79" customFormat="1" ht="30" customHeight="1">
      <c r="A14" s="96"/>
      <c r="B14" s="100" t="s">
        <v>88</v>
      </c>
      <c r="C14" s="110"/>
      <c r="D14" s="110"/>
      <c r="E14" s="110" t="s">
        <v>250</v>
      </c>
      <c r="F14" s="110" t="s">
        <v>11</v>
      </c>
      <c r="G14" s="152"/>
      <c r="H14" s="152">
        <v>44</v>
      </c>
    </row>
    <row r="15" spans="1:8" s="80" customFormat="1" ht="46.5" customHeight="1">
      <c r="A15" s="112"/>
      <c r="B15" s="102" t="s">
        <v>161</v>
      </c>
      <c r="C15" s="112" t="s">
        <v>8</v>
      </c>
      <c r="D15" s="112" t="s">
        <v>9</v>
      </c>
      <c r="E15" s="112" t="s">
        <v>138</v>
      </c>
      <c r="F15" s="112" t="s">
        <v>162</v>
      </c>
      <c r="G15" s="113">
        <v>11.96</v>
      </c>
      <c r="H15" s="152">
        <v>258.5</v>
      </c>
    </row>
    <row r="16" spans="1:8" s="80" customFormat="1" ht="33.75" customHeight="1" hidden="1">
      <c r="A16" s="96"/>
      <c r="B16" s="100" t="s">
        <v>91</v>
      </c>
      <c r="C16" s="110" t="s">
        <v>8</v>
      </c>
      <c r="D16" s="110" t="s">
        <v>9</v>
      </c>
      <c r="E16" s="110" t="s">
        <v>137</v>
      </c>
      <c r="F16" s="110" t="s">
        <v>12</v>
      </c>
      <c r="G16" s="152">
        <v>-60</v>
      </c>
      <c r="H16" s="152">
        <v>0</v>
      </c>
    </row>
    <row r="17" spans="1:8" s="80" customFormat="1" ht="44.25" customHeight="1">
      <c r="A17" s="96"/>
      <c r="B17" s="100" t="s">
        <v>161</v>
      </c>
      <c r="C17" s="110"/>
      <c r="D17" s="110"/>
      <c r="E17" s="110" t="s">
        <v>250</v>
      </c>
      <c r="F17" s="110" t="s">
        <v>162</v>
      </c>
      <c r="G17" s="152"/>
      <c r="H17" s="152">
        <v>13.3</v>
      </c>
    </row>
    <row r="18" spans="1:8" s="80" customFormat="1" ht="30" customHeight="1">
      <c r="A18" s="96"/>
      <c r="B18" s="100" t="s">
        <v>92</v>
      </c>
      <c r="C18" s="110" t="s">
        <v>8</v>
      </c>
      <c r="D18" s="110" t="s">
        <v>9</v>
      </c>
      <c r="E18" s="110" t="s">
        <v>137</v>
      </c>
      <c r="F18" s="110" t="s">
        <v>13</v>
      </c>
      <c r="G18" s="152">
        <v>-73.57</v>
      </c>
      <c r="H18" s="152">
        <v>85.4</v>
      </c>
    </row>
    <row r="19" spans="1:8" s="80" customFormat="1" ht="22.5" customHeight="1" hidden="1">
      <c r="A19" s="96"/>
      <c r="B19" s="100" t="s">
        <v>93</v>
      </c>
      <c r="C19" s="110" t="s">
        <v>8</v>
      </c>
      <c r="D19" s="110" t="s">
        <v>9</v>
      </c>
      <c r="E19" s="110" t="s">
        <v>137</v>
      </c>
      <c r="F19" s="110" t="s">
        <v>14</v>
      </c>
      <c r="G19" s="152">
        <v>-4</v>
      </c>
      <c r="H19" s="152">
        <v>0</v>
      </c>
    </row>
    <row r="20" spans="1:8" s="80" customFormat="1" ht="24" customHeight="1" hidden="1">
      <c r="A20" s="96"/>
      <c r="B20" s="100" t="s">
        <v>94</v>
      </c>
      <c r="C20" s="110" t="s">
        <v>8</v>
      </c>
      <c r="D20" s="110" t="s">
        <v>9</v>
      </c>
      <c r="E20" s="110" t="s">
        <v>137</v>
      </c>
      <c r="F20" s="110" t="s">
        <v>84</v>
      </c>
      <c r="G20" s="152">
        <v>-7.5</v>
      </c>
      <c r="H20" s="152">
        <v>0</v>
      </c>
    </row>
    <row r="21" spans="1:8" s="80" customFormat="1" ht="24.75" customHeight="1" hidden="1">
      <c r="A21" s="97"/>
      <c r="B21" s="98" t="s">
        <v>41</v>
      </c>
      <c r="C21" s="108" t="s">
        <v>8</v>
      </c>
      <c r="D21" s="108" t="s">
        <v>15</v>
      </c>
      <c r="E21" s="115"/>
      <c r="F21" s="115"/>
      <c r="G21" s="176" t="e">
        <f>#REF!</f>
        <v>#REF!</v>
      </c>
      <c r="H21" s="176" t="e">
        <f>#REF!</f>
        <v>#REF!</v>
      </c>
    </row>
    <row r="22" spans="1:8" s="80" customFormat="1" ht="28.5" customHeight="1" hidden="1">
      <c r="A22" s="157"/>
      <c r="B22" s="160" t="s">
        <v>189</v>
      </c>
      <c r="C22" s="158"/>
      <c r="D22" s="158"/>
      <c r="E22" s="162" t="s">
        <v>137</v>
      </c>
      <c r="F22" s="162" t="s">
        <v>190</v>
      </c>
      <c r="G22" s="178">
        <v>-5</v>
      </c>
      <c r="H22" s="178">
        <v>0</v>
      </c>
    </row>
    <row r="23" spans="1:8" s="80" customFormat="1" ht="31.5" customHeight="1">
      <c r="A23" s="103"/>
      <c r="B23" s="147" t="s">
        <v>207</v>
      </c>
      <c r="C23" s="121" t="s">
        <v>17</v>
      </c>
      <c r="D23" s="121" t="s">
        <v>18</v>
      </c>
      <c r="E23" s="121" t="s">
        <v>149</v>
      </c>
      <c r="F23" s="121"/>
      <c r="G23" s="122">
        <f>G24</f>
        <v>51.5</v>
      </c>
      <c r="H23" s="122">
        <f>H24</f>
        <v>133.5</v>
      </c>
    </row>
    <row r="24" spans="1:8" s="80" customFormat="1" ht="34.5" customHeight="1">
      <c r="A24" s="96"/>
      <c r="B24" s="100" t="s">
        <v>209</v>
      </c>
      <c r="C24" s="110" t="s">
        <v>17</v>
      </c>
      <c r="D24" s="110" t="s">
        <v>18</v>
      </c>
      <c r="E24" s="110" t="s">
        <v>171</v>
      </c>
      <c r="F24" s="110"/>
      <c r="G24" s="152">
        <f>G25</f>
        <v>51.5</v>
      </c>
      <c r="H24" s="152">
        <f>H25</f>
        <v>133.5</v>
      </c>
    </row>
    <row r="25" spans="1:8" s="80" customFormat="1" ht="63.75" customHeight="1">
      <c r="A25" s="96"/>
      <c r="B25" s="100" t="s">
        <v>210</v>
      </c>
      <c r="C25" s="110" t="s">
        <v>17</v>
      </c>
      <c r="D25" s="110" t="s">
        <v>18</v>
      </c>
      <c r="E25" s="110" t="s">
        <v>142</v>
      </c>
      <c r="F25" s="110" t="s">
        <v>76</v>
      </c>
      <c r="G25" s="152">
        <f>G26+G27+G29</f>
        <v>51.5</v>
      </c>
      <c r="H25" s="152">
        <f>H26+H27+H29</f>
        <v>133.5</v>
      </c>
    </row>
    <row r="26" spans="1:8" s="80" customFormat="1" ht="35.25" customHeight="1">
      <c r="A26" s="96"/>
      <c r="B26" s="100" t="s">
        <v>88</v>
      </c>
      <c r="C26" s="110" t="s">
        <v>17</v>
      </c>
      <c r="D26" s="110" t="s">
        <v>18</v>
      </c>
      <c r="E26" s="110" t="s">
        <v>142</v>
      </c>
      <c r="F26" s="110" t="s">
        <v>11</v>
      </c>
      <c r="G26" s="152">
        <v>39.55</v>
      </c>
      <c r="H26" s="152">
        <v>102.53</v>
      </c>
    </row>
    <row r="27" spans="1:8" s="81" customFormat="1" ht="46.5" customHeight="1">
      <c r="A27" s="96"/>
      <c r="B27" s="99" t="s">
        <v>161</v>
      </c>
      <c r="C27" s="110" t="s">
        <v>17</v>
      </c>
      <c r="D27" s="110" t="s">
        <v>18</v>
      </c>
      <c r="E27" s="110" t="s">
        <v>142</v>
      </c>
      <c r="F27" s="110" t="s">
        <v>162</v>
      </c>
      <c r="G27" s="152">
        <v>11.95</v>
      </c>
      <c r="H27" s="152">
        <v>30.97</v>
      </c>
    </row>
    <row r="28" spans="1:8" s="81" customFormat="1" ht="17.25" customHeight="1" hidden="1">
      <c r="A28" s="96"/>
      <c r="B28" s="100" t="s">
        <v>92</v>
      </c>
      <c r="C28" s="110" t="s">
        <v>17</v>
      </c>
      <c r="D28" s="110" t="s">
        <v>18</v>
      </c>
      <c r="E28" s="110" t="s">
        <v>142</v>
      </c>
      <c r="F28" s="110" t="s">
        <v>13</v>
      </c>
      <c r="G28" s="152">
        <v>3</v>
      </c>
      <c r="H28" s="152">
        <v>3</v>
      </c>
    </row>
    <row r="29" spans="1:8" s="81" customFormat="1" ht="35.25" customHeight="1">
      <c r="A29" s="159"/>
      <c r="B29" s="100" t="s">
        <v>92</v>
      </c>
      <c r="C29" s="110"/>
      <c r="D29" s="110"/>
      <c r="E29" s="110" t="s">
        <v>142</v>
      </c>
      <c r="F29" s="110" t="s">
        <v>13</v>
      </c>
      <c r="G29" s="152">
        <v>0</v>
      </c>
      <c r="H29" s="152">
        <v>0</v>
      </c>
    </row>
    <row r="30" spans="1:8" s="81" customFormat="1" ht="31.5" customHeight="1">
      <c r="A30" s="96"/>
      <c r="B30" s="151" t="s">
        <v>207</v>
      </c>
      <c r="C30" s="121" t="s">
        <v>9</v>
      </c>
      <c r="D30" s="121" t="s">
        <v>134</v>
      </c>
      <c r="E30" s="121" t="s">
        <v>149</v>
      </c>
      <c r="F30" s="121"/>
      <c r="G30" s="122" t="e">
        <f>G31</f>
        <v>#REF!</v>
      </c>
      <c r="H30" s="122">
        <f>H31</f>
        <v>120</v>
      </c>
    </row>
    <row r="31" spans="1:8" s="79" customFormat="1" ht="35.25" customHeight="1">
      <c r="A31" s="96"/>
      <c r="B31" s="100" t="s">
        <v>209</v>
      </c>
      <c r="C31" s="110" t="s">
        <v>9</v>
      </c>
      <c r="D31" s="110" t="s">
        <v>134</v>
      </c>
      <c r="E31" s="110" t="s">
        <v>152</v>
      </c>
      <c r="F31" s="110"/>
      <c r="G31" s="152" t="e">
        <f>G32</f>
        <v>#REF!</v>
      </c>
      <c r="H31" s="152">
        <f>H32</f>
        <v>120</v>
      </c>
    </row>
    <row r="32" spans="1:8" s="79" customFormat="1" ht="66.75" customHeight="1">
      <c r="A32" s="96"/>
      <c r="B32" s="100" t="s">
        <v>214</v>
      </c>
      <c r="C32" s="110" t="s">
        <v>9</v>
      </c>
      <c r="D32" s="110" t="s">
        <v>134</v>
      </c>
      <c r="E32" s="110" t="s">
        <v>163</v>
      </c>
      <c r="F32" s="110" t="s">
        <v>76</v>
      </c>
      <c r="G32" s="152" t="e">
        <f>G33+G35+#REF!+#REF!</f>
        <v>#REF!</v>
      </c>
      <c r="H32" s="152">
        <f>H33+H35</f>
        <v>120</v>
      </c>
    </row>
    <row r="33" spans="1:8" s="79" customFormat="1" ht="32.25" customHeight="1">
      <c r="A33" s="96"/>
      <c r="B33" s="116" t="s">
        <v>92</v>
      </c>
      <c r="C33" s="110" t="s">
        <v>9</v>
      </c>
      <c r="D33" s="110" t="s">
        <v>134</v>
      </c>
      <c r="E33" s="110" t="s">
        <v>163</v>
      </c>
      <c r="F33" s="110" t="s">
        <v>13</v>
      </c>
      <c r="G33" s="179">
        <v>-82.6</v>
      </c>
      <c r="H33" s="179">
        <v>119</v>
      </c>
    </row>
    <row r="34" spans="1:8" s="79" customFormat="1" ht="33" customHeight="1" hidden="1">
      <c r="A34" s="105" t="s">
        <v>177</v>
      </c>
      <c r="B34" s="100" t="s">
        <v>161</v>
      </c>
      <c r="C34" s="110" t="s">
        <v>9</v>
      </c>
      <c r="D34" s="110" t="s">
        <v>134</v>
      </c>
      <c r="E34" s="110" t="s">
        <v>163</v>
      </c>
      <c r="F34" s="110" t="s">
        <v>162</v>
      </c>
      <c r="G34" s="179">
        <v>7</v>
      </c>
      <c r="H34" s="179">
        <v>7</v>
      </c>
    </row>
    <row r="35" spans="1:8" s="79" customFormat="1" ht="23.25" customHeight="1">
      <c r="A35" s="163"/>
      <c r="B35" s="160" t="s">
        <v>174</v>
      </c>
      <c r="C35" s="162"/>
      <c r="D35" s="162"/>
      <c r="E35" s="162" t="s">
        <v>163</v>
      </c>
      <c r="F35" s="162" t="s">
        <v>97</v>
      </c>
      <c r="G35" s="199">
        <v>-1</v>
      </c>
      <c r="H35" s="199">
        <v>1</v>
      </c>
    </row>
    <row r="36" spans="1:8" s="79" customFormat="1" ht="33" customHeight="1">
      <c r="A36" s="154"/>
      <c r="B36" s="147" t="s">
        <v>211</v>
      </c>
      <c r="C36" s="121"/>
      <c r="D36" s="110"/>
      <c r="E36" s="110" t="s">
        <v>149</v>
      </c>
      <c r="F36" s="110"/>
      <c r="G36" s="200">
        <f aca="true" t="shared" si="0" ref="G36:H38">G37</f>
        <v>-155.15</v>
      </c>
      <c r="H36" s="200">
        <f t="shared" si="0"/>
        <v>20</v>
      </c>
    </row>
    <row r="37" spans="1:8" s="79" customFormat="1" ht="33.75" customHeight="1">
      <c r="A37" s="153"/>
      <c r="B37" s="100" t="s">
        <v>218</v>
      </c>
      <c r="C37" s="110"/>
      <c r="D37" s="110"/>
      <c r="E37" s="110" t="s">
        <v>180</v>
      </c>
      <c r="F37" s="110"/>
      <c r="G37" s="179">
        <f t="shared" si="0"/>
        <v>-155.15</v>
      </c>
      <c r="H37" s="179">
        <f t="shared" si="0"/>
        <v>20</v>
      </c>
    </row>
    <row r="38" spans="1:8" s="79" customFormat="1" ht="63.75" customHeight="1">
      <c r="A38" s="153"/>
      <c r="B38" s="100" t="s">
        <v>212</v>
      </c>
      <c r="C38" s="121"/>
      <c r="D38" s="110"/>
      <c r="E38" s="110" t="s">
        <v>181</v>
      </c>
      <c r="F38" s="110" t="s">
        <v>76</v>
      </c>
      <c r="G38" s="179">
        <f t="shared" si="0"/>
        <v>-155.15</v>
      </c>
      <c r="H38" s="179">
        <f t="shared" si="0"/>
        <v>20</v>
      </c>
    </row>
    <row r="39" spans="1:8" s="80" customFormat="1" ht="36" customHeight="1">
      <c r="A39" s="103"/>
      <c r="B39" s="100" t="s">
        <v>92</v>
      </c>
      <c r="C39" s="121"/>
      <c r="D39" s="110"/>
      <c r="E39" s="110" t="s">
        <v>181</v>
      </c>
      <c r="F39" s="110" t="s">
        <v>13</v>
      </c>
      <c r="G39" s="179">
        <v>-155.15</v>
      </c>
      <c r="H39" s="179">
        <v>20</v>
      </c>
    </row>
    <row r="40" spans="1:8" s="80" customFormat="1" ht="36" customHeight="1">
      <c r="A40" s="103"/>
      <c r="B40" s="147" t="s">
        <v>207</v>
      </c>
      <c r="C40" s="110"/>
      <c r="D40" s="110"/>
      <c r="E40" s="121" t="s">
        <v>149</v>
      </c>
      <c r="F40" s="110"/>
      <c r="G40" s="122" t="e">
        <f>G41</f>
        <v>#REF!</v>
      </c>
      <c r="H40" s="122">
        <f>H41</f>
        <v>5</v>
      </c>
    </row>
    <row r="41" spans="1:8" s="80" customFormat="1" ht="36" customHeight="1">
      <c r="A41" s="103"/>
      <c r="B41" s="100" t="s">
        <v>205</v>
      </c>
      <c r="C41" s="110"/>
      <c r="D41" s="110"/>
      <c r="E41" s="110" t="s">
        <v>146</v>
      </c>
      <c r="F41" s="110" t="s">
        <v>76</v>
      </c>
      <c r="G41" s="152" t="e">
        <f>#REF!+#REF!+G42</f>
        <v>#REF!</v>
      </c>
      <c r="H41" s="152">
        <v>5</v>
      </c>
    </row>
    <row r="42" spans="1:8" s="80" customFormat="1" ht="36" customHeight="1">
      <c r="A42" s="103"/>
      <c r="B42" s="118" t="s">
        <v>92</v>
      </c>
      <c r="C42" s="110"/>
      <c r="D42" s="110"/>
      <c r="E42" s="110" t="s">
        <v>146</v>
      </c>
      <c r="F42" s="110" t="s">
        <v>13</v>
      </c>
      <c r="G42" s="152">
        <v>0</v>
      </c>
      <c r="H42" s="152">
        <v>5</v>
      </c>
    </row>
    <row r="43" spans="1:8" s="80" customFormat="1" ht="33" customHeight="1">
      <c r="A43" s="159"/>
      <c r="B43" s="147" t="s">
        <v>207</v>
      </c>
      <c r="C43" s="124" t="s">
        <v>21</v>
      </c>
      <c r="D43" s="124" t="s">
        <v>8</v>
      </c>
      <c r="E43" s="124" t="s">
        <v>149</v>
      </c>
      <c r="F43" s="124"/>
      <c r="G43" s="180">
        <f>G45</f>
        <v>-333.03</v>
      </c>
      <c r="H43" s="180">
        <f>H45</f>
        <v>1213.43</v>
      </c>
    </row>
    <row r="44" spans="1:8" s="80" customFormat="1" ht="36" customHeight="1" hidden="1">
      <c r="A44" s="103"/>
      <c r="B44" s="100" t="s">
        <v>208</v>
      </c>
      <c r="C44" s="112" t="s">
        <v>21</v>
      </c>
      <c r="D44" s="112" t="s">
        <v>8</v>
      </c>
      <c r="E44" s="112" t="s">
        <v>147</v>
      </c>
      <c r="F44" s="112" t="s">
        <v>76</v>
      </c>
      <c r="G44" s="181">
        <f>G47+G48</f>
        <v>-302.53</v>
      </c>
      <c r="H44" s="181">
        <f>H47+H48</f>
        <v>1174.76</v>
      </c>
    </row>
    <row r="45" spans="1:8" s="80" customFormat="1" ht="47.25" customHeight="1">
      <c r="A45" s="103"/>
      <c r="B45" s="100" t="s">
        <v>208</v>
      </c>
      <c r="C45" s="112"/>
      <c r="D45" s="112"/>
      <c r="E45" s="112" t="s">
        <v>147</v>
      </c>
      <c r="F45" s="112" t="s">
        <v>76</v>
      </c>
      <c r="G45" s="181">
        <f>G46+G47+G48+G51+G52+G53</f>
        <v>-333.03</v>
      </c>
      <c r="H45" s="181">
        <f>H46+H47+H48+H51+H52+H53</f>
        <v>1213.43</v>
      </c>
    </row>
    <row r="46" spans="1:8" s="80" customFormat="1" ht="38.25" customHeight="1" hidden="1">
      <c r="A46" s="103"/>
      <c r="B46" s="100" t="s">
        <v>91</v>
      </c>
      <c r="C46" s="112"/>
      <c r="D46" s="112"/>
      <c r="E46" s="112" t="s">
        <v>147</v>
      </c>
      <c r="F46" s="112" t="s">
        <v>12</v>
      </c>
      <c r="G46" s="181">
        <v>-10</v>
      </c>
      <c r="H46" s="181">
        <v>0</v>
      </c>
    </row>
    <row r="47" spans="1:8" s="80" customFormat="1" ht="33" customHeight="1">
      <c r="A47" s="96"/>
      <c r="B47" s="99" t="s">
        <v>92</v>
      </c>
      <c r="C47" s="110" t="s">
        <v>21</v>
      </c>
      <c r="D47" s="110" t="s">
        <v>8</v>
      </c>
      <c r="E47" s="110" t="s">
        <v>147</v>
      </c>
      <c r="F47" s="110" t="s">
        <v>13</v>
      </c>
      <c r="G47" s="152">
        <v>-292.53</v>
      </c>
      <c r="H47" s="152">
        <v>1164.76</v>
      </c>
    </row>
    <row r="48" spans="1:8" s="81" customFormat="1" ht="21.75" customHeight="1">
      <c r="A48" s="96"/>
      <c r="B48" s="100" t="s">
        <v>174</v>
      </c>
      <c r="C48" s="110" t="s">
        <v>21</v>
      </c>
      <c r="D48" s="110" t="s">
        <v>8</v>
      </c>
      <c r="E48" s="110" t="s">
        <v>147</v>
      </c>
      <c r="F48" s="110" t="s">
        <v>97</v>
      </c>
      <c r="G48" s="152">
        <v>-10</v>
      </c>
      <c r="H48" s="152">
        <v>10</v>
      </c>
    </row>
    <row r="49" spans="1:8" s="79" customFormat="1" ht="22.5" customHeight="1" hidden="1">
      <c r="A49" s="96"/>
      <c r="B49" s="98" t="s">
        <v>62</v>
      </c>
      <c r="C49" s="108" t="s">
        <v>15</v>
      </c>
      <c r="D49" s="115"/>
      <c r="E49" s="115"/>
      <c r="F49" s="115"/>
      <c r="G49" s="176">
        <f>G54</f>
        <v>1153.9099999999999</v>
      </c>
      <c r="H49" s="176">
        <f>H54</f>
        <v>3904.9</v>
      </c>
    </row>
    <row r="50" spans="1:8" s="81" customFormat="1" ht="24.75" customHeight="1" hidden="1">
      <c r="A50" s="104" t="s">
        <v>175</v>
      </c>
      <c r="B50" s="98" t="s">
        <v>64</v>
      </c>
      <c r="C50" s="115" t="s">
        <v>15</v>
      </c>
      <c r="D50" s="115" t="s">
        <v>8</v>
      </c>
      <c r="E50" s="115"/>
      <c r="F50" s="115"/>
      <c r="G50" s="176">
        <f>G54</f>
        <v>1153.9099999999999</v>
      </c>
      <c r="H50" s="176">
        <f>H54</f>
        <v>3904.9</v>
      </c>
    </row>
    <row r="51" spans="1:8" s="81" customFormat="1" ht="24.75" customHeight="1">
      <c r="A51" s="103"/>
      <c r="B51" s="100" t="s">
        <v>93</v>
      </c>
      <c r="C51" s="110"/>
      <c r="D51" s="110"/>
      <c r="E51" s="110" t="s">
        <v>147</v>
      </c>
      <c r="F51" s="110" t="s">
        <v>14</v>
      </c>
      <c r="G51" s="152">
        <v>-4</v>
      </c>
      <c r="H51" s="152">
        <v>16.95</v>
      </c>
    </row>
    <row r="52" spans="1:8" s="81" customFormat="1" ht="24.75" customHeight="1">
      <c r="A52" s="103"/>
      <c r="B52" s="100" t="s">
        <v>94</v>
      </c>
      <c r="C52" s="110"/>
      <c r="D52" s="110"/>
      <c r="E52" s="110" t="s">
        <v>147</v>
      </c>
      <c r="F52" s="110" t="s">
        <v>84</v>
      </c>
      <c r="G52" s="152">
        <v>-6.5</v>
      </c>
      <c r="H52" s="152">
        <v>6.72</v>
      </c>
    </row>
    <row r="53" spans="1:8" s="81" customFormat="1" ht="24.75" customHeight="1">
      <c r="A53" s="103"/>
      <c r="B53" s="100" t="s">
        <v>189</v>
      </c>
      <c r="C53" s="110"/>
      <c r="D53" s="110"/>
      <c r="E53" s="110" t="s">
        <v>147</v>
      </c>
      <c r="F53" s="110" t="s">
        <v>190</v>
      </c>
      <c r="G53" s="152">
        <v>-10</v>
      </c>
      <c r="H53" s="152">
        <v>15</v>
      </c>
    </row>
    <row r="54" spans="1:8" s="81" customFormat="1" ht="48.75" customHeight="1">
      <c r="A54" s="159"/>
      <c r="B54" s="147" t="s">
        <v>203</v>
      </c>
      <c r="C54" s="121" t="s">
        <v>15</v>
      </c>
      <c r="D54" s="121" t="s">
        <v>8</v>
      </c>
      <c r="E54" s="121" t="s">
        <v>149</v>
      </c>
      <c r="F54" s="121"/>
      <c r="G54" s="122">
        <f>G55+G66+G71</f>
        <v>1153.9099999999999</v>
      </c>
      <c r="H54" s="122">
        <f>H55+H66+H71</f>
        <v>3904.9</v>
      </c>
    </row>
    <row r="55" spans="1:8" s="80" customFormat="1" ht="35.25" customHeight="1">
      <c r="A55" s="103"/>
      <c r="B55" s="100" t="s">
        <v>205</v>
      </c>
      <c r="C55" s="110" t="s">
        <v>15</v>
      </c>
      <c r="D55" s="110" t="s">
        <v>8</v>
      </c>
      <c r="E55" s="110" t="s">
        <v>140</v>
      </c>
      <c r="F55" s="110"/>
      <c r="G55" s="152">
        <f>G56</f>
        <v>950.04</v>
      </c>
      <c r="H55" s="152">
        <f>H56</f>
        <v>3092.46</v>
      </c>
    </row>
    <row r="56" spans="1:8" s="79" customFormat="1" ht="51" customHeight="1">
      <c r="A56" s="103"/>
      <c r="B56" s="100" t="s">
        <v>217</v>
      </c>
      <c r="C56" s="110"/>
      <c r="D56" s="110"/>
      <c r="E56" s="110" t="s">
        <v>140</v>
      </c>
      <c r="F56" s="110" t="s">
        <v>76</v>
      </c>
      <c r="G56" s="152">
        <f>G57+G59+G64</f>
        <v>950.04</v>
      </c>
      <c r="H56" s="152">
        <f>H57+H59+H64+H58+H65</f>
        <v>3092.46</v>
      </c>
    </row>
    <row r="57" spans="1:8" s="80" customFormat="1" ht="38.25" customHeight="1">
      <c r="A57" s="96"/>
      <c r="B57" s="100" t="s">
        <v>88</v>
      </c>
      <c r="C57" s="110" t="s">
        <v>15</v>
      </c>
      <c r="D57" s="110" t="s">
        <v>8</v>
      </c>
      <c r="E57" s="110" t="s">
        <v>140</v>
      </c>
      <c r="F57" s="110" t="s">
        <v>11</v>
      </c>
      <c r="G57" s="152">
        <v>747.29</v>
      </c>
      <c r="H57" s="152">
        <v>960.6</v>
      </c>
    </row>
    <row r="58" spans="1:8" s="80" customFormat="1" ht="34.5" customHeight="1">
      <c r="A58" s="96"/>
      <c r="B58" s="100" t="s">
        <v>88</v>
      </c>
      <c r="C58" s="110"/>
      <c r="D58" s="110"/>
      <c r="E58" s="110" t="s">
        <v>251</v>
      </c>
      <c r="F58" s="110" t="s">
        <v>11</v>
      </c>
      <c r="G58" s="152"/>
      <c r="H58" s="152">
        <v>1414.56</v>
      </c>
    </row>
    <row r="59" spans="1:8" s="80" customFormat="1" ht="50.25" customHeight="1">
      <c r="A59" s="96"/>
      <c r="B59" s="99" t="s">
        <v>161</v>
      </c>
      <c r="C59" s="110" t="s">
        <v>15</v>
      </c>
      <c r="D59" s="110" t="s">
        <v>8</v>
      </c>
      <c r="E59" s="110" t="s">
        <v>140</v>
      </c>
      <c r="F59" s="110" t="s">
        <v>162</v>
      </c>
      <c r="G59" s="152">
        <v>225.75</v>
      </c>
      <c r="H59" s="152">
        <v>332.3</v>
      </c>
    </row>
    <row r="60" spans="1:8" s="80" customFormat="1" ht="59.25" customHeight="1" hidden="1">
      <c r="A60" s="96"/>
      <c r="B60" s="118" t="s">
        <v>92</v>
      </c>
      <c r="C60" s="110" t="s">
        <v>15</v>
      </c>
      <c r="D60" s="110" t="s">
        <v>8</v>
      </c>
      <c r="E60" s="110" t="s">
        <v>140</v>
      </c>
      <c r="F60" s="110" t="s">
        <v>13</v>
      </c>
      <c r="G60" s="152">
        <v>58</v>
      </c>
      <c r="H60" s="152">
        <v>58</v>
      </c>
    </row>
    <row r="61" spans="1:8" s="80" customFormat="1" ht="51" customHeight="1" hidden="1">
      <c r="A61" s="96"/>
      <c r="B61" s="119" t="s">
        <v>88</v>
      </c>
      <c r="C61" s="110" t="s">
        <v>20</v>
      </c>
      <c r="D61" s="110" t="s">
        <v>17</v>
      </c>
      <c r="E61" s="110" t="s">
        <v>144</v>
      </c>
      <c r="F61" s="110" t="s">
        <v>11</v>
      </c>
      <c r="G61" s="152"/>
      <c r="H61" s="152"/>
    </row>
    <row r="62" spans="1:8" s="80" customFormat="1" ht="51" customHeight="1" hidden="1">
      <c r="A62" s="96"/>
      <c r="B62" s="100" t="s">
        <v>92</v>
      </c>
      <c r="C62" s="110" t="s">
        <v>20</v>
      </c>
      <c r="D62" s="110" t="s">
        <v>17</v>
      </c>
      <c r="E62" s="110" t="s">
        <v>144</v>
      </c>
      <c r="F62" s="110" t="s">
        <v>13</v>
      </c>
      <c r="G62" s="152"/>
      <c r="H62" s="152"/>
    </row>
    <row r="63" spans="1:8" s="80" customFormat="1" ht="36.75" customHeight="1" hidden="1">
      <c r="A63" s="96"/>
      <c r="B63" s="118" t="s">
        <v>92</v>
      </c>
      <c r="C63" s="110" t="s">
        <v>15</v>
      </c>
      <c r="D63" s="110" t="s">
        <v>8</v>
      </c>
      <c r="E63" s="110" t="s">
        <v>140</v>
      </c>
      <c r="F63" s="110" t="s">
        <v>13</v>
      </c>
      <c r="G63" s="152">
        <v>138</v>
      </c>
      <c r="H63" s="152">
        <v>138</v>
      </c>
    </row>
    <row r="64" spans="1:8" s="80" customFormat="1" ht="33.75" customHeight="1" hidden="1">
      <c r="A64" s="96"/>
      <c r="B64" s="118" t="s">
        <v>92</v>
      </c>
      <c r="C64" s="110"/>
      <c r="D64" s="110"/>
      <c r="E64" s="110" t="s">
        <v>140</v>
      </c>
      <c r="F64" s="110" t="s">
        <v>13</v>
      </c>
      <c r="G64" s="152">
        <v>-23</v>
      </c>
      <c r="H64" s="152">
        <v>0</v>
      </c>
    </row>
    <row r="65" spans="1:8" s="80" customFormat="1" ht="46.5" customHeight="1">
      <c r="A65" s="96"/>
      <c r="B65" s="118" t="s">
        <v>161</v>
      </c>
      <c r="C65" s="110"/>
      <c r="D65" s="110"/>
      <c r="E65" s="110" t="s">
        <v>251</v>
      </c>
      <c r="F65" s="110" t="s">
        <v>162</v>
      </c>
      <c r="G65" s="152"/>
      <c r="H65" s="152">
        <v>385</v>
      </c>
    </row>
    <row r="66" spans="1:8" s="81" customFormat="1" ht="50.25" customHeight="1">
      <c r="A66" s="157"/>
      <c r="B66" s="160" t="s">
        <v>206</v>
      </c>
      <c r="C66" s="158" t="s">
        <v>15</v>
      </c>
      <c r="D66" s="158" t="s">
        <v>20</v>
      </c>
      <c r="E66" s="162" t="s">
        <v>191</v>
      </c>
      <c r="F66" s="162" t="s">
        <v>76</v>
      </c>
      <c r="G66" s="178">
        <f>G67+G69</f>
        <v>71.92</v>
      </c>
      <c r="H66" s="178">
        <f>H67+H69+H70+H68</f>
        <v>265.6</v>
      </c>
    </row>
    <row r="67" spans="1:8" s="82" customFormat="1" ht="31.5" customHeight="1">
      <c r="A67" s="157"/>
      <c r="B67" s="99" t="s">
        <v>88</v>
      </c>
      <c r="C67" s="110" t="s">
        <v>15</v>
      </c>
      <c r="D67" s="110" t="s">
        <v>20</v>
      </c>
      <c r="E67" s="110" t="s">
        <v>191</v>
      </c>
      <c r="F67" s="110" t="s">
        <v>11</v>
      </c>
      <c r="G67" s="152">
        <v>55.6</v>
      </c>
      <c r="H67" s="152">
        <v>94</v>
      </c>
    </row>
    <row r="68" spans="1:8" s="82" customFormat="1" ht="31.5" customHeight="1">
      <c r="A68" s="157"/>
      <c r="B68" s="99" t="s">
        <v>88</v>
      </c>
      <c r="C68" s="110"/>
      <c r="D68" s="110"/>
      <c r="E68" s="110" t="s">
        <v>253</v>
      </c>
      <c r="F68" s="110" t="s">
        <v>11</v>
      </c>
      <c r="G68" s="152"/>
      <c r="H68" s="152">
        <v>110</v>
      </c>
    </row>
    <row r="69" spans="1:8" s="82" customFormat="1" ht="46.5" customHeight="1">
      <c r="A69" s="103"/>
      <c r="B69" s="100" t="s">
        <v>161</v>
      </c>
      <c r="C69" s="110" t="s">
        <v>15</v>
      </c>
      <c r="D69" s="110" t="s">
        <v>20</v>
      </c>
      <c r="E69" s="110" t="s">
        <v>191</v>
      </c>
      <c r="F69" s="110" t="s">
        <v>162</v>
      </c>
      <c r="G69" s="152">
        <v>16.32</v>
      </c>
      <c r="H69" s="152">
        <v>28.3</v>
      </c>
    </row>
    <row r="70" spans="1:8" s="82" customFormat="1" ht="46.5" customHeight="1">
      <c r="A70" s="103"/>
      <c r="B70" s="100" t="s">
        <v>161</v>
      </c>
      <c r="C70" s="110"/>
      <c r="D70" s="110"/>
      <c r="E70" s="110" t="s">
        <v>253</v>
      </c>
      <c r="F70" s="110" t="s">
        <v>162</v>
      </c>
      <c r="G70" s="152"/>
      <c r="H70" s="152">
        <v>33.3</v>
      </c>
    </row>
    <row r="71" spans="1:8" s="80" customFormat="1" ht="36.75" customHeight="1">
      <c r="A71" s="96"/>
      <c r="B71" s="100" t="s">
        <v>205</v>
      </c>
      <c r="C71" s="110" t="s">
        <v>15</v>
      </c>
      <c r="D71" s="110" t="s">
        <v>20</v>
      </c>
      <c r="E71" s="110" t="s">
        <v>192</v>
      </c>
      <c r="F71" s="110" t="s">
        <v>76</v>
      </c>
      <c r="G71" s="152">
        <f>G72+G74+G75</f>
        <v>131.95000000000002</v>
      </c>
      <c r="H71" s="152">
        <f>H72+H74+H75+H76+H73</f>
        <v>546.84</v>
      </c>
    </row>
    <row r="72" spans="1:8" s="82" customFormat="1" ht="35.25" customHeight="1">
      <c r="A72" s="96"/>
      <c r="B72" s="100" t="s">
        <v>88</v>
      </c>
      <c r="C72" s="110" t="s">
        <v>15</v>
      </c>
      <c r="D72" s="110" t="s">
        <v>20</v>
      </c>
      <c r="E72" s="110" t="s">
        <v>192</v>
      </c>
      <c r="F72" s="110" t="s">
        <v>11</v>
      </c>
      <c r="G72" s="152">
        <v>123.55</v>
      </c>
      <c r="H72" s="152">
        <v>196</v>
      </c>
    </row>
    <row r="73" spans="1:8" s="82" customFormat="1" ht="35.25" customHeight="1">
      <c r="A73" s="96"/>
      <c r="B73" s="100" t="s">
        <v>88</v>
      </c>
      <c r="C73" s="110"/>
      <c r="D73" s="110"/>
      <c r="E73" s="110" t="s">
        <v>252</v>
      </c>
      <c r="F73" s="110" t="s">
        <v>11</v>
      </c>
      <c r="G73" s="152"/>
      <c r="H73" s="152">
        <v>224</v>
      </c>
    </row>
    <row r="74" spans="1:8" s="82" customFormat="1" ht="45.75" customHeight="1">
      <c r="A74" s="96"/>
      <c r="B74" s="100" t="s">
        <v>161</v>
      </c>
      <c r="C74" s="112" t="s">
        <v>15</v>
      </c>
      <c r="D74" s="112" t="s">
        <v>20</v>
      </c>
      <c r="E74" s="112" t="s">
        <v>192</v>
      </c>
      <c r="F74" s="112" t="s">
        <v>162</v>
      </c>
      <c r="G74" s="152">
        <v>36.6</v>
      </c>
      <c r="H74" s="152">
        <v>58.84</v>
      </c>
    </row>
    <row r="75" spans="1:8" s="82" customFormat="1" ht="30" customHeight="1" hidden="1">
      <c r="A75" s="96"/>
      <c r="B75" s="100" t="s">
        <v>92</v>
      </c>
      <c r="C75" s="112" t="s">
        <v>15</v>
      </c>
      <c r="D75" s="112" t="s">
        <v>20</v>
      </c>
      <c r="E75" s="112" t="s">
        <v>192</v>
      </c>
      <c r="F75" s="112" t="s">
        <v>13</v>
      </c>
      <c r="G75" s="152">
        <v>-28.2</v>
      </c>
      <c r="H75" s="152">
        <v>0</v>
      </c>
    </row>
    <row r="76" spans="1:8" s="82" customFormat="1" ht="46.5" customHeight="1">
      <c r="A76" s="96"/>
      <c r="B76" s="100" t="s">
        <v>161</v>
      </c>
      <c r="C76" s="112"/>
      <c r="D76" s="112"/>
      <c r="E76" s="112" t="s">
        <v>252</v>
      </c>
      <c r="F76" s="112" t="s">
        <v>162</v>
      </c>
      <c r="G76" s="152"/>
      <c r="H76" s="152">
        <v>68</v>
      </c>
    </row>
    <row r="77" spans="1:8" s="79" customFormat="1" ht="33" customHeight="1">
      <c r="A77" s="103"/>
      <c r="B77" s="151" t="s">
        <v>86</v>
      </c>
      <c r="C77" s="121" t="s">
        <v>8</v>
      </c>
      <c r="D77" s="121" t="s">
        <v>17</v>
      </c>
      <c r="E77" s="121" t="s">
        <v>148</v>
      </c>
      <c r="F77" s="121"/>
      <c r="G77" s="122">
        <f>G78</f>
        <v>0</v>
      </c>
      <c r="H77" s="122">
        <f>H78</f>
        <v>489.2</v>
      </c>
    </row>
    <row r="78" spans="1:8" s="79" customFormat="1" ht="21.75" customHeight="1">
      <c r="A78" s="96"/>
      <c r="B78" s="99" t="s">
        <v>86</v>
      </c>
      <c r="C78" s="110" t="s">
        <v>8</v>
      </c>
      <c r="D78" s="110" t="s">
        <v>17</v>
      </c>
      <c r="E78" s="110" t="s">
        <v>167</v>
      </c>
      <c r="F78" s="110"/>
      <c r="G78" s="152">
        <f>G79</f>
        <v>0</v>
      </c>
      <c r="H78" s="152">
        <f>H79</f>
        <v>489.2</v>
      </c>
    </row>
    <row r="79" spans="1:8" s="79" customFormat="1" ht="22.5" customHeight="1">
      <c r="A79" s="96"/>
      <c r="B79" s="100" t="s">
        <v>83</v>
      </c>
      <c r="C79" s="110" t="s">
        <v>8</v>
      </c>
      <c r="D79" s="110" t="s">
        <v>17</v>
      </c>
      <c r="E79" s="110" t="s">
        <v>135</v>
      </c>
      <c r="F79" s="110" t="s">
        <v>76</v>
      </c>
      <c r="G79" s="152">
        <f>G80+G82</f>
        <v>0</v>
      </c>
      <c r="H79" s="152">
        <f>H80+H82</f>
        <v>489.2</v>
      </c>
    </row>
    <row r="80" spans="1:8" s="79" customFormat="1" ht="31.5" customHeight="1">
      <c r="A80" s="96"/>
      <c r="B80" s="100" t="s">
        <v>88</v>
      </c>
      <c r="C80" s="110" t="s">
        <v>8</v>
      </c>
      <c r="D80" s="110" t="s">
        <v>17</v>
      </c>
      <c r="E80" s="110" t="s">
        <v>135</v>
      </c>
      <c r="F80" s="110" t="s">
        <v>11</v>
      </c>
      <c r="G80" s="152">
        <v>0</v>
      </c>
      <c r="H80" s="152">
        <v>375.7</v>
      </c>
    </row>
    <row r="81" spans="1:8" s="79" customFormat="1" ht="31.5" customHeight="1" hidden="1">
      <c r="A81" s="96"/>
      <c r="B81" s="100"/>
      <c r="C81" s="110"/>
      <c r="D81" s="110"/>
      <c r="E81" s="110"/>
      <c r="F81" s="110"/>
      <c r="G81" s="152"/>
      <c r="H81" s="152"/>
    </row>
    <row r="82" spans="1:8" s="79" customFormat="1" ht="54.75" customHeight="1">
      <c r="A82" s="96"/>
      <c r="B82" s="100" t="s">
        <v>161</v>
      </c>
      <c r="C82" s="110" t="s">
        <v>8</v>
      </c>
      <c r="D82" s="110" t="s">
        <v>17</v>
      </c>
      <c r="E82" s="110" t="s">
        <v>135</v>
      </c>
      <c r="F82" s="110" t="s">
        <v>162</v>
      </c>
      <c r="G82" s="152">
        <v>0</v>
      </c>
      <c r="H82" s="152">
        <v>113.5</v>
      </c>
    </row>
    <row r="83" spans="1:8" s="81" customFormat="1" ht="33.75" customHeight="1">
      <c r="A83" s="103"/>
      <c r="B83" s="147" t="s">
        <v>86</v>
      </c>
      <c r="C83" s="121" t="s">
        <v>8</v>
      </c>
      <c r="D83" s="121" t="s">
        <v>15</v>
      </c>
      <c r="E83" s="121" t="s">
        <v>148</v>
      </c>
      <c r="F83" s="121"/>
      <c r="G83" s="122">
        <f>G84</f>
        <v>-9</v>
      </c>
      <c r="H83" s="122">
        <f>H84</f>
        <v>1</v>
      </c>
    </row>
    <row r="84" spans="1:8" s="80" customFormat="1" ht="23.25" customHeight="1">
      <c r="A84" s="96"/>
      <c r="B84" s="99" t="s">
        <v>85</v>
      </c>
      <c r="C84" s="110" t="s">
        <v>8</v>
      </c>
      <c r="D84" s="110" t="s">
        <v>15</v>
      </c>
      <c r="E84" s="110" t="s">
        <v>136</v>
      </c>
      <c r="F84" s="110" t="s">
        <v>76</v>
      </c>
      <c r="G84" s="152">
        <f>G87</f>
        <v>-9</v>
      </c>
      <c r="H84" s="152">
        <f>H87</f>
        <v>1</v>
      </c>
    </row>
    <row r="85" spans="1:8" s="80" customFormat="1" ht="26.25" customHeight="1" hidden="1">
      <c r="A85" s="96"/>
      <c r="B85" s="100" t="s">
        <v>95</v>
      </c>
      <c r="C85" s="110" t="s">
        <v>8</v>
      </c>
      <c r="D85" s="110" t="s">
        <v>15</v>
      </c>
      <c r="E85" s="110" t="s">
        <v>136</v>
      </c>
      <c r="F85" s="110" t="s">
        <v>16</v>
      </c>
      <c r="G85" s="152">
        <v>10</v>
      </c>
      <c r="H85" s="152">
        <v>10</v>
      </c>
    </row>
    <row r="86" spans="1:8" s="80" customFormat="1" ht="27" customHeight="1" hidden="1">
      <c r="A86" s="104" t="s">
        <v>170</v>
      </c>
      <c r="B86" s="106" t="s">
        <v>153</v>
      </c>
      <c r="C86" s="108" t="s">
        <v>17</v>
      </c>
      <c r="D86" s="108"/>
      <c r="E86" s="115"/>
      <c r="F86" s="115"/>
      <c r="G86" s="176" t="e">
        <f>#REF!</f>
        <v>#REF!</v>
      </c>
      <c r="H86" s="176" t="e">
        <f>#REF!</f>
        <v>#REF!</v>
      </c>
    </row>
    <row r="87" spans="1:8" s="80" customFormat="1" ht="28.5" customHeight="1">
      <c r="A87" s="159"/>
      <c r="B87" s="161" t="s">
        <v>95</v>
      </c>
      <c r="C87" s="158"/>
      <c r="D87" s="158"/>
      <c r="E87" s="162" t="s">
        <v>136</v>
      </c>
      <c r="F87" s="162" t="s">
        <v>16</v>
      </c>
      <c r="G87" s="178">
        <v>-9</v>
      </c>
      <c r="H87" s="178">
        <v>1</v>
      </c>
    </row>
    <row r="88" spans="1:8" s="79" customFormat="1" ht="21.75" customHeight="1">
      <c r="A88" s="96"/>
      <c r="B88" s="120" t="s">
        <v>141</v>
      </c>
      <c r="C88" s="121" t="s">
        <v>99</v>
      </c>
      <c r="D88" s="121" t="s">
        <v>99</v>
      </c>
      <c r="E88" s="121" t="s">
        <v>10</v>
      </c>
      <c r="F88" s="121" t="s">
        <v>76</v>
      </c>
      <c r="G88" s="180"/>
      <c r="H88" s="180">
        <v>0</v>
      </c>
    </row>
    <row r="89" spans="1:8" s="79" customFormat="1" ht="22.5" customHeight="1">
      <c r="A89" s="103"/>
      <c r="B89" s="118" t="s">
        <v>141</v>
      </c>
      <c r="C89" s="110" t="s">
        <v>99</v>
      </c>
      <c r="D89" s="110" t="s">
        <v>99</v>
      </c>
      <c r="E89" s="110" t="s">
        <v>100</v>
      </c>
      <c r="F89" s="110" t="s">
        <v>98</v>
      </c>
      <c r="G89" s="181"/>
      <c r="H89" s="181">
        <v>0</v>
      </c>
    </row>
    <row r="90" spans="1:9" s="80" customFormat="1" ht="36" customHeight="1">
      <c r="A90" s="103"/>
      <c r="B90" s="259" t="s">
        <v>34</v>
      </c>
      <c r="C90" s="259"/>
      <c r="D90" s="259"/>
      <c r="E90" s="259"/>
      <c r="F90" s="259"/>
      <c r="G90" s="122" t="e">
        <f>G11+G23+G30+G36+#REF!+G43+G54+G40+G77+#REF!+G83</f>
        <v>#REF!</v>
      </c>
      <c r="H90" s="122">
        <f>H11+H23+H30+H36+H43+H54+H77+H83+H40</f>
        <v>7144.2300000000005</v>
      </c>
      <c r="I90" s="86"/>
    </row>
    <row r="91" spans="1:9" s="80" customFormat="1" ht="41.25" customHeight="1">
      <c r="A91" s="83"/>
      <c r="B91" s="84"/>
      <c r="C91" s="85"/>
      <c r="D91" s="85"/>
      <c r="E91" s="85"/>
      <c r="F91" s="85"/>
      <c r="G91" s="85"/>
      <c r="H91" s="87"/>
      <c r="I91" s="87"/>
    </row>
    <row r="92" spans="1:9" s="80" customFormat="1" ht="62.25" customHeight="1">
      <c r="A92" s="87"/>
      <c r="B92" s="87"/>
      <c r="C92" s="87"/>
      <c r="D92" s="87"/>
      <c r="E92" s="87"/>
      <c r="F92" s="87"/>
      <c r="G92" s="87"/>
      <c r="H92" s="72"/>
      <c r="I92" s="72"/>
    </row>
    <row r="93" spans="1:9" s="79" customFormat="1" ht="44.25" customHeight="1">
      <c r="A93" s="70"/>
      <c r="B93" s="71"/>
      <c r="C93" s="72"/>
      <c r="D93" s="72"/>
      <c r="E93" s="72"/>
      <c r="F93" s="72"/>
      <c r="G93" s="72"/>
      <c r="H93" s="72"/>
      <c r="I93" s="72"/>
    </row>
    <row r="94" spans="1:9" s="80" customFormat="1" ht="35.25" customHeight="1">
      <c r="A94" s="70"/>
      <c r="B94" s="71"/>
      <c r="C94" s="72"/>
      <c r="D94" s="72"/>
      <c r="E94" s="72"/>
      <c r="F94" s="72"/>
      <c r="G94" s="72"/>
      <c r="H94" s="72"/>
      <c r="I94" s="72"/>
    </row>
    <row r="95" spans="1:9" s="81" customFormat="1" ht="48.75" customHeight="1">
      <c r="A95" s="70"/>
      <c r="B95" s="71"/>
      <c r="C95" s="72"/>
      <c r="D95" s="72"/>
      <c r="E95" s="72"/>
      <c r="F95" s="72"/>
      <c r="G95" s="72"/>
      <c r="H95" s="72"/>
      <c r="I95" s="72"/>
    </row>
    <row r="96" spans="1:9" s="81" customFormat="1" ht="48.75" customHeight="1">
      <c r="A96" s="70"/>
      <c r="B96" s="71"/>
      <c r="C96" s="72"/>
      <c r="D96" s="72"/>
      <c r="E96" s="72"/>
      <c r="F96" s="72"/>
      <c r="G96" s="72"/>
      <c r="H96" s="72"/>
      <c r="I96" s="72"/>
    </row>
    <row r="97" spans="1:9" s="82" customFormat="1" ht="53.25" customHeight="1">
      <c r="A97" s="70"/>
      <c r="B97" s="71"/>
      <c r="C97" s="72"/>
      <c r="D97" s="72"/>
      <c r="E97" s="72"/>
      <c r="F97" s="72"/>
      <c r="G97" s="72"/>
      <c r="H97" s="72"/>
      <c r="I97" s="72"/>
    </row>
    <row r="98" spans="1:9" s="82" customFormat="1" ht="53.25" customHeight="1">
      <c r="A98" s="70"/>
      <c r="B98" s="71"/>
      <c r="C98" s="72"/>
      <c r="D98" s="72"/>
      <c r="E98" s="72"/>
      <c r="F98" s="72"/>
      <c r="G98" s="72"/>
      <c r="H98" s="72"/>
      <c r="I98" s="72"/>
    </row>
    <row r="99" spans="1:9" s="80" customFormat="1" ht="69" customHeight="1">
      <c r="A99" s="70"/>
      <c r="B99" s="71"/>
      <c r="C99" s="72"/>
      <c r="D99" s="72"/>
      <c r="E99" s="72"/>
      <c r="F99" s="72"/>
      <c r="G99" s="72"/>
      <c r="H99" s="72"/>
      <c r="I99" s="72"/>
    </row>
    <row r="100" spans="1:9" s="82" customFormat="1" ht="56.25" customHeight="1">
      <c r="A100" s="70"/>
      <c r="B100" s="71"/>
      <c r="C100" s="72"/>
      <c r="D100" s="72"/>
      <c r="E100" s="72"/>
      <c r="F100" s="72"/>
      <c r="G100" s="72"/>
      <c r="H100" s="72"/>
      <c r="I100" s="72"/>
    </row>
    <row r="101" spans="1:9" s="82" customFormat="1" ht="48.75" customHeight="1">
      <c r="A101" s="70"/>
      <c r="B101" s="71"/>
      <c r="C101" s="72"/>
      <c r="D101" s="72"/>
      <c r="E101" s="72"/>
      <c r="F101" s="72"/>
      <c r="G101" s="72"/>
      <c r="H101" s="72"/>
      <c r="I101" s="72"/>
    </row>
    <row r="102" spans="1:9" s="79" customFormat="1" ht="22.5" customHeight="1">
      <c r="A102" s="70"/>
      <c r="B102" s="71"/>
      <c r="C102" s="72"/>
      <c r="D102" s="72"/>
      <c r="E102" s="72"/>
      <c r="F102" s="72"/>
      <c r="G102" s="72"/>
      <c r="H102" s="72"/>
      <c r="I102" s="72"/>
    </row>
    <row r="103" spans="1:9" s="79" customFormat="1" ht="57" customHeight="1">
      <c r="A103" s="70"/>
      <c r="B103" s="71"/>
      <c r="C103" s="72"/>
      <c r="D103" s="72"/>
      <c r="E103" s="72"/>
      <c r="F103" s="72"/>
      <c r="G103" s="72"/>
      <c r="H103" s="72"/>
      <c r="I103" s="72"/>
    </row>
    <row r="104" spans="1:9" s="79" customFormat="1" ht="48.75" customHeight="1">
      <c r="A104" s="70"/>
      <c r="B104" s="71"/>
      <c r="C104" s="72"/>
      <c r="D104" s="72"/>
      <c r="E104" s="72"/>
      <c r="F104" s="72"/>
      <c r="G104" s="72"/>
      <c r="H104" s="72"/>
      <c r="I104" s="72"/>
    </row>
    <row r="105" spans="1:9" s="79" customFormat="1" ht="32.25" customHeight="1">
      <c r="A105" s="70"/>
      <c r="B105" s="71"/>
      <c r="C105" s="72"/>
      <c r="D105" s="72"/>
      <c r="E105" s="72"/>
      <c r="F105" s="72"/>
      <c r="G105" s="72"/>
      <c r="H105" s="72"/>
      <c r="I105" s="72"/>
    </row>
    <row r="106" spans="1:9" s="79" customFormat="1" ht="47.25" customHeight="1">
      <c r="A106" s="70"/>
      <c r="B106" s="71"/>
      <c r="C106" s="72"/>
      <c r="D106" s="72"/>
      <c r="E106" s="72"/>
      <c r="F106" s="72"/>
      <c r="G106" s="72"/>
      <c r="H106" s="72"/>
      <c r="I106" s="72"/>
    </row>
    <row r="107" spans="1:9" s="80" customFormat="1" ht="62.25" customHeight="1">
      <c r="A107" s="70"/>
      <c r="B107" s="71"/>
      <c r="C107" s="72"/>
      <c r="D107" s="72"/>
      <c r="E107" s="72"/>
      <c r="F107" s="72"/>
      <c r="G107" s="72"/>
      <c r="H107" s="72"/>
      <c r="I107" s="72"/>
    </row>
    <row r="108" spans="1:9" s="79" customFormat="1" ht="55.5" customHeight="1">
      <c r="A108" s="70"/>
      <c r="B108" s="71"/>
      <c r="C108" s="72"/>
      <c r="D108" s="72"/>
      <c r="E108" s="72"/>
      <c r="F108" s="72"/>
      <c r="G108" s="72"/>
      <c r="H108" s="72"/>
      <c r="I108" s="72"/>
    </row>
    <row r="109" spans="1:9" s="79" customFormat="1" ht="57.75" customHeight="1">
      <c r="A109" s="70"/>
      <c r="B109" s="71"/>
      <c r="C109" s="72"/>
      <c r="D109" s="72"/>
      <c r="E109" s="72"/>
      <c r="F109" s="72"/>
      <c r="G109" s="72"/>
      <c r="H109" s="72"/>
      <c r="I109" s="72"/>
    </row>
    <row r="110" spans="1:9" s="80" customFormat="1" ht="45" customHeight="1">
      <c r="A110" s="70"/>
      <c r="B110" s="71"/>
      <c r="C110" s="72"/>
      <c r="D110" s="72"/>
      <c r="E110" s="72"/>
      <c r="F110" s="72"/>
      <c r="G110" s="72"/>
      <c r="H110" s="72"/>
      <c r="I110" s="72"/>
    </row>
    <row r="111" spans="1:9" s="80" customFormat="1" ht="24.75" customHeight="1">
      <c r="A111" s="70"/>
      <c r="B111" s="71"/>
      <c r="C111" s="72"/>
      <c r="D111" s="72"/>
      <c r="E111" s="72"/>
      <c r="F111" s="72"/>
      <c r="G111" s="72"/>
      <c r="H111" s="72"/>
      <c r="I111" s="72"/>
    </row>
    <row r="112" spans="1:9" s="80" customFormat="1" ht="27" customHeight="1">
      <c r="A112" s="70"/>
      <c r="B112" s="71"/>
      <c r="C112" s="72"/>
      <c r="D112" s="72"/>
      <c r="E112" s="72"/>
      <c r="F112" s="72"/>
      <c r="G112" s="72"/>
      <c r="H112" s="72"/>
      <c r="I112" s="72"/>
    </row>
    <row r="113" spans="1:9" s="79" customFormat="1" ht="15">
      <c r="A113" s="70"/>
      <c r="B113" s="71"/>
      <c r="C113" s="72"/>
      <c r="D113" s="72"/>
      <c r="E113" s="72"/>
      <c r="F113" s="72"/>
      <c r="G113" s="72"/>
      <c r="H113" s="72"/>
      <c r="I113" s="72"/>
    </row>
    <row r="114" spans="1:9" s="78" customFormat="1" ht="15">
      <c r="A114" s="70"/>
      <c r="B114" s="71"/>
      <c r="C114" s="72"/>
      <c r="D114" s="72"/>
      <c r="E114" s="72"/>
      <c r="F114" s="72"/>
      <c r="G114" s="72"/>
      <c r="H114" s="72"/>
      <c r="I114" s="72"/>
    </row>
    <row r="115" spans="1:10" s="78" customFormat="1" ht="114" customHeight="1">
      <c r="A115" s="70"/>
      <c r="B115" s="71"/>
      <c r="C115" s="72"/>
      <c r="D115" s="72"/>
      <c r="E115" s="72"/>
      <c r="F115" s="72"/>
      <c r="G115" s="72"/>
      <c r="H115" s="72"/>
      <c r="I115" s="72"/>
      <c r="J115" s="71"/>
    </row>
  </sheetData>
  <sheetProtection/>
  <mergeCells count="5">
    <mergeCell ref="E1:H1"/>
    <mergeCell ref="B90:F90"/>
    <mergeCell ref="F4:G4"/>
    <mergeCell ref="E2:H2"/>
    <mergeCell ref="A3:H3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55" r:id="rId1"/>
  <rowBreaks count="1" manualBreakCount="1">
    <brk id="2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E1" sqref="E1:H1"/>
    </sheetView>
  </sheetViews>
  <sheetFormatPr defaultColWidth="9.00390625" defaultRowHeight="12.75"/>
  <cols>
    <col min="1" max="1" width="5.875" style="0" customWidth="1"/>
    <col min="2" max="2" width="78.875" style="0" customWidth="1"/>
    <col min="3" max="4" width="0" style="0" hidden="1" customWidth="1"/>
    <col min="5" max="5" width="14.00390625" style="0" customWidth="1"/>
    <col min="6" max="6" width="8.625" style="0" customWidth="1"/>
    <col min="7" max="8" width="14.625" style="0" customWidth="1"/>
  </cols>
  <sheetData>
    <row r="1" spans="1:8" ht="27" customHeight="1">
      <c r="A1" s="70"/>
      <c r="B1" s="71"/>
      <c r="C1" s="72"/>
      <c r="D1" s="72"/>
      <c r="E1" s="258"/>
      <c r="F1" s="227"/>
      <c r="G1" s="227"/>
      <c r="H1" s="227"/>
    </row>
    <row r="2" spans="1:8" ht="81.75" customHeight="1">
      <c r="A2" s="70"/>
      <c r="B2" s="71"/>
      <c r="C2" s="72"/>
      <c r="D2" s="72"/>
      <c r="E2" s="258" t="s">
        <v>286</v>
      </c>
      <c r="F2" s="227"/>
      <c r="G2" s="227"/>
      <c r="H2" s="227"/>
    </row>
    <row r="3" spans="1:8" ht="66.75" customHeight="1">
      <c r="A3" s="252" t="s">
        <v>287</v>
      </c>
      <c r="B3" s="253"/>
      <c r="C3" s="253"/>
      <c r="D3" s="253"/>
      <c r="E3" s="253"/>
      <c r="F3" s="253"/>
      <c r="G3" s="253"/>
      <c r="H3" s="231"/>
    </row>
    <row r="4" spans="1:8" ht="15">
      <c r="A4" s="74"/>
      <c r="B4" s="74"/>
      <c r="C4" s="74"/>
      <c r="D4" s="74"/>
      <c r="E4" s="75"/>
      <c r="F4" s="75"/>
      <c r="G4" s="75"/>
      <c r="H4" s="75" t="s">
        <v>45</v>
      </c>
    </row>
    <row r="5" spans="1:8" ht="46.5">
      <c r="A5" s="33" t="s">
        <v>102</v>
      </c>
      <c r="B5" s="33" t="s">
        <v>46</v>
      </c>
      <c r="C5" s="32" t="s">
        <v>70</v>
      </c>
      <c r="D5" s="32" t="s">
        <v>71</v>
      </c>
      <c r="E5" s="32" t="s">
        <v>72</v>
      </c>
      <c r="F5" s="32" t="s">
        <v>73</v>
      </c>
      <c r="G5" s="32" t="s">
        <v>202</v>
      </c>
      <c r="H5" s="107" t="s">
        <v>269</v>
      </c>
    </row>
    <row r="6" spans="1:8" ht="15">
      <c r="A6" s="33">
        <v>1</v>
      </c>
      <c r="B6" s="33">
        <v>2</v>
      </c>
      <c r="C6" s="31" t="s">
        <v>74</v>
      </c>
      <c r="D6" s="31" t="s">
        <v>47</v>
      </c>
      <c r="E6" s="31" t="s">
        <v>48</v>
      </c>
      <c r="F6" s="31" t="s">
        <v>49</v>
      </c>
      <c r="G6" s="33">
        <v>7</v>
      </c>
      <c r="H6" s="33">
        <v>8</v>
      </c>
    </row>
    <row r="7" spans="1:8" ht="33" customHeight="1" hidden="1">
      <c r="A7" s="104" t="s">
        <v>168</v>
      </c>
      <c r="B7" s="98" t="s">
        <v>101</v>
      </c>
      <c r="C7" s="108"/>
      <c r="D7" s="108"/>
      <c r="E7" s="108"/>
      <c r="F7" s="108"/>
      <c r="G7" s="109"/>
      <c r="H7" s="109"/>
    </row>
    <row r="8" spans="1:8" ht="23.25" customHeight="1" hidden="1">
      <c r="A8" s="105" t="s">
        <v>169</v>
      </c>
      <c r="B8" s="98" t="s">
        <v>166</v>
      </c>
      <c r="C8" s="108" t="s">
        <v>8</v>
      </c>
      <c r="D8" s="108"/>
      <c r="E8" s="108"/>
      <c r="F8" s="108" t="s">
        <v>76</v>
      </c>
      <c r="G8" s="109" t="e">
        <f>G9+G10+#REF!</f>
        <v>#REF!</v>
      </c>
      <c r="H8" s="109" t="e">
        <f>H9+H10+#REF!</f>
        <v>#REF!</v>
      </c>
    </row>
    <row r="9" spans="1:8" ht="32.25" customHeight="1" hidden="1">
      <c r="A9" s="97"/>
      <c r="B9" s="145" t="s">
        <v>164</v>
      </c>
      <c r="C9" s="115" t="s">
        <v>8</v>
      </c>
      <c r="D9" s="115" t="s">
        <v>17</v>
      </c>
      <c r="E9" s="115"/>
      <c r="F9" s="115"/>
      <c r="G9" s="146" t="e">
        <f>#REF!</f>
        <v>#REF!</v>
      </c>
      <c r="H9" s="146" t="e">
        <f>#REF!</f>
        <v>#REF!</v>
      </c>
    </row>
    <row r="10" spans="1:8" ht="66.75" customHeight="1" hidden="1">
      <c r="A10" s="97"/>
      <c r="B10" s="101" t="s">
        <v>42</v>
      </c>
      <c r="C10" s="108" t="s">
        <v>8</v>
      </c>
      <c r="D10" s="108" t="s">
        <v>9</v>
      </c>
      <c r="E10" s="108"/>
      <c r="F10" s="108"/>
      <c r="G10" s="109">
        <f>G11</f>
        <v>1257.2</v>
      </c>
      <c r="H10" s="109">
        <f>H11</f>
        <v>1257.2</v>
      </c>
    </row>
    <row r="11" spans="1:8" ht="39.75" customHeight="1">
      <c r="A11" s="103"/>
      <c r="B11" s="147" t="s">
        <v>203</v>
      </c>
      <c r="C11" s="121" t="s">
        <v>8</v>
      </c>
      <c r="D11" s="121" t="s">
        <v>9</v>
      </c>
      <c r="E11" s="121" t="s">
        <v>149</v>
      </c>
      <c r="F11" s="121"/>
      <c r="G11" s="122">
        <f>G12</f>
        <v>1257.2</v>
      </c>
      <c r="H11" s="122">
        <f>H12</f>
        <v>1257.2</v>
      </c>
    </row>
    <row r="12" spans="1:8" ht="33.75" customHeight="1">
      <c r="A12" s="96"/>
      <c r="B12" s="100" t="s">
        <v>213</v>
      </c>
      <c r="C12" s="110" t="s">
        <v>8</v>
      </c>
      <c r="D12" s="110" t="s">
        <v>9</v>
      </c>
      <c r="E12" s="110" t="s">
        <v>139</v>
      </c>
      <c r="F12" s="110" t="s">
        <v>76</v>
      </c>
      <c r="G12" s="152">
        <f>G13+G15+G16+G18+G19+G20+G14+G17</f>
        <v>1257.2</v>
      </c>
      <c r="H12" s="152">
        <f>H13+H15+H16+H18+H19+H20+H14+H17</f>
        <v>1257.2</v>
      </c>
    </row>
    <row r="13" spans="1:8" ht="33.75" customHeight="1">
      <c r="A13" s="96"/>
      <c r="B13" s="100" t="s">
        <v>88</v>
      </c>
      <c r="C13" s="110" t="s">
        <v>8</v>
      </c>
      <c r="D13" s="110" t="s">
        <v>9</v>
      </c>
      <c r="E13" s="110" t="s">
        <v>138</v>
      </c>
      <c r="F13" s="110" t="s">
        <v>11</v>
      </c>
      <c r="G13" s="152">
        <v>856</v>
      </c>
      <c r="H13" s="152">
        <v>856</v>
      </c>
    </row>
    <row r="14" spans="1:8" ht="33.75" customHeight="1">
      <c r="A14" s="96"/>
      <c r="B14" s="100" t="s">
        <v>88</v>
      </c>
      <c r="C14" s="110"/>
      <c r="D14" s="110"/>
      <c r="E14" s="110" t="s">
        <v>250</v>
      </c>
      <c r="F14" s="110" t="s">
        <v>11</v>
      </c>
      <c r="G14" s="152">
        <v>44</v>
      </c>
      <c r="H14" s="152">
        <v>44</v>
      </c>
    </row>
    <row r="15" spans="1:8" ht="45" customHeight="1">
      <c r="A15" s="112"/>
      <c r="B15" s="102" t="s">
        <v>161</v>
      </c>
      <c r="C15" s="112" t="s">
        <v>8</v>
      </c>
      <c r="D15" s="112" t="s">
        <v>9</v>
      </c>
      <c r="E15" s="112" t="s">
        <v>138</v>
      </c>
      <c r="F15" s="112" t="s">
        <v>162</v>
      </c>
      <c r="G15" s="152">
        <v>258.5</v>
      </c>
      <c r="H15" s="152">
        <v>258.5</v>
      </c>
    </row>
    <row r="16" spans="1:8" ht="34.5" customHeight="1" hidden="1">
      <c r="A16" s="96"/>
      <c r="B16" s="100" t="s">
        <v>91</v>
      </c>
      <c r="C16" s="110" t="s">
        <v>8</v>
      </c>
      <c r="D16" s="110" t="s">
        <v>9</v>
      </c>
      <c r="E16" s="110" t="s">
        <v>137</v>
      </c>
      <c r="F16" s="110" t="s">
        <v>12</v>
      </c>
      <c r="G16" s="152">
        <v>0</v>
      </c>
      <c r="H16" s="152">
        <v>0</v>
      </c>
    </row>
    <row r="17" spans="1:8" ht="48.75" customHeight="1">
      <c r="A17" s="96"/>
      <c r="B17" s="100" t="s">
        <v>161</v>
      </c>
      <c r="C17" s="110"/>
      <c r="D17" s="110"/>
      <c r="E17" s="110" t="s">
        <v>250</v>
      </c>
      <c r="F17" s="110" t="s">
        <v>162</v>
      </c>
      <c r="G17" s="152">
        <v>13.3</v>
      </c>
      <c r="H17" s="152">
        <v>13.3</v>
      </c>
    </row>
    <row r="18" spans="1:8" ht="33" customHeight="1">
      <c r="A18" s="96"/>
      <c r="B18" s="100" t="s">
        <v>92</v>
      </c>
      <c r="C18" s="110" t="s">
        <v>8</v>
      </c>
      <c r="D18" s="110" t="s">
        <v>9</v>
      </c>
      <c r="E18" s="110" t="s">
        <v>137</v>
      </c>
      <c r="F18" s="110" t="s">
        <v>13</v>
      </c>
      <c r="G18" s="152">
        <v>85.4</v>
      </c>
      <c r="H18" s="152">
        <v>85.4</v>
      </c>
    </row>
    <row r="19" spans="1:8" ht="15" customHeight="1" hidden="1">
      <c r="A19" s="96"/>
      <c r="B19" s="100" t="s">
        <v>93</v>
      </c>
      <c r="C19" s="110" t="s">
        <v>8</v>
      </c>
      <c r="D19" s="110" t="s">
        <v>9</v>
      </c>
      <c r="E19" s="110" t="s">
        <v>137</v>
      </c>
      <c r="F19" s="110" t="s">
        <v>14</v>
      </c>
      <c r="G19" s="152">
        <v>0</v>
      </c>
      <c r="H19" s="152">
        <v>0</v>
      </c>
    </row>
    <row r="20" spans="1:8" ht="15.75" customHeight="1" hidden="1">
      <c r="A20" s="96"/>
      <c r="B20" s="100" t="s">
        <v>94</v>
      </c>
      <c r="C20" s="110" t="s">
        <v>8</v>
      </c>
      <c r="D20" s="110" t="s">
        <v>9</v>
      </c>
      <c r="E20" s="110" t="s">
        <v>137</v>
      </c>
      <c r="F20" s="110" t="s">
        <v>84</v>
      </c>
      <c r="G20" s="152">
        <v>0</v>
      </c>
      <c r="H20" s="152">
        <v>0</v>
      </c>
    </row>
    <row r="21" spans="1:8" ht="39.75" customHeight="1">
      <c r="A21" s="103"/>
      <c r="B21" s="147" t="s">
        <v>207</v>
      </c>
      <c r="C21" s="121" t="s">
        <v>17</v>
      </c>
      <c r="D21" s="121" t="s">
        <v>18</v>
      </c>
      <c r="E21" s="121" t="s">
        <v>149</v>
      </c>
      <c r="F21" s="121"/>
      <c r="G21" s="122">
        <f>G22</f>
        <v>133.6</v>
      </c>
      <c r="H21" s="122">
        <f>H22</f>
        <v>135.1</v>
      </c>
    </row>
    <row r="22" spans="1:8" ht="39.75" customHeight="1">
      <c r="A22" s="96"/>
      <c r="B22" s="100" t="s">
        <v>209</v>
      </c>
      <c r="C22" s="110" t="s">
        <v>17</v>
      </c>
      <c r="D22" s="110" t="s">
        <v>18</v>
      </c>
      <c r="E22" s="110" t="s">
        <v>171</v>
      </c>
      <c r="F22" s="110"/>
      <c r="G22" s="152">
        <f>G23</f>
        <v>133.6</v>
      </c>
      <c r="H22" s="152">
        <f>H23</f>
        <v>135.1</v>
      </c>
    </row>
    <row r="23" spans="1:8" ht="46.5" customHeight="1">
      <c r="A23" s="96"/>
      <c r="B23" s="100" t="s">
        <v>210</v>
      </c>
      <c r="C23" s="110" t="s">
        <v>17</v>
      </c>
      <c r="D23" s="110" t="s">
        <v>18</v>
      </c>
      <c r="E23" s="110" t="s">
        <v>142</v>
      </c>
      <c r="F23" s="110" t="s">
        <v>76</v>
      </c>
      <c r="G23" s="152">
        <f>G24+G25+G26</f>
        <v>133.6</v>
      </c>
      <c r="H23" s="152">
        <f>H24+H25+H26</f>
        <v>135.1</v>
      </c>
    </row>
    <row r="24" spans="1:8" ht="39.75" customHeight="1">
      <c r="A24" s="96"/>
      <c r="B24" s="100" t="s">
        <v>88</v>
      </c>
      <c r="C24" s="110" t="s">
        <v>17</v>
      </c>
      <c r="D24" s="110" t="s">
        <v>18</v>
      </c>
      <c r="E24" s="110" t="s">
        <v>142</v>
      </c>
      <c r="F24" s="110" t="s">
        <v>11</v>
      </c>
      <c r="G24" s="152">
        <v>102.61</v>
      </c>
      <c r="H24" s="152">
        <v>103.76</v>
      </c>
    </row>
    <row r="25" spans="1:8" ht="43.5" customHeight="1">
      <c r="A25" s="96"/>
      <c r="B25" s="99" t="s">
        <v>161</v>
      </c>
      <c r="C25" s="110" t="s">
        <v>17</v>
      </c>
      <c r="D25" s="110" t="s">
        <v>18</v>
      </c>
      <c r="E25" s="110" t="s">
        <v>142</v>
      </c>
      <c r="F25" s="110" t="s">
        <v>162</v>
      </c>
      <c r="G25" s="152">
        <v>30.99</v>
      </c>
      <c r="H25" s="152">
        <v>31.34</v>
      </c>
    </row>
    <row r="26" spans="1:8" ht="39.75" customHeight="1" hidden="1">
      <c r="A26" s="96"/>
      <c r="B26" s="100" t="s">
        <v>92</v>
      </c>
      <c r="C26" s="110" t="s">
        <v>17</v>
      </c>
      <c r="D26" s="110" t="s">
        <v>18</v>
      </c>
      <c r="E26" s="110" t="s">
        <v>142</v>
      </c>
      <c r="F26" s="110" t="s">
        <v>13</v>
      </c>
      <c r="G26" s="152">
        <v>0</v>
      </c>
      <c r="H26" s="152">
        <v>0</v>
      </c>
    </row>
    <row r="27" spans="1:8" ht="36.75" customHeight="1">
      <c r="A27" s="159"/>
      <c r="B27" s="175" t="s">
        <v>207</v>
      </c>
      <c r="C27" s="158"/>
      <c r="D27" s="162"/>
      <c r="E27" s="162" t="s">
        <v>149</v>
      </c>
      <c r="F27" s="162"/>
      <c r="G27" s="177">
        <f>G28</f>
        <v>120</v>
      </c>
      <c r="H27" s="177">
        <f>H28</f>
        <v>120</v>
      </c>
    </row>
    <row r="28" spans="1:8" ht="39.75" customHeight="1">
      <c r="A28" s="159"/>
      <c r="B28" s="118" t="s">
        <v>209</v>
      </c>
      <c r="C28" s="158"/>
      <c r="D28" s="162"/>
      <c r="E28" s="162" t="s">
        <v>152</v>
      </c>
      <c r="F28" s="162"/>
      <c r="G28" s="178">
        <f>G29</f>
        <v>120</v>
      </c>
      <c r="H28" s="178">
        <f>H29</f>
        <v>120</v>
      </c>
    </row>
    <row r="29" spans="1:8" ht="69" customHeight="1">
      <c r="A29" s="159"/>
      <c r="B29" s="118" t="s">
        <v>214</v>
      </c>
      <c r="C29" s="158"/>
      <c r="D29" s="162"/>
      <c r="E29" s="162" t="s">
        <v>163</v>
      </c>
      <c r="F29" s="162" t="s">
        <v>76</v>
      </c>
      <c r="G29" s="178">
        <f>G30+G31</f>
        <v>120</v>
      </c>
      <c r="H29" s="178">
        <f>H30+H31</f>
        <v>120</v>
      </c>
    </row>
    <row r="30" spans="1:8" ht="30" customHeight="1">
      <c r="A30" s="159"/>
      <c r="B30" s="118" t="s">
        <v>92</v>
      </c>
      <c r="C30" s="158"/>
      <c r="D30" s="162"/>
      <c r="E30" s="162" t="s">
        <v>163</v>
      </c>
      <c r="F30" s="162" t="s">
        <v>13</v>
      </c>
      <c r="G30" s="178">
        <v>119</v>
      </c>
      <c r="H30" s="178">
        <v>119</v>
      </c>
    </row>
    <row r="31" spans="1:8" ht="15">
      <c r="A31" s="159"/>
      <c r="B31" s="118" t="s">
        <v>174</v>
      </c>
      <c r="C31" s="158"/>
      <c r="D31" s="162"/>
      <c r="E31" s="162" t="s">
        <v>163</v>
      </c>
      <c r="F31" s="162" t="s">
        <v>97</v>
      </c>
      <c r="G31" s="178">
        <v>1</v>
      </c>
      <c r="H31" s="178">
        <v>1</v>
      </c>
    </row>
    <row r="32" spans="1:8" ht="39.75" customHeight="1">
      <c r="A32" s="103"/>
      <c r="B32" s="151" t="s">
        <v>207</v>
      </c>
      <c r="C32" s="121" t="s">
        <v>9</v>
      </c>
      <c r="D32" s="121" t="s">
        <v>134</v>
      </c>
      <c r="E32" s="121" t="s">
        <v>149</v>
      </c>
      <c r="F32" s="121"/>
      <c r="G32" s="122">
        <f aca="true" t="shared" si="0" ref="G32:H34">G33</f>
        <v>20</v>
      </c>
      <c r="H32" s="122">
        <f t="shared" si="0"/>
        <v>20</v>
      </c>
    </row>
    <row r="33" spans="1:8" ht="39.75" customHeight="1">
      <c r="A33" s="96"/>
      <c r="B33" s="100" t="s">
        <v>219</v>
      </c>
      <c r="C33" s="110" t="s">
        <v>9</v>
      </c>
      <c r="D33" s="110" t="s">
        <v>134</v>
      </c>
      <c r="E33" s="110" t="s">
        <v>180</v>
      </c>
      <c r="F33" s="110"/>
      <c r="G33" s="152">
        <f t="shared" si="0"/>
        <v>20</v>
      </c>
      <c r="H33" s="152">
        <f t="shared" si="0"/>
        <v>20</v>
      </c>
    </row>
    <row r="34" spans="1:8" ht="45.75" customHeight="1">
      <c r="A34" s="96"/>
      <c r="B34" s="100" t="s">
        <v>216</v>
      </c>
      <c r="C34" s="110" t="s">
        <v>9</v>
      </c>
      <c r="D34" s="110" t="s">
        <v>134</v>
      </c>
      <c r="E34" s="110" t="s">
        <v>181</v>
      </c>
      <c r="F34" s="110" t="s">
        <v>76</v>
      </c>
      <c r="G34" s="152">
        <v>20</v>
      </c>
      <c r="H34" s="152">
        <f t="shared" si="0"/>
        <v>20</v>
      </c>
    </row>
    <row r="35" spans="1:8" ht="39.75" customHeight="1">
      <c r="A35" s="96"/>
      <c r="B35" s="116" t="s">
        <v>92</v>
      </c>
      <c r="C35" s="110" t="s">
        <v>9</v>
      </c>
      <c r="D35" s="110" t="s">
        <v>134</v>
      </c>
      <c r="E35" s="110" t="s">
        <v>181</v>
      </c>
      <c r="F35" s="110" t="s">
        <v>13</v>
      </c>
      <c r="G35" s="179">
        <v>20</v>
      </c>
      <c r="H35" s="179">
        <v>20</v>
      </c>
    </row>
    <row r="36" spans="1:8" ht="39.75" customHeight="1">
      <c r="A36" s="103"/>
      <c r="B36" s="147" t="s">
        <v>207</v>
      </c>
      <c r="C36" s="124" t="s">
        <v>19</v>
      </c>
      <c r="D36" s="124" t="s">
        <v>19</v>
      </c>
      <c r="E36" s="124" t="s">
        <v>149</v>
      </c>
      <c r="F36" s="124"/>
      <c r="G36" s="180">
        <f aca="true" t="shared" si="1" ref="G36:H38">G37</f>
        <v>5</v>
      </c>
      <c r="H36" s="180">
        <f t="shared" si="1"/>
        <v>5</v>
      </c>
    </row>
    <row r="37" spans="1:8" ht="39.75" customHeight="1">
      <c r="A37" s="96"/>
      <c r="B37" s="116" t="s">
        <v>205</v>
      </c>
      <c r="C37" s="110" t="s">
        <v>19</v>
      </c>
      <c r="D37" s="110" t="s">
        <v>19</v>
      </c>
      <c r="E37" s="112" t="s">
        <v>145</v>
      </c>
      <c r="F37" s="110"/>
      <c r="G37" s="179">
        <f t="shared" si="1"/>
        <v>5</v>
      </c>
      <c r="H37" s="179">
        <f t="shared" si="1"/>
        <v>5</v>
      </c>
    </row>
    <row r="38" spans="1:8" ht="44.25" customHeight="1">
      <c r="A38" s="96"/>
      <c r="B38" s="100" t="s">
        <v>206</v>
      </c>
      <c r="C38" s="110" t="s">
        <v>19</v>
      </c>
      <c r="D38" s="110" t="s">
        <v>19</v>
      </c>
      <c r="E38" s="112" t="s">
        <v>146</v>
      </c>
      <c r="F38" s="110" t="s">
        <v>76</v>
      </c>
      <c r="G38" s="179">
        <f t="shared" si="1"/>
        <v>5</v>
      </c>
      <c r="H38" s="179">
        <f t="shared" si="1"/>
        <v>5</v>
      </c>
    </row>
    <row r="39" spans="1:8" ht="39.75" customHeight="1">
      <c r="A39" s="96"/>
      <c r="B39" s="100" t="s">
        <v>92</v>
      </c>
      <c r="C39" s="112" t="s">
        <v>19</v>
      </c>
      <c r="D39" s="112" t="s">
        <v>19</v>
      </c>
      <c r="E39" s="112" t="s">
        <v>146</v>
      </c>
      <c r="F39" s="112" t="s">
        <v>13</v>
      </c>
      <c r="G39" s="181">
        <v>5</v>
      </c>
      <c r="H39" s="181">
        <v>5</v>
      </c>
    </row>
    <row r="40" spans="1:8" ht="39.75" customHeight="1">
      <c r="A40" s="103"/>
      <c r="B40" s="147" t="s">
        <v>207</v>
      </c>
      <c r="C40" s="124" t="s">
        <v>21</v>
      </c>
      <c r="D40" s="124" t="s">
        <v>8</v>
      </c>
      <c r="E40" s="124" t="s">
        <v>149</v>
      </c>
      <c r="F40" s="124"/>
      <c r="G40" s="180">
        <f>G41</f>
        <v>1058.16</v>
      </c>
      <c r="H40" s="180">
        <f>H41</f>
        <v>990.8900000000001</v>
      </c>
    </row>
    <row r="41" spans="1:8" ht="36" customHeight="1">
      <c r="A41" s="96"/>
      <c r="B41" s="100" t="s">
        <v>208</v>
      </c>
      <c r="C41" s="112" t="s">
        <v>21</v>
      </c>
      <c r="D41" s="112" t="s">
        <v>8</v>
      </c>
      <c r="E41" s="112" t="s">
        <v>147</v>
      </c>
      <c r="F41" s="112" t="s">
        <v>76</v>
      </c>
      <c r="G41" s="181">
        <f>G43+G44+G42+G45+G46+G47</f>
        <v>1058.16</v>
      </c>
      <c r="H41" s="181">
        <f>H43+H44+H42+H45+H46+H47</f>
        <v>990.8900000000001</v>
      </c>
    </row>
    <row r="42" spans="1:8" ht="39.75" customHeight="1" hidden="1">
      <c r="A42" s="96"/>
      <c r="B42" s="100" t="s">
        <v>91</v>
      </c>
      <c r="C42" s="112"/>
      <c r="D42" s="112"/>
      <c r="E42" s="112" t="s">
        <v>147</v>
      </c>
      <c r="F42" s="112" t="s">
        <v>12</v>
      </c>
      <c r="G42" s="181">
        <v>0</v>
      </c>
      <c r="H42" s="181">
        <v>0</v>
      </c>
    </row>
    <row r="43" spans="1:8" ht="32.25" customHeight="1">
      <c r="A43" s="96"/>
      <c r="B43" s="99" t="s">
        <v>92</v>
      </c>
      <c r="C43" s="110" t="s">
        <v>21</v>
      </c>
      <c r="D43" s="110" t="s">
        <v>8</v>
      </c>
      <c r="E43" s="110" t="s">
        <v>147</v>
      </c>
      <c r="F43" s="110" t="s">
        <v>13</v>
      </c>
      <c r="G43" s="152">
        <v>1009.49</v>
      </c>
      <c r="H43" s="152">
        <v>942.22</v>
      </c>
    </row>
    <row r="44" spans="1:8" ht="15" customHeight="1">
      <c r="A44" s="96"/>
      <c r="B44" s="100" t="s">
        <v>174</v>
      </c>
      <c r="C44" s="110" t="s">
        <v>21</v>
      </c>
      <c r="D44" s="110" t="s">
        <v>8</v>
      </c>
      <c r="E44" s="110" t="s">
        <v>147</v>
      </c>
      <c r="F44" s="110" t="s">
        <v>97</v>
      </c>
      <c r="G44" s="152">
        <v>10</v>
      </c>
      <c r="H44" s="152">
        <v>10</v>
      </c>
    </row>
    <row r="45" spans="1:8" ht="18" customHeight="1">
      <c r="A45" s="96"/>
      <c r="B45" s="100" t="s">
        <v>93</v>
      </c>
      <c r="C45" s="110"/>
      <c r="D45" s="110"/>
      <c r="E45" s="110" t="s">
        <v>147</v>
      </c>
      <c r="F45" s="110" t="s">
        <v>14</v>
      </c>
      <c r="G45" s="152">
        <v>16.95</v>
      </c>
      <c r="H45" s="152">
        <v>16.95</v>
      </c>
    </row>
    <row r="46" spans="1:8" ht="26.25" customHeight="1">
      <c r="A46" s="96"/>
      <c r="B46" s="100" t="s">
        <v>94</v>
      </c>
      <c r="C46" s="110"/>
      <c r="D46" s="110"/>
      <c r="E46" s="110" t="s">
        <v>147</v>
      </c>
      <c r="F46" s="110" t="s">
        <v>84</v>
      </c>
      <c r="G46" s="152">
        <v>6.72</v>
      </c>
      <c r="H46" s="152">
        <v>6.72</v>
      </c>
    </row>
    <row r="47" spans="1:8" ht="26.25" customHeight="1">
      <c r="A47" s="96"/>
      <c r="B47" s="100" t="s">
        <v>189</v>
      </c>
      <c r="C47" s="110"/>
      <c r="D47" s="110"/>
      <c r="E47" s="110" t="s">
        <v>147</v>
      </c>
      <c r="F47" s="110" t="s">
        <v>190</v>
      </c>
      <c r="G47" s="152">
        <v>15</v>
      </c>
      <c r="H47" s="152">
        <v>15</v>
      </c>
    </row>
    <row r="48" spans="1:8" ht="32.25" customHeight="1">
      <c r="A48" s="103"/>
      <c r="B48" s="147" t="s">
        <v>207</v>
      </c>
      <c r="C48" s="121" t="s">
        <v>15</v>
      </c>
      <c r="D48" s="121" t="s">
        <v>8</v>
      </c>
      <c r="E48" s="121" t="s">
        <v>149</v>
      </c>
      <c r="F48" s="121"/>
      <c r="G48" s="122">
        <f>G49</f>
        <v>3904.9</v>
      </c>
      <c r="H48" s="122">
        <f>H49</f>
        <v>3904.9</v>
      </c>
    </row>
    <row r="49" spans="1:8" ht="38.25" customHeight="1">
      <c r="A49" s="96"/>
      <c r="B49" s="100" t="s">
        <v>205</v>
      </c>
      <c r="C49" s="110" t="s">
        <v>15</v>
      </c>
      <c r="D49" s="110" t="s">
        <v>8</v>
      </c>
      <c r="E49" s="110" t="s">
        <v>140</v>
      </c>
      <c r="F49" s="110"/>
      <c r="G49" s="152">
        <f>G50+G56+G61</f>
        <v>3904.9</v>
      </c>
      <c r="H49" s="152">
        <f>H50+H56+H61</f>
        <v>3904.9</v>
      </c>
    </row>
    <row r="50" spans="1:8" ht="51" customHeight="1">
      <c r="A50" s="96"/>
      <c r="B50" s="100" t="s">
        <v>217</v>
      </c>
      <c r="C50" s="110"/>
      <c r="D50" s="110"/>
      <c r="E50" s="110" t="s">
        <v>140</v>
      </c>
      <c r="F50" s="110" t="s">
        <v>76</v>
      </c>
      <c r="G50" s="152">
        <f>G51+G53+G54+G52+G55</f>
        <v>3092.46</v>
      </c>
      <c r="H50" s="152">
        <f>H51+H53+H54+H52+H55</f>
        <v>3092.46</v>
      </c>
    </row>
    <row r="51" spans="1:8" ht="33" customHeight="1">
      <c r="A51" s="96"/>
      <c r="B51" s="100" t="s">
        <v>88</v>
      </c>
      <c r="C51" s="110" t="s">
        <v>15</v>
      </c>
      <c r="D51" s="110" t="s">
        <v>8</v>
      </c>
      <c r="E51" s="110" t="s">
        <v>140</v>
      </c>
      <c r="F51" s="110" t="s">
        <v>11</v>
      </c>
      <c r="G51" s="152">
        <v>873.46</v>
      </c>
      <c r="H51" s="152">
        <v>783.06</v>
      </c>
    </row>
    <row r="52" spans="1:8" ht="33" customHeight="1">
      <c r="A52" s="96"/>
      <c r="B52" s="100" t="s">
        <v>88</v>
      </c>
      <c r="C52" s="110"/>
      <c r="D52" s="110"/>
      <c r="E52" s="110" t="s">
        <v>251</v>
      </c>
      <c r="F52" s="110" t="s">
        <v>11</v>
      </c>
      <c r="G52" s="152">
        <v>1501.7</v>
      </c>
      <c r="H52" s="152">
        <v>1592.1</v>
      </c>
    </row>
    <row r="53" spans="1:8" ht="51" customHeight="1">
      <c r="A53" s="96"/>
      <c r="B53" s="99" t="s">
        <v>161</v>
      </c>
      <c r="C53" s="110" t="s">
        <v>15</v>
      </c>
      <c r="D53" s="110" t="s">
        <v>8</v>
      </c>
      <c r="E53" s="110" t="s">
        <v>140</v>
      </c>
      <c r="F53" s="110" t="s">
        <v>162</v>
      </c>
      <c r="G53" s="152">
        <v>332.3</v>
      </c>
      <c r="H53" s="152">
        <v>332.3</v>
      </c>
    </row>
    <row r="54" spans="1:8" ht="39.75" customHeight="1" hidden="1">
      <c r="A54" s="96"/>
      <c r="B54" s="118" t="s">
        <v>92</v>
      </c>
      <c r="C54" s="110" t="s">
        <v>15</v>
      </c>
      <c r="D54" s="110" t="s">
        <v>8</v>
      </c>
      <c r="E54" s="110" t="s">
        <v>140</v>
      </c>
      <c r="F54" s="110" t="s">
        <v>13</v>
      </c>
      <c r="G54" s="152">
        <v>0</v>
      </c>
      <c r="H54" s="152">
        <v>0</v>
      </c>
    </row>
    <row r="55" spans="1:8" ht="39.75" customHeight="1">
      <c r="A55" s="96"/>
      <c r="B55" s="118" t="s">
        <v>161</v>
      </c>
      <c r="C55" s="110"/>
      <c r="D55" s="110"/>
      <c r="E55" s="110" t="s">
        <v>251</v>
      </c>
      <c r="F55" s="110" t="s">
        <v>162</v>
      </c>
      <c r="G55" s="152">
        <v>385</v>
      </c>
      <c r="H55" s="152">
        <v>385</v>
      </c>
    </row>
    <row r="56" spans="1:8" ht="48" customHeight="1">
      <c r="A56" s="103"/>
      <c r="B56" s="99" t="s">
        <v>206</v>
      </c>
      <c r="C56" s="110" t="s">
        <v>15</v>
      </c>
      <c r="D56" s="110" t="s">
        <v>20</v>
      </c>
      <c r="E56" s="110" t="s">
        <v>191</v>
      </c>
      <c r="F56" s="110"/>
      <c r="G56" s="152">
        <f>G57+G59+G58+G60</f>
        <v>265.6</v>
      </c>
      <c r="H56" s="152">
        <f>H57+H59+H58+H60</f>
        <v>265.6</v>
      </c>
    </row>
    <row r="57" spans="1:8" ht="39.75" customHeight="1">
      <c r="A57" s="96"/>
      <c r="B57" s="100" t="s">
        <v>88</v>
      </c>
      <c r="C57" s="110" t="s">
        <v>15</v>
      </c>
      <c r="D57" s="110" t="s">
        <v>20</v>
      </c>
      <c r="E57" s="110" t="s">
        <v>191</v>
      </c>
      <c r="F57" s="110" t="s">
        <v>11</v>
      </c>
      <c r="G57" s="152">
        <v>94</v>
      </c>
      <c r="H57" s="152">
        <v>94</v>
      </c>
    </row>
    <row r="58" spans="1:8" ht="39.75" customHeight="1">
      <c r="A58" s="96"/>
      <c r="B58" s="100" t="s">
        <v>88</v>
      </c>
      <c r="C58" s="110"/>
      <c r="D58" s="110"/>
      <c r="E58" s="110" t="s">
        <v>253</v>
      </c>
      <c r="F58" s="110" t="s">
        <v>11</v>
      </c>
      <c r="G58" s="152">
        <v>110</v>
      </c>
      <c r="H58" s="152">
        <v>110</v>
      </c>
    </row>
    <row r="59" spans="1:8" ht="48" customHeight="1">
      <c r="A59" s="96"/>
      <c r="B59" s="100" t="s">
        <v>161</v>
      </c>
      <c r="C59" s="110" t="s">
        <v>15</v>
      </c>
      <c r="D59" s="110" t="s">
        <v>20</v>
      </c>
      <c r="E59" s="110" t="s">
        <v>191</v>
      </c>
      <c r="F59" s="110" t="s">
        <v>162</v>
      </c>
      <c r="G59" s="152">
        <v>28.3</v>
      </c>
      <c r="H59" s="152">
        <v>28.3</v>
      </c>
    </row>
    <row r="60" spans="1:8" ht="48" customHeight="1">
      <c r="A60" s="96"/>
      <c r="B60" s="100" t="s">
        <v>161</v>
      </c>
      <c r="C60" s="110"/>
      <c r="D60" s="110"/>
      <c r="E60" s="110" t="s">
        <v>253</v>
      </c>
      <c r="F60" s="110" t="s">
        <v>162</v>
      </c>
      <c r="G60" s="152">
        <v>33.3</v>
      </c>
      <c r="H60" s="152">
        <v>33.3</v>
      </c>
    </row>
    <row r="61" spans="1:8" ht="32.25" customHeight="1">
      <c r="A61" s="96"/>
      <c r="B61" s="100" t="s">
        <v>205</v>
      </c>
      <c r="C61" s="110"/>
      <c r="D61" s="110"/>
      <c r="E61" s="110" t="s">
        <v>192</v>
      </c>
      <c r="F61" s="110"/>
      <c r="G61" s="152">
        <f>G62+G64+G65+G63+G66</f>
        <v>546.84</v>
      </c>
      <c r="H61" s="152">
        <f>H62+H64+H65+H63+H66</f>
        <v>546.84</v>
      </c>
    </row>
    <row r="62" spans="1:8" ht="39.75" customHeight="1">
      <c r="A62" s="96"/>
      <c r="B62" s="100" t="s">
        <v>88</v>
      </c>
      <c r="C62" s="110" t="s">
        <v>15</v>
      </c>
      <c r="D62" s="110" t="s">
        <v>20</v>
      </c>
      <c r="E62" s="110" t="s">
        <v>192</v>
      </c>
      <c r="F62" s="110" t="s">
        <v>11</v>
      </c>
      <c r="G62" s="152">
        <v>196</v>
      </c>
      <c r="H62" s="152">
        <v>196</v>
      </c>
    </row>
    <row r="63" spans="1:8" ht="39.75" customHeight="1">
      <c r="A63" s="96"/>
      <c r="B63" s="100" t="s">
        <v>88</v>
      </c>
      <c r="C63" s="110"/>
      <c r="D63" s="110"/>
      <c r="E63" s="110" t="s">
        <v>252</v>
      </c>
      <c r="F63" s="110" t="s">
        <v>11</v>
      </c>
      <c r="G63" s="152">
        <v>224</v>
      </c>
      <c r="H63" s="152">
        <v>224</v>
      </c>
    </row>
    <row r="64" spans="1:8" ht="46.5" customHeight="1">
      <c r="A64" s="96"/>
      <c r="B64" s="100" t="s">
        <v>161</v>
      </c>
      <c r="C64" s="112" t="s">
        <v>15</v>
      </c>
      <c r="D64" s="112" t="s">
        <v>20</v>
      </c>
      <c r="E64" s="112" t="s">
        <v>197</v>
      </c>
      <c r="F64" s="112" t="s">
        <v>162</v>
      </c>
      <c r="G64" s="152">
        <v>58.84</v>
      </c>
      <c r="H64" s="152">
        <v>58.84</v>
      </c>
    </row>
    <row r="65" spans="1:8" ht="33.75" customHeight="1" hidden="1">
      <c r="A65" s="96"/>
      <c r="B65" s="100" t="s">
        <v>92</v>
      </c>
      <c r="C65" s="112" t="s">
        <v>15</v>
      </c>
      <c r="D65" s="112" t="s">
        <v>20</v>
      </c>
      <c r="E65" s="112" t="s">
        <v>192</v>
      </c>
      <c r="F65" s="112" t="s">
        <v>13</v>
      </c>
      <c r="G65" s="152">
        <v>0</v>
      </c>
      <c r="H65" s="152">
        <v>0</v>
      </c>
    </row>
    <row r="66" spans="1:8" ht="33.75" customHeight="1">
      <c r="A66" s="96"/>
      <c r="B66" s="100" t="s">
        <v>161</v>
      </c>
      <c r="C66" s="112"/>
      <c r="D66" s="112"/>
      <c r="E66" s="112" t="s">
        <v>252</v>
      </c>
      <c r="F66" s="112" t="s">
        <v>162</v>
      </c>
      <c r="G66" s="152">
        <v>68</v>
      </c>
      <c r="H66" s="152">
        <v>68</v>
      </c>
    </row>
    <row r="67" spans="1:8" ht="18" customHeight="1">
      <c r="A67" s="103"/>
      <c r="B67" s="151" t="s">
        <v>165</v>
      </c>
      <c r="C67" s="121" t="s">
        <v>8</v>
      </c>
      <c r="D67" s="121" t="s">
        <v>17</v>
      </c>
      <c r="E67" s="121" t="s">
        <v>148</v>
      </c>
      <c r="F67" s="121"/>
      <c r="G67" s="122">
        <f>G68</f>
        <v>489.2</v>
      </c>
      <c r="H67" s="122">
        <f>H68</f>
        <v>489.2</v>
      </c>
    </row>
    <row r="68" spans="1:8" ht="18" customHeight="1">
      <c r="A68" s="96"/>
      <c r="B68" s="99" t="s">
        <v>86</v>
      </c>
      <c r="C68" s="110" t="s">
        <v>8</v>
      </c>
      <c r="D68" s="110" t="s">
        <v>17</v>
      </c>
      <c r="E68" s="110" t="s">
        <v>167</v>
      </c>
      <c r="F68" s="110"/>
      <c r="G68" s="152">
        <f>G69</f>
        <v>489.2</v>
      </c>
      <c r="H68" s="152">
        <f>H69</f>
        <v>489.2</v>
      </c>
    </row>
    <row r="69" spans="1:8" ht="15" customHeight="1">
      <c r="A69" s="96"/>
      <c r="B69" s="100" t="s">
        <v>83</v>
      </c>
      <c r="C69" s="110" t="s">
        <v>8</v>
      </c>
      <c r="D69" s="110" t="s">
        <v>17</v>
      </c>
      <c r="E69" s="110" t="s">
        <v>135</v>
      </c>
      <c r="F69" s="110" t="s">
        <v>76</v>
      </c>
      <c r="G69" s="152">
        <f>G70+G71</f>
        <v>489.2</v>
      </c>
      <c r="H69" s="152">
        <f>H70+H71</f>
        <v>489.2</v>
      </c>
    </row>
    <row r="70" spans="1:8" ht="29.25" customHeight="1">
      <c r="A70" s="96"/>
      <c r="B70" s="100" t="s">
        <v>88</v>
      </c>
      <c r="C70" s="110" t="s">
        <v>8</v>
      </c>
      <c r="D70" s="110" t="s">
        <v>17</v>
      </c>
      <c r="E70" s="110" t="s">
        <v>135</v>
      </c>
      <c r="F70" s="110" t="s">
        <v>11</v>
      </c>
      <c r="G70" s="152">
        <v>375.7</v>
      </c>
      <c r="H70" s="152">
        <v>375.7</v>
      </c>
    </row>
    <row r="71" spans="1:8" ht="50.25" customHeight="1">
      <c r="A71" s="96"/>
      <c r="B71" s="100" t="s">
        <v>161</v>
      </c>
      <c r="C71" s="110" t="s">
        <v>8</v>
      </c>
      <c r="D71" s="110" t="s">
        <v>17</v>
      </c>
      <c r="E71" s="110" t="s">
        <v>135</v>
      </c>
      <c r="F71" s="110" t="s">
        <v>162</v>
      </c>
      <c r="G71" s="152">
        <v>113.5</v>
      </c>
      <c r="H71" s="152">
        <v>113.5</v>
      </c>
    </row>
    <row r="72" spans="1:8" ht="15">
      <c r="A72" s="103"/>
      <c r="B72" s="147" t="s">
        <v>86</v>
      </c>
      <c r="C72" s="121" t="s">
        <v>8</v>
      </c>
      <c r="D72" s="121" t="s">
        <v>15</v>
      </c>
      <c r="E72" s="121" t="s">
        <v>148</v>
      </c>
      <c r="F72" s="121"/>
      <c r="G72" s="122">
        <f>G73</f>
        <v>1</v>
      </c>
      <c r="H72" s="122">
        <f>H73</f>
        <v>1</v>
      </c>
    </row>
    <row r="73" spans="1:8" ht="15">
      <c r="A73" s="96"/>
      <c r="B73" s="99" t="s">
        <v>85</v>
      </c>
      <c r="C73" s="110" t="s">
        <v>8</v>
      </c>
      <c r="D73" s="110" t="s">
        <v>15</v>
      </c>
      <c r="E73" s="110" t="s">
        <v>136</v>
      </c>
      <c r="F73" s="110" t="s">
        <v>76</v>
      </c>
      <c r="G73" s="152">
        <f>G74</f>
        <v>1</v>
      </c>
      <c r="H73" s="152">
        <f>H74</f>
        <v>1</v>
      </c>
    </row>
    <row r="74" spans="1:8" ht="15">
      <c r="A74" s="96"/>
      <c r="B74" s="100" t="s">
        <v>95</v>
      </c>
      <c r="C74" s="110" t="s">
        <v>8</v>
      </c>
      <c r="D74" s="110" t="s">
        <v>15</v>
      </c>
      <c r="E74" s="110" t="s">
        <v>136</v>
      </c>
      <c r="F74" s="110" t="s">
        <v>16</v>
      </c>
      <c r="G74" s="152">
        <v>1</v>
      </c>
      <c r="H74" s="152">
        <v>1</v>
      </c>
    </row>
    <row r="75" spans="1:8" ht="15">
      <c r="A75" s="103"/>
      <c r="B75" s="120" t="s">
        <v>141</v>
      </c>
      <c r="C75" s="121" t="s">
        <v>99</v>
      </c>
      <c r="D75" s="121" t="s">
        <v>99</v>
      </c>
      <c r="E75" s="121" t="s">
        <v>10</v>
      </c>
      <c r="F75" s="121" t="s">
        <v>76</v>
      </c>
      <c r="G75" s="180">
        <f>G76</f>
        <v>179.21</v>
      </c>
      <c r="H75" s="180">
        <f>H76</f>
        <v>364.38</v>
      </c>
    </row>
    <row r="76" spans="1:8" ht="15">
      <c r="A76" s="103"/>
      <c r="B76" s="118" t="s">
        <v>141</v>
      </c>
      <c r="C76" s="110" t="s">
        <v>99</v>
      </c>
      <c r="D76" s="110" t="s">
        <v>99</v>
      </c>
      <c r="E76" s="110" t="s">
        <v>100</v>
      </c>
      <c r="F76" s="110" t="s">
        <v>98</v>
      </c>
      <c r="G76" s="181">
        <v>179.21</v>
      </c>
      <c r="H76" s="181">
        <v>364.38</v>
      </c>
    </row>
    <row r="77" spans="1:8" ht="15">
      <c r="A77" s="96"/>
      <c r="B77" s="259" t="s">
        <v>34</v>
      </c>
      <c r="C77" s="259"/>
      <c r="D77" s="259"/>
      <c r="E77" s="259"/>
      <c r="F77" s="259"/>
      <c r="G77" s="122">
        <f>G11+G21+G27+G32+G36+G40+G48+G75+G67+G72</f>
        <v>7168.27</v>
      </c>
      <c r="H77" s="122">
        <f>H11+H21+H27+H32+H36+H40+H48+H75+H67+H72</f>
        <v>7287.67</v>
      </c>
    </row>
  </sheetData>
  <sheetProtection/>
  <mergeCells count="4">
    <mergeCell ref="B77:F77"/>
    <mergeCell ref="E2:H2"/>
    <mergeCell ref="E1:H1"/>
    <mergeCell ref="A3:H3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Настя</cp:lastModifiedBy>
  <cp:lastPrinted>2019-11-12T06:53:31Z</cp:lastPrinted>
  <dcterms:created xsi:type="dcterms:W3CDTF">2007-09-12T09:25:25Z</dcterms:created>
  <dcterms:modified xsi:type="dcterms:W3CDTF">2019-11-19T06:20:44Z</dcterms:modified>
  <cp:category/>
  <cp:version/>
  <cp:contentType/>
  <cp:contentStatus/>
</cp:coreProperties>
</file>