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3"/>
  </bookViews>
  <sheets>
    <sheet name="4" sheetId="1" r:id="rId1"/>
    <sheet name="6" sheetId="2" r:id="rId2"/>
    <sheet name="8" sheetId="3" r:id="rId3"/>
    <sheet name="10" sheetId="4" r:id="rId4"/>
  </sheets>
  <definedNames>
    <definedName name="_Toc105952697" localSheetId="1">'6'!#REF!</definedName>
    <definedName name="_Toc105952698" localSheetId="1">'6'!#REF!</definedName>
    <definedName name="_xlnm.Print_Area" localSheetId="3">'10'!$B$1:$I$125</definedName>
    <definedName name="_xlnm.Print_Area" localSheetId="1">'6'!$A$1:$E$29</definedName>
    <definedName name="_xlnm.Print_Area" localSheetId="2">'8'!$A$1:$I$100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<sst xmlns="http://schemas.openxmlformats.org/spreadsheetml/2006/main" count="1216" uniqueCount="270">
  <si>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</si>
  <si>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</si>
  <si>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</si>
  <si>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</si>
  <si>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</si>
  <si>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</si>
  <si>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</si>
  <si>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</si>
  <si>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</si>
  <si>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</si>
  <si>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</si>
  <si>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</si>
  <si>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</si>
  <si>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</si>
  <si>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</si>
  <si>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</si>
  <si>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</si>
  <si>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</si>
  <si>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</si>
  <si>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</si>
  <si>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</si>
  <si>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</si>
  <si>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</si>
  <si>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</si>
  <si>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</si>
  <si>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</si>
  <si>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</si>
  <si>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</si>
  <si>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</si>
  <si>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</si>
  <si>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</si>
  <si>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</si>
  <si>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</si>
  <si>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</si>
  <si>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</si>
  <si>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</si>
  <si>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</si>
  <si>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</si>
  <si>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</si>
  <si>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</si>
  <si>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</si>
  <si>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</si>
  <si>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</si>
  <si>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</si>
  <si>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</si>
  <si>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</si>
  <si>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</si>
  <si>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</si>
  <si>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</si>
  <si>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</si>
  <si>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</si>
  <si>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</si>
  <si>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</si>
  <si>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</si>
  <si>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</si>
  <si>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000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</si>
  <si>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</si>
  <si>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</si>
  <si>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</si>
  <si>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</si>
  <si>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</si>
  <si>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</si>
  <si>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</si>
  <si>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</si>
  <si>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</si>
  <si>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</si>
  <si>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</si>
  <si>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</si>
  <si>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</si>
  <si>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</si>
  <si>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</si>
  <si>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</si>
  <si>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</si>
  <si>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</si>
  <si>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</si>
  <si>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</si>
  <si>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0400</t>
  </si>
  <si>
    <t>УСЛОВНО УТВЕРЖДЕННЫЕ РАСХОДЫ</t>
  </si>
  <si>
    <t>9900</t>
  </si>
  <si>
    <t>9999</t>
  </si>
  <si>
    <t>0102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</si>
  <si>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</si>
  <si>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</si>
  <si>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</si>
  <si>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</si>
  <si>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</si>
  <si>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</si>
  <si>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</si>
  <si>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</si>
  <si>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</si>
  <si>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</si>
  <si>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0120300000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</si>
  <si>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</si>
  <si>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</si>
  <si>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</si>
  <si>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</si>
  <si>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</si>
  <si>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</si>
  <si>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</si>
  <si>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</si>
  <si>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</si>
  <si>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</si>
  <si>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</si>
  <si>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</si>
  <si>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</si>
  <si>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</si>
  <si>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</si>
  <si>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</si>
  <si>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</si>
  <si>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</si>
  <si>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</si>
  <si>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Сумма на 2019 год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</si>
  <si>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</si>
  <si>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</si>
  <si>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</si>
  <si>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</si>
  <si>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</si>
  <si>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</si>
  <si>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1.2.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</si>
  <si>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</si>
  <si>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</si>
  <si>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</si>
  <si>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</si>
  <si>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1.6.</t>
  </si>
  <si>
    <t>Подпрограмма "Развитие социально-культурной сферы  в муниципальном образовании Теньгинское сельское поселение  на 2015-2018 гг."</t>
  </si>
  <si>
    <t>1.4.</t>
  </si>
  <si>
    <t>0120000000</t>
  </si>
  <si>
    <t>0120100000</t>
  </si>
  <si>
    <t>Уплата иных платежей</t>
  </si>
  <si>
    <t>853</t>
  </si>
  <si>
    <t>0130300001</t>
  </si>
  <si>
    <t>0130300002</t>
  </si>
  <si>
    <t>0412</t>
  </si>
  <si>
    <t>Обеспечение проведения выборов и референдумов</t>
  </si>
  <si>
    <t>0107</t>
  </si>
  <si>
    <t>99Г0916000</t>
  </si>
  <si>
    <t>880</t>
  </si>
  <si>
    <t>Изменения (+;-)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</si>
  <si>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2019 год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</si>
  <si>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2019 год "</t>
  </si>
  <si>
    <t>Ведомственная структура расходов бюджета муниципального образования "Теньгинское сельское поселение" на 2019 год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</si>
  <si>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</si>
  <si>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</si>
  <si>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</si>
  <si>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</si>
  <si>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</si>
  <si>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</si>
  <si>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</si>
  <si>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</si>
  <si>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</si>
  <si>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</si>
  <si>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</si>
  <si>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</si>
  <si>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</si>
  <si>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</si>
  <si>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Изменения    (+;-)</t>
  </si>
  <si>
    <t>469,00</t>
  </si>
  <si>
    <t>10,00</t>
  </si>
  <si>
    <t>0,00</t>
  </si>
  <si>
    <t>010А1S8500</t>
  </si>
  <si>
    <t>01303S8500</t>
  </si>
  <si>
    <t>01302S8500</t>
  </si>
  <si>
    <t>01301S8500</t>
  </si>
  <si>
    <t>010A1S8500</t>
  </si>
  <si>
    <t>1015,87</t>
  </si>
  <si>
    <t>15,00</t>
  </si>
  <si>
    <t>26,50</t>
  </si>
  <si>
    <t>52,00</t>
  </si>
  <si>
    <t>122,70</t>
  </si>
  <si>
    <t>1,00</t>
  </si>
  <si>
    <t>1289,97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</si>
  <si>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</si>
  <si>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</si>
  <si>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</si>
  <si>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</si>
  <si>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</si>
  <si>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</si>
  <si>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сумма на 2019 год</t>
  </si>
  <si>
    <t>Сумма c учетом изменений</t>
  </si>
  <si>
    <t>Сумма с учетом изменений</t>
  </si>
  <si>
    <t>882,55</t>
  </si>
  <si>
    <t>266,53</t>
  </si>
  <si>
    <t>15,84</t>
  </si>
  <si>
    <t>72,60</t>
  </si>
  <si>
    <t>94,24</t>
  </si>
  <si>
    <t>28,46</t>
  </si>
  <si>
    <t>2,00</t>
  </si>
  <si>
    <t>50,00</t>
  </si>
  <si>
    <t>123</t>
  </si>
  <si>
    <t>01201S2340</t>
  </si>
  <si>
    <t>12,00</t>
  </si>
  <si>
    <t>6,72</t>
  </si>
  <si>
    <t>61,50</t>
  </si>
  <si>
    <t>925,65</t>
  </si>
  <si>
    <t>1384,52</t>
  </si>
  <si>
    <t>740,16</t>
  </si>
  <si>
    <t>418,12</t>
  </si>
  <si>
    <t>223,53</t>
  </si>
  <si>
    <t>244,18</t>
  </si>
  <si>
    <t>131,24</t>
  </si>
  <si>
    <t>56,30</t>
  </si>
  <si>
    <t>39,64</t>
  </si>
  <si>
    <t>17,00</t>
  </si>
  <si>
    <t>483,95</t>
  </si>
  <si>
    <t>39,62</t>
  </si>
  <si>
    <t>72,63</t>
  </si>
  <si>
    <t>131,21</t>
  </si>
  <si>
    <t>240,49</t>
  </si>
  <si>
    <t>108,80</t>
  </si>
  <si>
    <t>360,20</t>
  </si>
  <si>
    <t>0000000000</t>
  </si>
  <si>
    <t>9990000000</t>
  </si>
  <si>
    <t>990000Ш500</t>
  </si>
  <si>
    <t>Резервный фонд местной администрации</t>
  </si>
  <si>
    <t>Национальная безопасноть и правоохранительная деятельность</t>
  </si>
  <si>
    <t>09</t>
  </si>
  <si>
    <t xml:space="preserve">Прочая закупка товаров, работ и услуг для обеспечения государственных(муниципальных) нужд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</si>
  <si>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</si>
  <si>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Резервные средства местной администрации</t>
  </si>
  <si>
    <t>10</t>
  </si>
  <si>
    <t>Развитие культуры в рамках подпрограммы "Развитие социально-культурной сферы  в муниципальном образовании Теньгинское сельское поселение"</t>
  </si>
  <si>
    <t>Объем поступлений доходов в бюджет муниципального образования "Теньгинское сельское поселение" в 2019 году"</t>
  </si>
  <si>
    <t>(тыс. руб)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</si>
  <si>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</si>
  <si>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</si>
  <si>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</si>
  <si>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сумма 2018 год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</si>
  <si>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</si>
  <si>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</si>
  <si>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</si>
  <si>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</si>
  <si>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</si>
  <si>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</si>
  <si>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</si>
  <si>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</si>
  <si>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</si>
  <si>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</si>
  <si>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</si>
  <si>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</si>
  <si>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</si>
  <si>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</si>
  <si>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</si>
  <si>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</si>
  <si>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</si>
  <si>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2 00 00000 00 0000 000</t>
  </si>
  <si>
    <t>Государственная пошлина за совершение нотариальных действий</t>
  </si>
  <si>
    <t>Доходы от использования имущества находящегося в государственной и муниципальной собственности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</si>
  <si>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</si>
  <si>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</si>
  <si>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</si>
  <si>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</si>
  <si>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</si>
  <si>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</si>
  <si>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</si>
  <si>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</si>
  <si>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субъектов Российской Федерации на выравнивание бюджетной обеспеченности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</si>
  <si>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</si>
  <si>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</si>
  <si>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</si>
  <si>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</si>
  <si>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</si>
  <si>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</si>
  <si>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</si>
  <si>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2 02 45160 10 0000 150</t>
  </si>
  <si>
    <t xml:space="preserve">Приложение 1
к решению «О бюджете 
муниципального образования "Теньгинское сельское поселение"
на 2019 год и на плановый период 2020 и 2021 г.г."
</t>
  </si>
  <si>
    <t>Приложение 2
к решению «О бюджете 
муниципального образования "Теньгинское сельское поселение"
на 2019 год и на плановый 
период 2020 и 2021 г.г.»</t>
  </si>
  <si>
    <t>Приложение 3
к решению «О бюджете 
муниципального образования "Теньгинское сельское поселение"
на 2019 год и на плановый период 2020 и 2021 г.г."</t>
  </si>
  <si>
    <t>Приложение № 4 к решению  "О бюджете муниципального образования "Теньгинское сельское поселение" на 2019 год и на плановый период 2020 и 2021 г.г."</t>
  </si>
  <si>
    <t>НЕНАЛОГОВЫЕ ДОХОДЫ</t>
  </si>
  <si>
    <t>2 02 04014 10 0000 150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</si>
</sst>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_-* #,##0.0_р_._-;\-* #,##0.0_р_._-;_-* &quot;-&quot;??_р_._-;_-@_-"/>
    <numFmt numFmtId="183" formatCode="#,##0.0_р_."/>
    <numFmt numFmtId="184" formatCode="0.00000"/>
    <numFmt numFmtId="185" formatCode="0.0000"/>
    <numFmt numFmtId="186" formatCode="0.000"/>
    <numFmt numFmtId="187" formatCode="0.0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_р_._-;\-* #,##0.00000_р_._-;_-* &quot;-&quot;?????_р_._-;_-@_-"/>
    <numFmt numFmtId="201" formatCode="_-* #,##0.000000_р_._-;\-* #,##0.000000_р_._-;_-* &quot;-&quot;??_р_._-;_-@_-"/>
    <numFmt numFmtId="202" formatCode="#,##0.00_ ;\-#,##0.00\ "/>
    <numFmt numFmtId="203" formatCode="#,##0.000_ ;\-#,##0.000\ "/>
    <numFmt numFmtId="204" formatCode="#,##0.0000_ ;\-#,##0.0000\ "/>
    <numFmt numFmtId="205" formatCode="#,##0.00000_ ;\-#,##0.00000\ "/>
    <numFmt numFmtId="206" formatCode="#,##0.000000_ ;\-#,##0.000000\ "/>
    <numFmt numFmtId="207" formatCode="#,##0_ ;\-#,##0\ 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>
      <alignment/>
      <protection/>
    </xf>
    <xf numFmtId="0" fontId="40" fillId="0" borderId="0">
      <alignment/>
      <protection/>
    </xf>
    <xf numFmtId="0" fontId="11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/>
    </xf>
    <xf numFmtId="181" fontId="0" fillId="32" borderId="0" xfId="0" applyNumberFormat="1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" fillId="32" borderId="10" xfId="54" applyFont="1" applyFill="1" applyBorder="1" applyAlignment="1">
      <alignment horizontal="left" wrapText="1"/>
      <protection/>
    </xf>
    <xf numFmtId="0" fontId="3" fillId="32" borderId="10" xfId="0" applyFont="1" applyFill="1" applyBorder="1" applyAlignment="1">
      <alignment horizontal="left" wrapText="1"/>
    </xf>
    <xf numFmtId="0" fontId="17" fillId="33" borderId="10" xfId="54" applyFont="1" applyFill="1" applyBorder="1" applyAlignment="1">
      <alignment horizontal="left" wrapText="1"/>
      <protection/>
    </xf>
    <xf numFmtId="49" fontId="3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 wrapText="1"/>
    </xf>
    <xf numFmtId="49" fontId="4" fillId="33" borderId="10" xfId="53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 horizontal="center"/>
    </xf>
    <xf numFmtId="171" fontId="4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171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71" fontId="4" fillId="32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49" fontId="3" fillId="32" borderId="10" xfId="53" applyNumberFormat="1" applyFont="1" applyFill="1" applyBorder="1" applyAlignment="1">
      <alignment horizontal="left" wrapText="1"/>
      <protection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wrapText="1"/>
    </xf>
    <xf numFmtId="171" fontId="3" fillId="32" borderId="10" xfId="43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71" fontId="4" fillId="32" borderId="10" xfId="43" applyNumberFormat="1" applyFont="1" applyFill="1" applyBorder="1" applyAlignment="1">
      <alignment horizontal="center" wrapText="1"/>
    </xf>
    <xf numFmtId="0" fontId="3" fillId="32" borderId="10" xfId="43" applyNumberFormat="1" applyFont="1" applyFill="1" applyBorder="1" applyAlignment="1">
      <alignment horizontal="center" wrapText="1"/>
    </xf>
    <xf numFmtId="49" fontId="4" fillId="32" borderId="10" xfId="43" applyNumberFormat="1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wrapText="1"/>
    </xf>
    <xf numFmtId="0" fontId="17" fillId="32" borderId="10" xfId="54" applyFont="1" applyFill="1" applyBorder="1" applyAlignment="1">
      <alignment horizontal="left" wrapText="1"/>
      <protection/>
    </xf>
    <xf numFmtId="2" fontId="3" fillId="32" borderId="10" xfId="0" applyNumberFormat="1" applyFont="1" applyFill="1" applyBorder="1" applyAlignment="1">
      <alignment horizontal="center" wrapText="1"/>
    </xf>
    <xf numFmtId="16" fontId="4" fillId="32" borderId="10" xfId="0" applyNumberFormat="1" applyFont="1" applyFill="1" applyBorder="1" applyAlignment="1">
      <alignment horizontal="center" wrapText="1"/>
    </xf>
    <xf numFmtId="16" fontId="3" fillId="32" borderId="10" xfId="0" applyNumberFormat="1" applyFont="1" applyFill="1" applyBorder="1" applyAlignment="1">
      <alignment horizontal="center" wrapText="1"/>
    </xf>
    <xf numFmtId="0" fontId="5" fillId="32" borderId="10" xfId="54" applyFont="1" applyFill="1" applyBorder="1" applyAlignment="1">
      <alignment wrapText="1"/>
      <protection/>
    </xf>
    <xf numFmtId="49" fontId="3" fillId="32" borderId="10" xfId="43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32" borderId="10" xfId="54" applyFont="1" applyFill="1" applyBorder="1" applyAlignment="1">
      <alignment wrapText="1"/>
      <protection/>
    </xf>
    <xf numFmtId="2" fontId="4" fillId="33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/>
    </xf>
    <xf numFmtId="2" fontId="4" fillId="32" borderId="10" xfId="43" applyNumberFormat="1" applyFont="1" applyFill="1" applyBorder="1" applyAlignment="1">
      <alignment horizontal="center"/>
    </xf>
    <xf numFmtId="2" fontId="3" fillId="32" borderId="10" xfId="43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49" fontId="4" fillId="32" borderId="10" xfId="53" applyNumberFormat="1" applyFont="1" applyFill="1" applyBorder="1" applyAlignment="1">
      <alignment wrapText="1"/>
      <protection/>
    </xf>
    <xf numFmtId="1" fontId="3" fillId="32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2" fontId="3" fillId="32" borderId="10" xfId="43" applyNumberFormat="1" applyFont="1" applyFill="1" applyBorder="1" applyAlignment="1">
      <alignment horizontal="center" wrapText="1"/>
    </xf>
    <xf numFmtId="2" fontId="4" fillId="32" borderId="10" xfId="43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171" fontId="4" fillId="32" borderId="10" xfId="0" applyNumberFormat="1" applyFont="1" applyFill="1" applyBorder="1" applyAlignment="1">
      <alignment horizontal="left" vertical="center" wrapText="1"/>
    </xf>
    <xf numFmtId="207" fontId="3" fillId="32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1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 quotePrefix="1">
      <alignment horizontal="center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7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4">
      <selection activeCell="E1" sqref="E1:H1"/>
    </sheetView>
  </sheetViews>
  <sheetFormatPr defaultColWidth="9.00390625" defaultRowHeight="12.75"/>
  <cols>
    <col min="1" max="1" width="10.00390625" style="0" customWidth="1"/>
    <col min="2" max="2" width="24.875" style="0" customWidth="1"/>
    <col min="3" max="3" width="53.50390625" style="0" customWidth="1"/>
    <col min="4" max="4" width="13.375" style="0" customWidth="1"/>
    <col min="5" max="5" width="10.375" style="0" customWidth="1"/>
    <col min="6" max="7" width="0" style="0" hidden="1" customWidth="1"/>
    <col min="8" max="8" width="34.875" style="0" customWidth="1"/>
  </cols>
  <sheetData>
    <row r="1" spans="1:8" ht="91.5" customHeight="1">
      <c r="A1" s="121"/>
      <c r="B1" s="122"/>
      <c r="C1" s="123"/>
      <c r="D1" s="124"/>
      <c r="E1" s="152" t="s">
        <v>264</v>
      </c>
      <c r="F1" s="152"/>
      <c r="G1" s="152"/>
      <c r="H1" s="152"/>
    </row>
    <row r="2" spans="1:8" ht="15">
      <c r="A2" s="153" t="s">
        <v>221</v>
      </c>
      <c r="B2" s="154"/>
      <c r="C2" s="154"/>
      <c r="D2" s="154"/>
      <c r="E2" s="154"/>
      <c r="F2" s="155"/>
      <c r="G2" s="155"/>
      <c r="H2" s="155"/>
    </row>
    <row r="3" spans="1:8" ht="15">
      <c r="A3" s="125"/>
      <c r="B3" s="126"/>
      <c r="C3" s="126"/>
      <c r="D3" s="126"/>
      <c r="E3" s="126"/>
      <c r="F3" s="127"/>
      <c r="G3" s="127"/>
      <c r="H3" s="128" t="s">
        <v>222</v>
      </c>
    </row>
    <row r="4" spans="1:8" ht="62.25">
      <c r="A4" s="129" t="s">
        <v>223</v>
      </c>
      <c r="B4" s="129" t="s">
        <v>224</v>
      </c>
      <c r="C4" s="129" t="s">
        <v>225</v>
      </c>
      <c r="D4" s="129" t="s">
        <v>226</v>
      </c>
      <c r="E4" s="129" t="s">
        <v>137</v>
      </c>
      <c r="F4" s="130"/>
      <c r="G4" s="130"/>
      <c r="H4" s="129" t="s">
        <v>111</v>
      </c>
    </row>
    <row r="5" spans="1:8" ht="15">
      <c r="A5" s="6">
        <v>1</v>
      </c>
      <c r="B5" s="6">
        <v>2</v>
      </c>
      <c r="C5" s="6">
        <v>3</v>
      </c>
      <c r="D5" s="6"/>
      <c r="E5" s="6">
        <v>4</v>
      </c>
      <c r="F5" s="131"/>
      <c r="G5" s="131"/>
      <c r="H5" s="6">
        <v>5</v>
      </c>
    </row>
    <row r="6" spans="1:8" ht="18">
      <c r="A6" s="132" t="s">
        <v>55</v>
      </c>
      <c r="B6" s="133">
        <v>85000000000000000</v>
      </c>
      <c r="C6" s="134" t="s">
        <v>227</v>
      </c>
      <c r="D6" s="135">
        <f>D7+D27</f>
        <v>4790.45</v>
      </c>
      <c r="E6" s="136">
        <f>E7+E27</f>
        <v>726.37143</v>
      </c>
      <c r="F6" s="130"/>
      <c r="G6" s="130"/>
      <c r="H6" s="136">
        <f>H7+H27</f>
        <v>7339.68143</v>
      </c>
    </row>
    <row r="7" spans="1:8" ht="18">
      <c r="A7" s="132" t="s">
        <v>55</v>
      </c>
      <c r="B7" s="133">
        <v>10000000000000000</v>
      </c>
      <c r="C7" s="134" t="s">
        <v>228</v>
      </c>
      <c r="D7" s="135">
        <v>1413.88</v>
      </c>
      <c r="E7" s="136">
        <f>E8+E12+E15+E25+E23</f>
        <v>0</v>
      </c>
      <c r="F7" s="130"/>
      <c r="G7" s="130"/>
      <c r="H7" s="136">
        <f>H8+H12+H15+H25+H24</f>
        <v>1423.88</v>
      </c>
    </row>
    <row r="8" spans="1:8" ht="18">
      <c r="A8" s="132" t="s">
        <v>55</v>
      </c>
      <c r="B8" s="133">
        <v>10100000000000000</v>
      </c>
      <c r="C8" s="134" t="s">
        <v>229</v>
      </c>
      <c r="D8" s="135">
        <v>150.2</v>
      </c>
      <c r="E8" s="136">
        <f>E9</f>
        <v>0</v>
      </c>
      <c r="F8" s="130"/>
      <c r="G8" s="130"/>
      <c r="H8" s="136">
        <f>H9</f>
        <v>150.2</v>
      </c>
    </row>
    <row r="9" spans="1:8" ht="18">
      <c r="A9" s="137" t="s">
        <v>55</v>
      </c>
      <c r="B9" s="138">
        <v>10102000010000100</v>
      </c>
      <c r="C9" s="139" t="s">
        <v>230</v>
      </c>
      <c r="D9" s="140">
        <v>150.2</v>
      </c>
      <c r="E9" s="141">
        <f>E10</f>
        <v>0</v>
      </c>
      <c r="F9" s="130"/>
      <c r="G9" s="130"/>
      <c r="H9" s="141">
        <f>SUM(H10:H11)</f>
        <v>150.2</v>
      </c>
    </row>
    <row r="10" spans="1:8" ht="93">
      <c r="A10" s="137" t="s">
        <v>231</v>
      </c>
      <c r="B10" s="142">
        <v>10102010010000100</v>
      </c>
      <c r="C10" s="143" t="s">
        <v>232</v>
      </c>
      <c r="D10" s="141">
        <v>150.2</v>
      </c>
      <c r="E10" s="141">
        <v>0</v>
      </c>
      <c r="F10" s="130"/>
      <c r="G10" s="130"/>
      <c r="H10" s="141">
        <v>150.2</v>
      </c>
    </row>
    <row r="11" spans="1:8" ht="140.25" hidden="1">
      <c r="A11" s="137" t="s">
        <v>231</v>
      </c>
      <c r="B11" s="142">
        <v>10102020010000100</v>
      </c>
      <c r="C11" s="143" t="s">
        <v>233</v>
      </c>
      <c r="D11" s="141"/>
      <c r="E11" s="141"/>
      <c r="F11" s="130"/>
      <c r="G11" s="130"/>
      <c r="H11" s="141"/>
    </row>
    <row r="12" spans="1:8" ht="18">
      <c r="A12" s="144" t="s">
        <v>55</v>
      </c>
      <c r="B12" s="133">
        <v>10500000000000000</v>
      </c>
      <c r="C12" s="134" t="s">
        <v>234</v>
      </c>
      <c r="D12" s="135">
        <v>191.18</v>
      </c>
      <c r="E12" s="136">
        <f>E13</f>
        <v>0</v>
      </c>
      <c r="F12" s="130"/>
      <c r="G12" s="130"/>
      <c r="H12" s="136">
        <f>H13</f>
        <v>191.18</v>
      </c>
    </row>
    <row r="13" spans="1:8" ht="18">
      <c r="A13" s="137" t="s">
        <v>55</v>
      </c>
      <c r="B13" s="138">
        <v>10503000010000100</v>
      </c>
      <c r="C13" s="139" t="s">
        <v>235</v>
      </c>
      <c r="D13" s="140">
        <v>191.18</v>
      </c>
      <c r="E13" s="141">
        <f>E14</f>
        <v>0</v>
      </c>
      <c r="F13" s="130"/>
      <c r="G13" s="130"/>
      <c r="H13" s="141">
        <f>H14</f>
        <v>191.18</v>
      </c>
    </row>
    <row r="14" spans="1:8" ht="18">
      <c r="A14" s="137" t="s">
        <v>231</v>
      </c>
      <c r="B14" s="142">
        <v>10503010010000100</v>
      </c>
      <c r="C14" s="143" t="s">
        <v>235</v>
      </c>
      <c r="D14" s="141">
        <v>191.18</v>
      </c>
      <c r="E14" s="141">
        <f>H14-D14</f>
        <v>0</v>
      </c>
      <c r="F14" s="130"/>
      <c r="G14" s="130"/>
      <c r="H14" s="141">
        <v>191.18</v>
      </c>
    </row>
    <row r="15" spans="1:8" ht="18">
      <c r="A15" s="144" t="s">
        <v>55</v>
      </c>
      <c r="B15" s="133">
        <v>10600000000000000</v>
      </c>
      <c r="C15" s="134" t="s">
        <v>236</v>
      </c>
      <c r="D15" s="135">
        <v>1065</v>
      </c>
      <c r="E15" s="136">
        <f>E16+E18</f>
        <v>0</v>
      </c>
      <c r="F15" s="130"/>
      <c r="G15" s="130"/>
      <c r="H15" s="136">
        <f>H16+H18</f>
        <v>1065</v>
      </c>
    </row>
    <row r="16" spans="1:8" ht="17.25">
      <c r="A16" s="144" t="s">
        <v>55</v>
      </c>
      <c r="B16" s="133">
        <v>10601000000000100</v>
      </c>
      <c r="C16" s="134" t="s">
        <v>237</v>
      </c>
      <c r="D16" s="135">
        <v>225</v>
      </c>
      <c r="E16" s="145">
        <f>E17</f>
        <v>0</v>
      </c>
      <c r="F16" s="146"/>
      <c r="G16" s="146"/>
      <c r="H16" s="145">
        <v>225</v>
      </c>
    </row>
    <row r="17" spans="1:8" ht="46.5">
      <c r="A17" s="137" t="s">
        <v>231</v>
      </c>
      <c r="B17" s="142">
        <v>10601030100000100</v>
      </c>
      <c r="C17" s="143" t="s">
        <v>238</v>
      </c>
      <c r="D17" s="141">
        <v>225</v>
      </c>
      <c r="E17" s="141">
        <f>H17-D17</f>
        <v>0</v>
      </c>
      <c r="F17" s="130"/>
      <c r="G17" s="130"/>
      <c r="H17" s="141">
        <v>225</v>
      </c>
    </row>
    <row r="18" spans="1:8" ht="18">
      <c r="A18" s="144" t="s">
        <v>55</v>
      </c>
      <c r="B18" s="133">
        <v>10606000000000100</v>
      </c>
      <c r="C18" s="147" t="s">
        <v>239</v>
      </c>
      <c r="D18" s="136">
        <v>840</v>
      </c>
      <c r="E18" s="136">
        <f>E19+E21</f>
        <v>0</v>
      </c>
      <c r="F18" s="130"/>
      <c r="G18" s="130"/>
      <c r="H18" s="136">
        <f>H19+H21</f>
        <v>840</v>
      </c>
    </row>
    <row r="19" spans="1:8" ht="18">
      <c r="A19" s="144" t="s">
        <v>55</v>
      </c>
      <c r="B19" s="133">
        <v>10606030000000100</v>
      </c>
      <c r="C19" s="134" t="s">
        <v>240</v>
      </c>
      <c r="D19" s="135">
        <v>683</v>
      </c>
      <c r="E19" s="145">
        <f>E20</f>
        <v>0</v>
      </c>
      <c r="F19" s="130"/>
      <c r="G19" s="130"/>
      <c r="H19" s="145">
        <f>H20</f>
        <v>683</v>
      </c>
    </row>
    <row r="20" spans="1:8" ht="46.5">
      <c r="A20" s="137" t="s">
        <v>231</v>
      </c>
      <c r="B20" s="142">
        <v>10606033100000100</v>
      </c>
      <c r="C20" s="143" t="s">
        <v>241</v>
      </c>
      <c r="D20" s="141">
        <v>683</v>
      </c>
      <c r="E20" s="148">
        <f>H20-D20</f>
        <v>0</v>
      </c>
      <c r="F20" s="130"/>
      <c r="G20" s="130"/>
      <c r="H20" s="148">
        <v>683</v>
      </c>
    </row>
    <row r="21" spans="1:8" ht="17.25">
      <c r="A21" s="144" t="s">
        <v>55</v>
      </c>
      <c r="B21" s="133">
        <v>10606040000000100</v>
      </c>
      <c r="C21" s="134" t="s">
        <v>242</v>
      </c>
      <c r="D21" s="135">
        <v>157</v>
      </c>
      <c r="E21" s="145">
        <f>E22</f>
        <v>0</v>
      </c>
      <c r="F21" s="146"/>
      <c r="G21" s="146"/>
      <c r="H21" s="145">
        <f>H22</f>
        <v>157</v>
      </c>
    </row>
    <row r="22" spans="1:8" ht="46.5">
      <c r="A22" s="137" t="s">
        <v>231</v>
      </c>
      <c r="B22" s="142">
        <v>10606043100000100</v>
      </c>
      <c r="C22" s="143" t="s">
        <v>243</v>
      </c>
      <c r="D22" s="141">
        <v>157</v>
      </c>
      <c r="E22" s="141">
        <f>H22-D22</f>
        <v>0</v>
      </c>
      <c r="F22" s="146"/>
      <c r="G22" s="146"/>
      <c r="H22" s="141">
        <v>157</v>
      </c>
    </row>
    <row r="23" spans="1:8" ht="17.25">
      <c r="A23" s="144" t="s">
        <v>55</v>
      </c>
      <c r="B23" s="133" t="s">
        <v>244</v>
      </c>
      <c r="C23" s="134" t="s">
        <v>268</v>
      </c>
      <c r="D23" s="135">
        <v>17.5</v>
      </c>
      <c r="E23" s="136">
        <v>0</v>
      </c>
      <c r="F23" s="146"/>
      <c r="G23" s="146"/>
      <c r="H23" s="136">
        <v>17.5</v>
      </c>
    </row>
    <row r="24" spans="1:8" ht="30.75">
      <c r="A24" s="137" t="s">
        <v>56</v>
      </c>
      <c r="B24" s="138">
        <v>10804020011000100</v>
      </c>
      <c r="C24" s="139" t="s">
        <v>245</v>
      </c>
      <c r="D24" s="140">
        <v>10</v>
      </c>
      <c r="E24" s="141">
        <v>0</v>
      </c>
      <c r="F24" s="130"/>
      <c r="G24" s="130"/>
      <c r="H24" s="141">
        <v>10</v>
      </c>
    </row>
    <row r="25" spans="1:8" ht="46.5">
      <c r="A25" s="144" t="s">
        <v>55</v>
      </c>
      <c r="B25" s="133">
        <v>11100000000000000</v>
      </c>
      <c r="C25" s="134" t="s">
        <v>246</v>
      </c>
      <c r="D25" s="135">
        <v>7.5</v>
      </c>
      <c r="E25" s="136">
        <v>0</v>
      </c>
      <c r="F25" s="146"/>
      <c r="G25" s="146"/>
      <c r="H25" s="136">
        <f>H26</f>
        <v>7.5</v>
      </c>
    </row>
    <row r="26" spans="1:8" ht="93">
      <c r="A26" s="137" t="s">
        <v>56</v>
      </c>
      <c r="B26" s="138">
        <v>11109045100000100</v>
      </c>
      <c r="C26" s="139" t="s">
        <v>247</v>
      </c>
      <c r="D26" s="140">
        <v>7.5</v>
      </c>
      <c r="E26" s="141">
        <v>0</v>
      </c>
      <c r="F26" s="130"/>
      <c r="G26" s="130"/>
      <c r="H26" s="141">
        <v>7.5</v>
      </c>
    </row>
    <row r="27" spans="1:8" ht="46.5">
      <c r="A27" s="144" t="s">
        <v>55</v>
      </c>
      <c r="B27" s="133" t="s">
        <v>248</v>
      </c>
      <c r="C27" s="134" t="s">
        <v>249</v>
      </c>
      <c r="D27" s="135">
        <f>D28+D31</f>
        <v>3376.5699999999997</v>
      </c>
      <c r="E27" s="145">
        <f>E28+E31+E34</f>
        <v>726.37143</v>
      </c>
      <c r="F27" s="130"/>
      <c r="G27" s="130"/>
      <c r="H27" s="145">
        <f>H28+H31+H34</f>
        <v>5915.8014299999995</v>
      </c>
    </row>
    <row r="28" spans="1:8" ht="30.75">
      <c r="A28" s="144" t="s">
        <v>55</v>
      </c>
      <c r="B28" s="133" t="s">
        <v>250</v>
      </c>
      <c r="C28" s="134" t="s">
        <v>251</v>
      </c>
      <c r="D28" s="135">
        <v>3253.87</v>
      </c>
      <c r="E28" s="145">
        <f>E29</f>
        <v>0</v>
      </c>
      <c r="F28" s="130"/>
      <c r="G28" s="130"/>
      <c r="H28" s="145">
        <f>H29</f>
        <v>3253.87</v>
      </c>
    </row>
    <row r="29" spans="1:8" ht="30.75">
      <c r="A29" s="137" t="s">
        <v>55</v>
      </c>
      <c r="B29" s="138" t="s">
        <v>252</v>
      </c>
      <c r="C29" s="139" t="s">
        <v>253</v>
      </c>
      <c r="D29" s="140">
        <v>3253.87</v>
      </c>
      <c r="E29" s="141">
        <f>E30</f>
        <v>0</v>
      </c>
      <c r="F29" s="130"/>
      <c r="G29" s="130"/>
      <c r="H29" s="141">
        <f>H30</f>
        <v>3253.87</v>
      </c>
    </row>
    <row r="30" spans="1:8" ht="46.5">
      <c r="A30" s="137" t="s">
        <v>56</v>
      </c>
      <c r="B30" s="138" t="s">
        <v>254</v>
      </c>
      <c r="C30" s="139" t="s">
        <v>255</v>
      </c>
      <c r="D30" s="140">
        <v>3253.87</v>
      </c>
      <c r="E30" s="141">
        <v>0</v>
      </c>
      <c r="F30" s="146"/>
      <c r="G30" s="146"/>
      <c r="H30" s="141">
        <v>3253.87</v>
      </c>
    </row>
    <row r="31" spans="1:8" ht="46.5">
      <c r="A31" s="144" t="s">
        <v>55</v>
      </c>
      <c r="B31" s="149" t="s">
        <v>256</v>
      </c>
      <c r="C31" s="147" t="s">
        <v>257</v>
      </c>
      <c r="D31" s="136">
        <v>122.7</v>
      </c>
      <c r="E31" s="136">
        <f>E32</f>
        <v>0</v>
      </c>
      <c r="F31" s="146"/>
      <c r="G31" s="146"/>
      <c r="H31" s="136">
        <v>122.7</v>
      </c>
    </row>
    <row r="32" spans="1:8" ht="46.5">
      <c r="A32" s="137" t="s">
        <v>56</v>
      </c>
      <c r="B32" s="138" t="s">
        <v>258</v>
      </c>
      <c r="C32" s="139" t="s">
        <v>259</v>
      </c>
      <c r="D32" s="140">
        <v>122.7</v>
      </c>
      <c r="E32" s="148">
        <f>H32-D32</f>
        <v>0</v>
      </c>
      <c r="F32" s="146"/>
      <c r="G32" s="146"/>
      <c r="H32" s="148">
        <v>122.7</v>
      </c>
    </row>
    <row r="33" spans="1:8" ht="93">
      <c r="A33" s="137" t="s">
        <v>56</v>
      </c>
      <c r="B33" s="142" t="s">
        <v>269</v>
      </c>
      <c r="C33" s="143" t="s">
        <v>260</v>
      </c>
      <c r="D33" s="141">
        <v>0</v>
      </c>
      <c r="E33" s="141">
        <v>0</v>
      </c>
      <c r="F33" s="150"/>
      <c r="G33" s="150"/>
      <c r="H33" s="151">
        <v>0</v>
      </c>
    </row>
    <row r="34" spans="1:8" ht="78">
      <c r="A34" s="144" t="s">
        <v>55</v>
      </c>
      <c r="B34" s="149" t="s">
        <v>261</v>
      </c>
      <c r="C34" s="147" t="s">
        <v>262</v>
      </c>
      <c r="D34" s="136">
        <v>1812.86</v>
      </c>
      <c r="E34" s="136">
        <f>E35</f>
        <v>726.37143</v>
      </c>
      <c r="F34" s="146"/>
      <c r="G34" s="146"/>
      <c r="H34" s="136">
        <f>H35</f>
        <v>2539.23143</v>
      </c>
    </row>
    <row r="35" spans="1:8" ht="62.25">
      <c r="A35" s="137" t="s">
        <v>56</v>
      </c>
      <c r="B35" s="138" t="s">
        <v>263</v>
      </c>
      <c r="C35" s="139" t="s">
        <v>262</v>
      </c>
      <c r="D35" s="140">
        <v>1812.86</v>
      </c>
      <c r="E35" s="148">
        <v>726.37143</v>
      </c>
      <c r="F35" s="146"/>
      <c r="G35" s="146"/>
      <c r="H35" s="148">
        <f>E35+D35</f>
        <v>2539.23143</v>
      </c>
    </row>
  </sheetData>
  <sheetProtection/>
  <mergeCells count="2">
    <mergeCell ref="E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Normal="90" zoomScaleSheetLayoutView="100" zoomScalePageLayoutView="0" workbookViewId="0" topLeftCell="A1">
      <selection activeCell="D2" sqref="D2:E2"/>
    </sheetView>
  </sheetViews>
  <sheetFormatPr defaultColWidth="9.125" defaultRowHeight="12.75"/>
  <cols>
    <col min="1" max="1" width="66.50390625" style="12" customWidth="1"/>
    <col min="2" max="2" width="12.125" style="13" customWidth="1"/>
    <col min="3" max="3" width="12.625" style="13" customWidth="1"/>
    <col min="4" max="4" width="14.50390625" style="2" customWidth="1"/>
    <col min="5" max="5" width="15.625" style="1" customWidth="1"/>
    <col min="6" max="6" width="1.37890625" style="1" customWidth="1"/>
    <col min="7" max="16384" width="9.125" style="1" customWidth="1"/>
  </cols>
  <sheetData>
    <row r="1" spans="2:5" ht="27.75" customHeight="1">
      <c r="B1" s="18"/>
      <c r="C1" s="18"/>
      <c r="D1" s="160"/>
      <c r="E1" s="161"/>
    </row>
    <row r="2" spans="2:5" ht="111" customHeight="1">
      <c r="B2" s="18"/>
      <c r="C2" s="18"/>
      <c r="D2" s="158" t="s">
        <v>265</v>
      </c>
      <c r="E2" s="159"/>
    </row>
    <row r="3" spans="1:4" ht="57" customHeight="1">
      <c r="A3" s="156" t="s">
        <v>138</v>
      </c>
      <c r="B3" s="157"/>
      <c r="C3" s="157"/>
      <c r="D3" s="157"/>
    </row>
    <row r="4" spans="1:5" s="3" customFormat="1" ht="19.5" customHeight="1">
      <c r="A4" s="4"/>
      <c r="B4" s="5"/>
      <c r="C4" s="5"/>
      <c r="D4" s="14"/>
      <c r="E4" s="96" t="s">
        <v>48</v>
      </c>
    </row>
    <row r="5" spans="1:5" s="3" customFormat="1" ht="46.5" customHeight="1">
      <c r="A5" s="6" t="s">
        <v>24</v>
      </c>
      <c r="B5" s="6" t="s">
        <v>49</v>
      </c>
      <c r="C5" s="6" t="s">
        <v>177</v>
      </c>
      <c r="D5" s="6" t="s">
        <v>155</v>
      </c>
      <c r="E5" s="6" t="s">
        <v>178</v>
      </c>
    </row>
    <row r="6" spans="1:5" s="3" customFormat="1" ht="15">
      <c r="A6" s="6">
        <v>1</v>
      </c>
      <c r="B6" s="7">
        <v>2</v>
      </c>
      <c r="C6" s="7"/>
      <c r="D6" s="6">
        <v>3</v>
      </c>
      <c r="E6" s="6">
        <v>4</v>
      </c>
    </row>
    <row r="7" spans="1:5" ht="15">
      <c r="A7" s="76" t="s">
        <v>23</v>
      </c>
      <c r="B7" s="77" t="s">
        <v>30</v>
      </c>
      <c r="C7" s="118">
        <f>C8+C9+C10+C11</f>
        <v>1886.7815600000001</v>
      </c>
      <c r="D7" s="78">
        <f>D8+D9+D10+D11</f>
        <v>-78</v>
      </c>
      <c r="E7" s="78">
        <f>E8+E9+E10+E11</f>
        <v>1808.7815600000001</v>
      </c>
    </row>
    <row r="8" spans="1:5" ht="40.5" customHeight="1">
      <c r="A8" s="15" t="s">
        <v>107</v>
      </c>
      <c r="B8" s="9" t="s">
        <v>80</v>
      </c>
      <c r="C8" s="119" t="s">
        <v>156</v>
      </c>
      <c r="D8" s="16">
        <v>0</v>
      </c>
      <c r="E8" s="16">
        <v>469</v>
      </c>
    </row>
    <row r="9" spans="1:5" ht="57" customHeight="1">
      <c r="A9" s="15" t="s">
        <v>22</v>
      </c>
      <c r="B9" s="9" t="s">
        <v>31</v>
      </c>
      <c r="C9" s="119" t="s">
        <v>170</v>
      </c>
      <c r="D9" s="16">
        <v>-78</v>
      </c>
      <c r="E9" s="16">
        <f>C9+D9</f>
        <v>1211.97</v>
      </c>
    </row>
    <row r="10" spans="1:8" ht="18" customHeight="1">
      <c r="A10" s="76" t="s">
        <v>133</v>
      </c>
      <c r="B10" s="77" t="s">
        <v>134</v>
      </c>
      <c r="C10" s="118">
        <v>126.81156</v>
      </c>
      <c r="D10" s="78">
        <f>E10-C10</f>
        <v>0</v>
      </c>
      <c r="E10" s="78">
        <v>126.81156</v>
      </c>
      <c r="H10" s="1">
        <v>126.81156</v>
      </c>
    </row>
    <row r="11" spans="1:5" ht="15">
      <c r="A11" s="76" t="s">
        <v>21</v>
      </c>
      <c r="B11" s="77" t="s">
        <v>32</v>
      </c>
      <c r="C11" s="118" t="s">
        <v>169</v>
      </c>
      <c r="D11" s="78">
        <f>E11-C11</f>
        <v>0</v>
      </c>
      <c r="E11" s="78">
        <v>1</v>
      </c>
    </row>
    <row r="12" spans="1:5" ht="15">
      <c r="A12" s="76" t="s">
        <v>20</v>
      </c>
      <c r="B12" s="77" t="s">
        <v>33</v>
      </c>
      <c r="C12" s="118" t="s">
        <v>168</v>
      </c>
      <c r="D12" s="78">
        <f>D13</f>
        <v>0</v>
      </c>
      <c r="E12" s="78">
        <f>E13</f>
        <v>122.7</v>
      </c>
    </row>
    <row r="13" spans="1:5" ht="15">
      <c r="A13" s="15" t="s">
        <v>34</v>
      </c>
      <c r="B13" s="9" t="s">
        <v>35</v>
      </c>
      <c r="C13" s="119" t="s">
        <v>168</v>
      </c>
      <c r="D13" s="16">
        <f>E13-C13</f>
        <v>0</v>
      </c>
      <c r="E13" s="16">
        <v>122.7</v>
      </c>
    </row>
    <row r="14" spans="1:5" ht="30.75">
      <c r="A14" s="76" t="s">
        <v>172</v>
      </c>
      <c r="B14" s="77" t="s">
        <v>171</v>
      </c>
      <c r="C14" s="118">
        <v>0</v>
      </c>
      <c r="D14" s="78">
        <f>D15+D16</f>
        <v>736.37143</v>
      </c>
      <c r="E14" s="78">
        <f>D14</f>
        <v>736.37143</v>
      </c>
    </row>
    <row r="15" spans="1:5" ht="30.75">
      <c r="A15" s="15" t="s">
        <v>173</v>
      </c>
      <c r="B15" s="9" t="s">
        <v>174</v>
      </c>
      <c r="C15" s="119">
        <v>0</v>
      </c>
      <c r="D15" s="16">
        <v>277.8</v>
      </c>
      <c r="E15" s="16">
        <f>D15</f>
        <v>277.8</v>
      </c>
    </row>
    <row r="16" spans="1:5" ht="15">
      <c r="A16" s="15" t="s">
        <v>175</v>
      </c>
      <c r="B16" s="9" t="s">
        <v>176</v>
      </c>
      <c r="C16" s="119">
        <v>0</v>
      </c>
      <c r="D16" s="16">
        <v>458.57143</v>
      </c>
      <c r="E16" s="16">
        <f>D16</f>
        <v>458.57143</v>
      </c>
    </row>
    <row r="17" spans="1:5" ht="15">
      <c r="A17" s="76" t="s">
        <v>69</v>
      </c>
      <c r="B17" s="77" t="s">
        <v>76</v>
      </c>
      <c r="C17" s="118" t="s">
        <v>167</v>
      </c>
      <c r="D17" s="78">
        <f>D18</f>
        <v>63.5</v>
      </c>
      <c r="E17" s="78">
        <f>E18</f>
        <v>115.5</v>
      </c>
    </row>
    <row r="18" spans="1:5" ht="15">
      <c r="A18" s="15" t="s">
        <v>98</v>
      </c>
      <c r="B18" s="9" t="s">
        <v>132</v>
      </c>
      <c r="C18" s="119" t="s">
        <v>167</v>
      </c>
      <c r="D18" s="16">
        <v>63.5</v>
      </c>
      <c r="E18" s="16">
        <f>D18+C18</f>
        <v>115.5</v>
      </c>
    </row>
    <row r="19" spans="1:5" ht="15">
      <c r="A19" s="76" t="s">
        <v>19</v>
      </c>
      <c r="B19" s="77" t="s">
        <v>36</v>
      </c>
      <c r="C19" s="118" t="s">
        <v>166</v>
      </c>
      <c r="D19" s="78">
        <f>D20</f>
        <v>0</v>
      </c>
      <c r="E19" s="78">
        <f>E20</f>
        <v>26.5</v>
      </c>
    </row>
    <row r="20" spans="1:5" ht="15">
      <c r="A20" s="15" t="s">
        <v>18</v>
      </c>
      <c r="B20" s="9" t="s">
        <v>37</v>
      </c>
      <c r="C20" s="119" t="s">
        <v>166</v>
      </c>
      <c r="D20" s="16">
        <f>E20-C20</f>
        <v>0</v>
      </c>
      <c r="E20" s="16">
        <v>26.5</v>
      </c>
    </row>
    <row r="21" spans="1:5" ht="15">
      <c r="A21" s="76" t="s">
        <v>17</v>
      </c>
      <c r="B21" s="77" t="s">
        <v>38</v>
      </c>
      <c r="C21" s="118" t="s">
        <v>165</v>
      </c>
      <c r="D21" s="78">
        <f>D22</f>
        <v>80</v>
      </c>
      <c r="E21" s="78">
        <f>E22</f>
        <v>95</v>
      </c>
    </row>
    <row r="22" spans="1:5" ht="15">
      <c r="A22" s="15" t="s">
        <v>16</v>
      </c>
      <c r="B22" s="9" t="s">
        <v>39</v>
      </c>
      <c r="C22" s="119" t="s">
        <v>165</v>
      </c>
      <c r="D22" s="16">
        <v>80</v>
      </c>
      <c r="E22" s="16">
        <v>95</v>
      </c>
    </row>
    <row r="23" spans="1:5" ht="15">
      <c r="A23" s="76" t="s">
        <v>47</v>
      </c>
      <c r="B23" s="77" t="s">
        <v>40</v>
      </c>
      <c r="C23" s="118" t="s">
        <v>164</v>
      </c>
      <c r="D23" s="78">
        <f>D24</f>
        <v>123.06851</v>
      </c>
      <c r="E23" s="78">
        <f>E24</f>
        <v>1138.93851</v>
      </c>
    </row>
    <row r="24" spans="1:5" ht="15">
      <c r="A24" s="15" t="s">
        <v>15</v>
      </c>
      <c r="B24" s="9" t="s">
        <v>41</v>
      </c>
      <c r="C24" s="119" t="s">
        <v>164</v>
      </c>
      <c r="D24" s="16">
        <v>123.06851</v>
      </c>
      <c r="E24" s="16">
        <f>D24+C24</f>
        <v>1138.93851</v>
      </c>
    </row>
    <row r="25" spans="1:5" ht="15">
      <c r="A25" s="76" t="s">
        <v>42</v>
      </c>
      <c r="B25" s="77" t="s">
        <v>43</v>
      </c>
      <c r="C25" s="118">
        <v>3494.455</v>
      </c>
      <c r="D25" s="78">
        <f>D26</f>
        <v>78</v>
      </c>
      <c r="E25" s="78">
        <f>E26</f>
        <v>3572.455</v>
      </c>
    </row>
    <row r="26" spans="1:7" ht="24" customHeight="1">
      <c r="A26" s="15" t="s">
        <v>45</v>
      </c>
      <c r="B26" s="9" t="s">
        <v>46</v>
      </c>
      <c r="C26" s="119">
        <v>3494.455</v>
      </c>
      <c r="D26" s="16">
        <v>78</v>
      </c>
      <c r="E26" s="16">
        <f>D26+C26</f>
        <v>3572.455</v>
      </c>
      <c r="G26" s="1">
        <v>3494.455</v>
      </c>
    </row>
    <row r="27" spans="1:5" ht="15">
      <c r="A27" s="15" t="s">
        <v>77</v>
      </c>
      <c r="B27" s="9" t="s">
        <v>78</v>
      </c>
      <c r="C27" s="119" t="s">
        <v>158</v>
      </c>
      <c r="D27" s="16">
        <f>D28</f>
        <v>0</v>
      </c>
      <c r="E27" s="16">
        <f>E28</f>
        <v>0</v>
      </c>
    </row>
    <row r="28" spans="1:5" ht="15">
      <c r="A28" s="15" t="s">
        <v>88</v>
      </c>
      <c r="B28" s="9" t="s">
        <v>79</v>
      </c>
      <c r="C28" s="119" t="s">
        <v>158</v>
      </c>
      <c r="D28" s="16">
        <v>0</v>
      </c>
      <c r="E28" s="16">
        <v>0</v>
      </c>
    </row>
    <row r="29" spans="1:5" ht="15">
      <c r="A29" s="79" t="s">
        <v>14</v>
      </c>
      <c r="B29" s="80"/>
      <c r="C29" s="78">
        <f>C25+C23+C21+C19+C17+C12+C7</f>
        <v>6613.30656</v>
      </c>
      <c r="D29" s="78">
        <f>D25+D23+D21+D17+D14+D7</f>
        <v>1002.93994</v>
      </c>
      <c r="E29" s="78">
        <f>E25+E23+E21+E19+E17+E14+E12+E7</f>
        <v>7616.2465</v>
      </c>
    </row>
    <row r="30" spans="2:4" ht="15">
      <c r="B30" s="17"/>
      <c r="C30" s="17"/>
      <c r="D30" s="19"/>
    </row>
    <row r="31" spans="2:4" ht="15">
      <c r="B31" s="17"/>
      <c r="C31" s="17"/>
      <c r="D31" s="19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</sheetData>
  <sheetProtection/>
  <mergeCells count="3">
    <mergeCell ref="A3:D3"/>
    <mergeCell ref="D2:E2"/>
    <mergeCell ref="D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="70" zoomScaleSheetLayoutView="70" zoomScalePageLayoutView="0" workbookViewId="0" topLeftCell="A57">
      <selection activeCell="E2" sqref="E2:I2"/>
    </sheetView>
  </sheetViews>
  <sheetFormatPr defaultColWidth="9.125" defaultRowHeight="12.75"/>
  <cols>
    <col min="1" max="1" width="6.125" style="21" customWidth="1"/>
    <col min="2" max="2" width="69.50390625" style="22" customWidth="1"/>
    <col min="3" max="3" width="12.00390625" style="23" hidden="1" customWidth="1"/>
    <col min="4" max="4" width="10.50390625" style="23" hidden="1" customWidth="1"/>
    <col min="5" max="5" width="19.125" style="23" customWidth="1"/>
    <col min="6" max="7" width="13.25390625" style="23" customWidth="1"/>
    <col min="8" max="8" width="12.625" style="23" customWidth="1"/>
    <col min="9" max="9" width="14.50390625" style="23" customWidth="1"/>
    <col min="10" max="10" width="16.625" style="23" customWidth="1"/>
    <col min="11" max="16384" width="9.125" style="24" customWidth="1"/>
  </cols>
  <sheetData>
    <row r="1" spans="5:10" ht="15" customHeight="1">
      <c r="E1" s="162"/>
      <c r="F1" s="159"/>
      <c r="G1" s="159"/>
      <c r="H1" s="159"/>
      <c r="I1" s="163"/>
      <c r="J1" s="24"/>
    </row>
    <row r="2" spans="5:10" ht="104.25" customHeight="1">
      <c r="E2" s="162" t="s">
        <v>266</v>
      </c>
      <c r="F2" s="159"/>
      <c r="G2" s="159"/>
      <c r="H2" s="159"/>
      <c r="I2" s="163"/>
      <c r="J2" s="24"/>
    </row>
    <row r="3" spans="1:8" s="2" customFormat="1" ht="66" customHeight="1">
      <c r="A3" s="156" t="s">
        <v>139</v>
      </c>
      <c r="B3" s="157"/>
      <c r="C3" s="157"/>
      <c r="D3" s="157"/>
      <c r="E3" s="157"/>
      <c r="F3" s="157"/>
      <c r="G3" s="157"/>
      <c r="H3" s="157"/>
    </row>
    <row r="4" spans="1:9" s="27" customFormat="1" ht="15">
      <c r="A4" s="25"/>
      <c r="B4" s="25"/>
      <c r="C4" s="25"/>
      <c r="D4" s="25"/>
      <c r="E4" s="26"/>
      <c r="F4" s="165"/>
      <c r="G4" s="165"/>
      <c r="H4" s="166"/>
      <c r="I4" s="95" t="s">
        <v>25</v>
      </c>
    </row>
    <row r="5" spans="1:9" s="28" customFormat="1" ht="51" customHeight="1">
      <c r="A5" s="10" t="s">
        <v>75</v>
      </c>
      <c r="B5" s="10" t="s">
        <v>26</v>
      </c>
      <c r="C5" s="9" t="s">
        <v>50</v>
      </c>
      <c r="D5" s="9" t="s">
        <v>51</v>
      </c>
      <c r="E5" s="9" t="s">
        <v>52</v>
      </c>
      <c r="F5" s="9" t="s">
        <v>53</v>
      </c>
      <c r="G5" s="9" t="s">
        <v>111</v>
      </c>
      <c r="H5" s="9" t="s">
        <v>137</v>
      </c>
      <c r="I5" s="9" t="s">
        <v>179</v>
      </c>
    </row>
    <row r="6" spans="1:9" s="11" customFormat="1" ht="15">
      <c r="A6" s="10">
        <v>1</v>
      </c>
      <c r="B6" s="10">
        <v>2</v>
      </c>
      <c r="C6" s="8" t="s">
        <v>54</v>
      </c>
      <c r="D6" s="8" t="s">
        <v>27</v>
      </c>
      <c r="E6" s="8" t="s">
        <v>27</v>
      </c>
      <c r="F6" s="8" t="s">
        <v>28</v>
      </c>
      <c r="G6" s="8" t="s">
        <v>29</v>
      </c>
      <c r="H6" s="10">
        <v>6</v>
      </c>
      <c r="I6" s="10">
        <v>7</v>
      </c>
    </row>
    <row r="7" spans="1:9" s="29" customFormat="1" ht="37.5" customHeight="1" hidden="1">
      <c r="A7" s="52" t="s">
        <v>116</v>
      </c>
      <c r="B7" s="46" t="s">
        <v>74</v>
      </c>
      <c r="C7" s="55"/>
      <c r="D7" s="55"/>
      <c r="E7" s="55"/>
      <c r="F7" s="55"/>
      <c r="G7" s="55"/>
      <c r="H7" s="56"/>
      <c r="I7" s="56"/>
    </row>
    <row r="8" spans="1:9" s="29" customFormat="1" ht="37.5" customHeight="1" hidden="1">
      <c r="A8" s="53" t="s">
        <v>117</v>
      </c>
      <c r="B8" s="46" t="s">
        <v>114</v>
      </c>
      <c r="C8" s="55" t="s">
        <v>0</v>
      </c>
      <c r="D8" s="55"/>
      <c r="E8" s="55"/>
      <c r="F8" s="55" t="s">
        <v>55</v>
      </c>
      <c r="G8" s="55"/>
      <c r="H8" s="56" t="e">
        <f>H9+H10+H21</f>
        <v>#REF!</v>
      </c>
      <c r="I8" s="56" t="e">
        <f>I9+I10+I21</f>
        <v>#REF!</v>
      </c>
    </row>
    <row r="9" spans="1:9" s="30" customFormat="1" ht="35.25" customHeight="1" hidden="1">
      <c r="A9" s="44"/>
      <c r="B9" s="47" t="s">
        <v>112</v>
      </c>
      <c r="C9" s="57" t="s">
        <v>0</v>
      </c>
      <c r="D9" s="57" t="s">
        <v>9</v>
      </c>
      <c r="E9" s="57"/>
      <c r="F9" s="57"/>
      <c r="G9" s="57"/>
      <c r="H9" s="58" t="e">
        <f>#REF!</f>
        <v>#REF!</v>
      </c>
      <c r="I9" s="58" t="e">
        <f>#REF!</f>
        <v>#REF!</v>
      </c>
    </row>
    <row r="10" spans="1:9" s="30" customFormat="1" ht="56.25" customHeight="1" hidden="1">
      <c r="A10" s="45"/>
      <c r="B10" s="49" t="s">
        <v>22</v>
      </c>
      <c r="C10" s="55" t="s">
        <v>0</v>
      </c>
      <c r="D10" s="55" t="s">
        <v>1</v>
      </c>
      <c r="E10" s="55"/>
      <c r="F10" s="55"/>
      <c r="G10" s="55"/>
      <c r="H10" s="56">
        <f>H11</f>
        <v>-78</v>
      </c>
      <c r="I10" s="56">
        <f>I11</f>
        <v>1211.9690399999997</v>
      </c>
    </row>
    <row r="11" spans="1:9" s="30" customFormat="1" ht="48.75" customHeight="1">
      <c r="A11" s="51"/>
      <c r="B11" s="81" t="s">
        <v>141</v>
      </c>
      <c r="C11" s="67" t="s">
        <v>0</v>
      </c>
      <c r="D11" s="67" t="s">
        <v>1</v>
      </c>
      <c r="E11" s="67" t="s">
        <v>96</v>
      </c>
      <c r="F11" s="67" t="s">
        <v>55</v>
      </c>
      <c r="G11" s="115">
        <f>G12</f>
        <v>1289.9690399999997</v>
      </c>
      <c r="H11" s="68">
        <f>H12</f>
        <v>-78</v>
      </c>
      <c r="I11" s="68">
        <f>I12</f>
        <v>1211.9690399999997</v>
      </c>
    </row>
    <row r="12" spans="1:9" s="30" customFormat="1" ht="31.5" customHeight="1">
      <c r="A12" s="44"/>
      <c r="B12" s="48" t="s">
        <v>151</v>
      </c>
      <c r="C12" s="57" t="s">
        <v>0</v>
      </c>
      <c r="D12" s="57" t="s">
        <v>1</v>
      </c>
      <c r="E12" s="57" t="s">
        <v>86</v>
      </c>
      <c r="F12" s="57" t="s">
        <v>55</v>
      </c>
      <c r="G12" s="101">
        <f>G13+G14+G15+G17+G18</f>
        <v>1289.9690399999997</v>
      </c>
      <c r="H12" s="83">
        <f>H13+H15</f>
        <v>-78</v>
      </c>
      <c r="I12" s="83">
        <f>I13+I15+I16+I18+I19+I20+I22+I14+I17</f>
        <v>1211.9690399999997</v>
      </c>
    </row>
    <row r="13" spans="1:9" s="30" customFormat="1" ht="30" customHeight="1">
      <c r="A13" s="44"/>
      <c r="B13" s="48" t="s">
        <v>61</v>
      </c>
      <c r="C13" s="57" t="s">
        <v>0</v>
      </c>
      <c r="D13" s="57" t="s">
        <v>1</v>
      </c>
      <c r="E13" s="57" t="s">
        <v>85</v>
      </c>
      <c r="F13" s="57" t="s">
        <v>3</v>
      </c>
      <c r="G13" s="57" t="s">
        <v>180</v>
      </c>
      <c r="H13" s="83">
        <v>-60</v>
      </c>
      <c r="I13" s="83">
        <f>G13+H13</f>
        <v>822.55</v>
      </c>
    </row>
    <row r="14" spans="1:9" s="30" customFormat="1" ht="30" customHeight="1">
      <c r="A14" s="44"/>
      <c r="B14" s="48" t="s">
        <v>61</v>
      </c>
      <c r="C14" s="57"/>
      <c r="D14" s="57"/>
      <c r="E14" s="57" t="s">
        <v>159</v>
      </c>
      <c r="F14" s="57" t="s">
        <v>3</v>
      </c>
      <c r="G14" s="101">
        <v>52.44904</v>
      </c>
      <c r="H14" s="83">
        <v>0</v>
      </c>
      <c r="I14" s="83">
        <v>52.44904</v>
      </c>
    </row>
    <row r="15" spans="1:9" s="31" customFormat="1" ht="46.5" customHeight="1">
      <c r="A15" s="59"/>
      <c r="B15" s="50" t="s">
        <v>108</v>
      </c>
      <c r="C15" s="59" t="s">
        <v>0</v>
      </c>
      <c r="D15" s="59" t="s">
        <v>1</v>
      </c>
      <c r="E15" s="59" t="s">
        <v>85</v>
      </c>
      <c r="F15" s="59" t="s">
        <v>109</v>
      </c>
      <c r="G15" s="59" t="s">
        <v>181</v>
      </c>
      <c r="H15" s="83">
        <v>-18</v>
      </c>
      <c r="I15" s="83">
        <f>G15+H15</f>
        <v>248.52999999999997</v>
      </c>
    </row>
    <row r="16" spans="1:9" s="31" customFormat="1" ht="33.75" customHeight="1" hidden="1">
      <c r="A16" s="44"/>
      <c r="B16" s="48" t="s">
        <v>64</v>
      </c>
      <c r="C16" s="57" t="s">
        <v>0</v>
      </c>
      <c r="D16" s="57" t="s">
        <v>1</v>
      </c>
      <c r="E16" s="57" t="s">
        <v>84</v>
      </c>
      <c r="F16" s="57" t="s">
        <v>4</v>
      </c>
      <c r="G16" s="57"/>
      <c r="H16" s="83">
        <v>-60</v>
      </c>
      <c r="I16" s="83">
        <v>0</v>
      </c>
    </row>
    <row r="17" spans="1:9" s="31" customFormat="1" ht="44.25" customHeight="1">
      <c r="A17" s="44"/>
      <c r="B17" s="48" t="s">
        <v>108</v>
      </c>
      <c r="C17" s="57"/>
      <c r="D17" s="57"/>
      <c r="E17" s="57" t="s">
        <v>159</v>
      </c>
      <c r="F17" s="57" t="s">
        <v>109</v>
      </c>
      <c r="G17" s="57" t="s">
        <v>182</v>
      </c>
      <c r="H17" s="83">
        <v>0</v>
      </c>
      <c r="I17" s="83">
        <v>15.84</v>
      </c>
    </row>
    <row r="18" spans="1:9" s="31" customFormat="1" ht="30" customHeight="1">
      <c r="A18" s="44"/>
      <c r="B18" s="48" t="s">
        <v>65</v>
      </c>
      <c r="C18" s="57" t="s">
        <v>0</v>
      </c>
      <c r="D18" s="57" t="s">
        <v>1</v>
      </c>
      <c r="E18" s="57" t="s">
        <v>84</v>
      </c>
      <c r="F18" s="57" t="s">
        <v>5</v>
      </c>
      <c r="G18" s="57" t="s">
        <v>183</v>
      </c>
      <c r="H18" s="83">
        <v>0</v>
      </c>
      <c r="I18" s="83">
        <v>72.6</v>
      </c>
    </row>
    <row r="19" spans="1:9" s="31" customFormat="1" ht="22.5" customHeight="1" hidden="1">
      <c r="A19" s="44"/>
      <c r="B19" s="48" t="s">
        <v>66</v>
      </c>
      <c r="C19" s="57" t="s">
        <v>0</v>
      </c>
      <c r="D19" s="57" t="s">
        <v>1</v>
      </c>
      <c r="E19" s="57" t="s">
        <v>84</v>
      </c>
      <c r="F19" s="57" t="s">
        <v>6</v>
      </c>
      <c r="G19" s="57"/>
      <c r="H19" s="83">
        <v>-4</v>
      </c>
      <c r="I19" s="83">
        <v>0</v>
      </c>
    </row>
    <row r="20" spans="1:9" s="31" customFormat="1" ht="24" customHeight="1" hidden="1">
      <c r="A20" s="44"/>
      <c r="B20" s="48" t="s">
        <v>67</v>
      </c>
      <c r="C20" s="57" t="s">
        <v>0</v>
      </c>
      <c r="D20" s="57" t="s">
        <v>1</v>
      </c>
      <c r="E20" s="57" t="s">
        <v>84</v>
      </c>
      <c r="F20" s="57" t="s">
        <v>58</v>
      </c>
      <c r="G20" s="57"/>
      <c r="H20" s="83">
        <v>-7.5</v>
      </c>
      <c r="I20" s="83">
        <v>0</v>
      </c>
    </row>
    <row r="21" spans="1:9" s="31" customFormat="1" ht="24.75" customHeight="1" hidden="1">
      <c r="A21" s="45"/>
      <c r="B21" s="46" t="s">
        <v>21</v>
      </c>
      <c r="C21" s="55" t="s">
        <v>0</v>
      </c>
      <c r="D21" s="55" t="s">
        <v>7</v>
      </c>
      <c r="E21" s="61"/>
      <c r="F21" s="61"/>
      <c r="G21" s="61"/>
      <c r="H21" s="98" t="e">
        <f>#REF!</f>
        <v>#REF!</v>
      </c>
      <c r="I21" s="98" t="e">
        <f>#REF!</f>
        <v>#REF!</v>
      </c>
    </row>
    <row r="22" spans="1:9" s="31" customFormat="1" ht="28.5" customHeight="1" hidden="1">
      <c r="A22" s="88"/>
      <c r="B22" s="91" t="s">
        <v>128</v>
      </c>
      <c r="C22" s="89"/>
      <c r="D22" s="89"/>
      <c r="E22" s="93" t="s">
        <v>84</v>
      </c>
      <c r="F22" s="93" t="s">
        <v>129</v>
      </c>
      <c r="G22" s="93"/>
      <c r="H22" s="100">
        <v>-5</v>
      </c>
      <c r="I22" s="100">
        <v>0</v>
      </c>
    </row>
    <row r="23" spans="1:9" s="31" customFormat="1" ht="31.5" customHeight="1">
      <c r="A23" s="51"/>
      <c r="B23" s="81" t="s">
        <v>145</v>
      </c>
      <c r="C23" s="67" t="s">
        <v>9</v>
      </c>
      <c r="D23" s="67" t="s">
        <v>10</v>
      </c>
      <c r="E23" s="67" t="s">
        <v>96</v>
      </c>
      <c r="F23" s="67" t="s">
        <v>55</v>
      </c>
      <c r="G23" s="67" t="s">
        <v>168</v>
      </c>
      <c r="H23" s="68">
        <f>H24</f>
        <v>0</v>
      </c>
      <c r="I23" s="68">
        <f>I24</f>
        <v>122.69999999999999</v>
      </c>
    </row>
    <row r="24" spans="1:9" s="31" customFormat="1" ht="34.5" customHeight="1">
      <c r="A24" s="44"/>
      <c r="B24" s="48" t="s">
        <v>147</v>
      </c>
      <c r="C24" s="57" t="s">
        <v>9</v>
      </c>
      <c r="D24" s="57" t="s">
        <v>10</v>
      </c>
      <c r="E24" s="57" t="s">
        <v>119</v>
      </c>
      <c r="F24" s="57" t="s">
        <v>55</v>
      </c>
      <c r="G24" s="57" t="s">
        <v>168</v>
      </c>
      <c r="H24" s="83">
        <f>H25</f>
        <v>0</v>
      </c>
      <c r="I24" s="83">
        <f>I25</f>
        <v>122.69999999999999</v>
      </c>
    </row>
    <row r="25" spans="1:9" s="31" customFormat="1" ht="63.75" customHeight="1">
      <c r="A25" s="44"/>
      <c r="B25" s="48" t="s">
        <v>148</v>
      </c>
      <c r="C25" s="57" t="s">
        <v>9</v>
      </c>
      <c r="D25" s="57" t="s">
        <v>10</v>
      </c>
      <c r="E25" s="57" t="s">
        <v>89</v>
      </c>
      <c r="F25" s="57" t="s">
        <v>55</v>
      </c>
      <c r="G25" s="57" t="s">
        <v>168</v>
      </c>
      <c r="H25" s="83">
        <v>0</v>
      </c>
      <c r="I25" s="83">
        <f>I26+I27+I29</f>
        <v>122.69999999999999</v>
      </c>
    </row>
    <row r="26" spans="1:9" s="31" customFormat="1" ht="35.25" customHeight="1">
      <c r="A26" s="44"/>
      <c r="B26" s="48" t="s">
        <v>61</v>
      </c>
      <c r="C26" s="57" t="s">
        <v>9</v>
      </c>
      <c r="D26" s="57" t="s">
        <v>10</v>
      </c>
      <c r="E26" s="57" t="s">
        <v>89</v>
      </c>
      <c r="F26" s="57" t="s">
        <v>3</v>
      </c>
      <c r="G26" s="57" t="s">
        <v>184</v>
      </c>
      <c r="H26" s="83">
        <v>0</v>
      </c>
      <c r="I26" s="83">
        <v>94.24</v>
      </c>
    </row>
    <row r="27" spans="1:9" s="32" customFormat="1" ht="46.5" customHeight="1">
      <c r="A27" s="44"/>
      <c r="B27" s="47" t="s">
        <v>108</v>
      </c>
      <c r="C27" s="57" t="s">
        <v>9</v>
      </c>
      <c r="D27" s="57" t="s">
        <v>10</v>
      </c>
      <c r="E27" s="57" t="s">
        <v>89</v>
      </c>
      <c r="F27" s="57" t="s">
        <v>109</v>
      </c>
      <c r="G27" s="57" t="s">
        <v>185</v>
      </c>
      <c r="H27" s="83">
        <v>0</v>
      </c>
      <c r="I27" s="83">
        <v>28.46</v>
      </c>
    </row>
    <row r="28" spans="1:9" s="32" customFormat="1" ht="17.25" customHeight="1" hidden="1">
      <c r="A28" s="44"/>
      <c r="B28" s="48" t="s">
        <v>65</v>
      </c>
      <c r="C28" s="57" t="s">
        <v>9</v>
      </c>
      <c r="D28" s="57" t="s">
        <v>10</v>
      </c>
      <c r="E28" s="57" t="s">
        <v>89</v>
      </c>
      <c r="F28" s="57" t="s">
        <v>5</v>
      </c>
      <c r="G28" s="57"/>
      <c r="H28" s="83">
        <v>3</v>
      </c>
      <c r="I28" s="83">
        <v>3</v>
      </c>
    </row>
    <row r="29" spans="1:9" s="32" customFormat="1" ht="35.25" customHeight="1" hidden="1">
      <c r="A29" s="90"/>
      <c r="B29" s="48" t="s">
        <v>65</v>
      </c>
      <c r="C29" s="57"/>
      <c r="D29" s="57"/>
      <c r="E29" s="57" t="s">
        <v>89</v>
      </c>
      <c r="F29" s="57" t="s">
        <v>5</v>
      </c>
      <c r="G29" s="57"/>
      <c r="H29" s="83">
        <v>0</v>
      </c>
      <c r="I29" s="83">
        <v>0</v>
      </c>
    </row>
    <row r="30" spans="1:9" s="32" customFormat="1" ht="31.5" customHeight="1">
      <c r="A30" s="44"/>
      <c r="B30" s="82" t="s">
        <v>145</v>
      </c>
      <c r="C30" s="67" t="s">
        <v>1</v>
      </c>
      <c r="D30" s="67" t="s">
        <v>81</v>
      </c>
      <c r="E30" s="67" t="s">
        <v>96</v>
      </c>
      <c r="F30" s="67" t="s">
        <v>55</v>
      </c>
      <c r="G30" s="115">
        <f aca="true" t="shared" si="0" ref="G30:I31">G31</f>
        <v>52</v>
      </c>
      <c r="H30" s="68">
        <f t="shared" si="0"/>
        <v>63.5</v>
      </c>
      <c r="I30" s="68">
        <f t="shared" si="0"/>
        <v>115.5</v>
      </c>
    </row>
    <row r="31" spans="1:9" s="30" customFormat="1" ht="35.25" customHeight="1">
      <c r="A31" s="44"/>
      <c r="B31" s="48" t="s">
        <v>147</v>
      </c>
      <c r="C31" s="57" t="s">
        <v>1</v>
      </c>
      <c r="D31" s="57" t="s">
        <v>81</v>
      </c>
      <c r="E31" s="57" t="s">
        <v>99</v>
      </c>
      <c r="F31" s="57" t="s">
        <v>55</v>
      </c>
      <c r="G31" s="101">
        <f t="shared" si="0"/>
        <v>52</v>
      </c>
      <c r="H31" s="83">
        <f t="shared" si="0"/>
        <v>63.5</v>
      </c>
      <c r="I31" s="83">
        <f t="shared" si="0"/>
        <v>115.5</v>
      </c>
    </row>
    <row r="32" spans="1:9" s="30" customFormat="1" ht="66.75" customHeight="1">
      <c r="A32" s="44"/>
      <c r="B32" s="48" t="s">
        <v>152</v>
      </c>
      <c r="C32" s="57" t="s">
        <v>1</v>
      </c>
      <c r="D32" s="57" t="s">
        <v>81</v>
      </c>
      <c r="E32" s="57" t="s">
        <v>110</v>
      </c>
      <c r="F32" s="57" t="s">
        <v>55</v>
      </c>
      <c r="G32" s="101">
        <f>G35+G37</f>
        <v>52</v>
      </c>
      <c r="H32" s="83">
        <f>H35+H37+H33+H34</f>
        <v>63.5</v>
      </c>
      <c r="I32" s="83">
        <f>I35+I37</f>
        <v>115.5</v>
      </c>
    </row>
    <row r="33" spans="1:9" s="30" customFormat="1" ht="36.75" customHeight="1" hidden="1">
      <c r="A33" s="44"/>
      <c r="B33" s="48" t="s">
        <v>61</v>
      </c>
      <c r="C33" s="57"/>
      <c r="D33" s="57"/>
      <c r="E33" s="57" t="s">
        <v>110</v>
      </c>
      <c r="F33" s="57" t="s">
        <v>3</v>
      </c>
      <c r="G33" s="57"/>
      <c r="H33" s="83">
        <v>0</v>
      </c>
      <c r="I33" s="83">
        <v>0</v>
      </c>
    </row>
    <row r="34" spans="1:9" s="30" customFormat="1" ht="51" customHeight="1" hidden="1">
      <c r="A34" s="44"/>
      <c r="B34" s="48" t="s">
        <v>108</v>
      </c>
      <c r="C34" s="57"/>
      <c r="D34" s="57"/>
      <c r="E34" s="57" t="s">
        <v>110</v>
      </c>
      <c r="F34" s="57" t="s">
        <v>109</v>
      </c>
      <c r="G34" s="57"/>
      <c r="H34" s="83">
        <v>0</v>
      </c>
      <c r="I34" s="83">
        <v>0</v>
      </c>
    </row>
    <row r="35" spans="1:9" s="30" customFormat="1" ht="32.25" customHeight="1">
      <c r="A35" s="44"/>
      <c r="B35" s="62" t="s">
        <v>65</v>
      </c>
      <c r="C35" s="57" t="s">
        <v>1</v>
      </c>
      <c r="D35" s="57" t="s">
        <v>81</v>
      </c>
      <c r="E35" s="57" t="s">
        <v>110</v>
      </c>
      <c r="F35" s="57" t="s">
        <v>5</v>
      </c>
      <c r="G35" s="57" t="s">
        <v>187</v>
      </c>
      <c r="H35" s="101">
        <v>63.5</v>
      </c>
      <c r="I35" s="101">
        <f>G35+H35</f>
        <v>113.5</v>
      </c>
    </row>
    <row r="36" spans="1:9" s="30" customFormat="1" ht="33" customHeight="1" hidden="1">
      <c r="A36" s="53" t="s">
        <v>125</v>
      </c>
      <c r="B36" s="48" t="s">
        <v>108</v>
      </c>
      <c r="C36" s="57" t="s">
        <v>1</v>
      </c>
      <c r="D36" s="57" t="s">
        <v>81</v>
      </c>
      <c r="E36" s="57" t="s">
        <v>110</v>
      </c>
      <c r="F36" s="57" t="s">
        <v>109</v>
      </c>
      <c r="G36" s="57"/>
      <c r="H36" s="101">
        <v>7</v>
      </c>
      <c r="I36" s="101">
        <v>7</v>
      </c>
    </row>
    <row r="37" spans="1:9" s="30" customFormat="1" ht="23.25" customHeight="1">
      <c r="A37" s="94"/>
      <c r="B37" s="91" t="s">
        <v>122</v>
      </c>
      <c r="C37" s="93"/>
      <c r="D37" s="93"/>
      <c r="E37" s="93" t="s">
        <v>110</v>
      </c>
      <c r="F37" s="93" t="s">
        <v>70</v>
      </c>
      <c r="G37" s="93" t="s">
        <v>186</v>
      </c>
      <c r="H37" s="114">
        <v>0</v>
      </c>
      <c r="I37" s="114">
        <v>2</v>
      </c>
    </row>
    <row r="38" spans="1:9" s="30" customFormat="1" ht="33" customHeight="1">
      <c r="A38" s="85"/>
      <c r="B38" s="81" t="s">
        <v>149</v>
      </c>
      <c r="C38" s="67"/>
      <c r="D38" s="57"/>
      <c r="E38" s="67" t="s">
        <v>96</v>
      </c>
      <c r="F38" s="67" t="s">
        <v>55</v>
      </c>
      <c r="G38" s="67" t="s">
        <v>166</v>
      </c>
      <c r="H38" s="115">
        <f>H39</f>
        <v>468.57143</v>
      </c>
      <c r="I38" s="115">
        <f>I39</f>
        <v>495.07143</v>
      </c>
    </row>
    <row r="39" spans="1:9" s="30" customFormat="1" ht="33.75" customHeight="1">
      <c r="A39" s="84"/>
      <c r="B39" s="48" t="s">
        <v>154</v>
      </c>
      <c r="C39" s="57"/>
      <c r="D39" s="57"/>
      <c r="E39" s="57" t="s">
        <v>126</v>
      </c>
      <c r="F39" s="57" t="s">
        <v>55</v>
      </c>
      <c r="G39" s="57" t="s">
        <v>166</v>
      </c>
      <c r="H39" s="101">
        <f>H40</f>
        <v>468.57143</v>
      </c>
      <c r="I39" s="101">
        <f>I40</f>
        <v>495.07143</v>
      </c>
    </row>
    <row r="40" spans="1:9" s="30" customFormat="1" ht="63.75" customHeight="1">
      <c r="A40" s="84"/>
      <c r="B40" s="48" t="s">
        <v>150</v>
      </c>
      <c r="C40" s="67"/>
      <c r="D40" s="57"/>
      <c r="E40" s="57" t="s">
        <v>127</v>
      </c>
      <c r="F40" s="57" t="s">
        <v>55</v>
      </c>
      <c r="G40" s="57" t="s">
        <v>166</v>
      </c>
      <c r="H40" s="101">
        <f>H42+H41+H43</f>
        <v>468.57143</v>
      </c>
      <c r="I40" s="101">
        <f>I42+I41+I43</f>
        <v>495.07143</v>
      </c>
    </row>
    <row r="41" spans="1:9" s="30" customFormat="1" ht="51" customHeight="1">
      <c r="A41" s="84"/>
      <c r="B41" s="48" t="s">
        <v>217</v>
      </c>
      <c r="C41" s="67"/>
      <c r="D41" s="57"/>
      <c r="E41" s="57" t="s">
        <v>127</v>
      </c>
      <c r="F41" s="57" t="s">
        <v>188</v>
      </c>
      <c r="G41" s="57" t="s">
        <v>158</v>
      </c>
      <c r="H41" s="101">
        <v>10</v>
      </c>
      <c r="I41" s="101">
        <v>10</v>
      </c>
    </row>
    <row r="42" spans="1:9" s="31" customFormat="1" ht="30" customHeight="1">
      <c r="A42" s="51"/>
      <c r="B42" s="48" t="s">
        <v>65</v>
      </c>
      <c r="C42" s="67"/>
      <c r="D42" s="57"/>
      <c r="E42" s="57" t="s">
        <v>127</v>
      </c>
      <c r="F42" s="57" t="s">
        <v>5</v>
      </c>
      <c r="G42" s="57" t="s">
        <v>166</v>
      </c>
      <c r="H42" s="101">
        <v>30</v>
      </c>
      <c r="I42" s="101">
        <v>56.5</v>
      </c>
    </row>
    <row r="43" spans="1:9" s="31" customFormat="1" ht="30" customHeight="1">
      <c r="A43" s="51"/>
      <c r="B43" s="48" t="s">
        <v>65</v>
      </c>
      <c r="C43" s="67"/>
      <c r="D43" s="57"/>
      <c r="E43" s="57" t="s">
        <v>189</v>
      </c>
      <c r="F43" s="57" t="s">
        <v>5</v>
      </c>
      <c r="G43" s="57" t="s">
        <v>158</v>
      </c>
      <c r="H43" s="101">
        <v>428.57143</v>
      </c>
      <c r="I43" s="101">
        <v>428.57143</v>
      </c>
    </row>
    <row r="44" spans="1:9" s="31" customFormat="1" ht="36" customHeight="1">
      <c r="A44" s="51"/>
      <c r="B44" s="81" t="s">
        <v>145</v>
      </c>
      <c r="C44" s="57"/>
      <c r="D44" s="57"/>
      <c r="E44" s="67" t="s">
        <v>96</v>
      </c>
      <c r="F44" s="67" t="s">
        <v>55</v>
      </c>
      <c r="G44" s="67" t="s">
        <v>165</v>
      </c>
      <c r="H44" s="68">
        <f>H45</f>
        <v>80</v>
      </c>
      <c r="I44" s="68">
        <f>I45</f>
        <v>95</v>
      </c>
    </row>
    <row r="45" spans="1:9" s="31" customFormat="1" ht="36" customHeight="1">
      <c r="A45" s="51"/>
      <c r="B45" s="48" t="s">
        <v>143</v>
      </c>
      <c r="C45" s="57"/>
      <c r="D45" s="57"/>
      <c r="E45" s="57" t="s">
        <v>93</v>
      </c>
      <c r="F45" s="57" t="s">
        <v>55</v>
      </c>
      <c r="G45" s="57" t="s">
        <v>165</v>
      </c>
      <c r="H45" s="83">
        <f>H46</f>
        <v>80</v>
      </c>
      <c r="I45" s="83">
        <v>95</v>
      </c>
    </row>
    <row r="46" spans="1:9" s="31" customFormat="1" ht="36" customHeight="1">
      <c r="A46" s="51"/>
      <c r="B46" s="64" t="s">
        <v>65</v>
      </c>
      <c r="C46" s="57"/>
      <c r="D46" s="57"/>
      <c r="E46" s="57" t="s">
        <v>93</v>
      </c>
      <c r="F46" s="57" t="s">
        <v>5</v>
      </c>
      <c r="G46" s="57" t="s">
        <v>165</v>
      </c>
      <c r="H46" s="83">
        <v>80</v>
      </c>
      <c r="I46" s="83">
        <v>95</v>
      </c>
    </row>
    <row r="47" spans="1:9" s="31" customFormat="1" ht="33" customHeight="1">
      <c r="A47" s="90"/>
      <c r="B47" s="81" t="s">
        <v>145</v>
      </c>
      <c r="C47" s="70" t="s">
        <v>13</v>
      </c>
      <c r="D47" s="70" t="s">
        <v>0</v>
      </c>
      <c r="E47" s="70" t="s">
        <v>96</v>
      </c>
      <c r="F47" s="70" t="s">
        <v>55</v>
      </c>
      <c r="G47" s="70" t="s">
        <v>164</v>
      </c>
      <c r="H47" s="102">
        <f>H49</f>
        <v>123.06851</v>
      </c>
      <c r="I47" s="102">
        <f>I49</f>
        <v>1138.93851</v>
      </c>
    </row>
    <row r="48" spans="1:9" s="31" customFormat="1" ht="36" customHeight="1" hidden="1">
      <c r="A48" s="51"/>
      <c r="B48" s="48" t="s">
        <v>146</v>
      </c>
      <c r="C48" s="59" t="s">
        <v>13</v>
      </c>
      <c r="D48" s="59" t="s">
        <v>0</v>
      </c>
      <c r="E48" s="59" t="s">
        <v>94</v>
      </c>
      <c r="F48" s="59" t="s">
        <v>55</v>
      </c>
      <c r="G48" s="59"/>
      <c r="H48" s="103">
        <f>H51+H52</f>
        <v>123.06851</v>
      </c>
      <c r="I48" s="103">
        <f>I51+I52</f>
        <v>1058.71851</v>
      </c>
    </row>
    <row r="49" spans="1:9" s="31" customFormat="1" ht="47.25" customHeight="1">
      <c r="A49" s="51"/>
      <c r="B49" s="48" t="s">
        <v>146</v>
      </c>
      <c r="C49" s="59"/>
      <c r="D49" s="59"/>
      <c r="E49" s="59" t="s">
        <v>94</v>
      </c>
      <c r="F49" s="59" t="s">
        <v>55</v>
      </c>
      <c r="G49" s="83">
        <f>G51+G52+G55+G56+G57</f>
        <v>1015.87</v>
      </c>
      <c r="H49" s="103">
        <f>H51</f>
        <v>123.06851</v>
      </c>
      <c r="I49" s="103">
        <f>I51+I52+I55+I56+I57</f>
        <v>1138.93851</v>
      </c>
    </row>
    <row r="50" spans="1:9" s="31" customFormat="1" ht="38.25" customHeight="1" hidden="1">
      <c r="A50" s="51"/>
      <c r="B50" s="48" t="s">
        <v>64</v>
      </c>
      <c r="C50" s="59"/>
      <c r="D50" s="59"/>
      <c r="E50" s="59" t="s">
        <v>94</v>
      </c>
      <c r="F50" s="59" t="s">
        <v>4</v>
      </c>
      <c r="G50" s="59"/>
      <c r="H50" s="103">
        <v>-10</v>
      </c>
      <c r="I50" s="103">
        <v>0</v>
      </c>
    </row>
    <row r="51" spans="1:9" s="31" customFormat="1" ht="33" customHeight="1">
      <c r="A51" s="44"/>
      <c r="B51" s="47" t="s">
        <v>65</v>
      </c>
      <c r="C51" s="57" t="s">
        <v>13</v>
      </c>
      <c r="D51" s="57" t="s">
        <v>0</v>
      </c>
      <c r="E51" s="57" t="s">
        <v>94</v>
      </c>
      <c r="F51" s="57" t="s">
        <v>5</v>
      </c>
      <c r="G51" s="57" t="s">
        <v>193</v>
      </c>
      <c r="H51" s="83">
        <v>123.06851</v>
      </c>
      <c r="I51" s="83">
        <f>G51+H51</f>
        <v>1048.71851</v>
      </c>
    </row>
    <row r="52" spans="1:9" s="32" customFormat="1" ht="21.75" customHeight="1">
      <c r="A52" s="44"/>
      <c r="B52" s="48" t="s">
        <v>122</v>
      </c>
      <c r="C52" s="57" t="s">
        <v>13</v>
      </c>
      <c r="D52" s="57" t="s">
        <v>0</v>
      </c>
      <c r="E52" s="57" t="s">
        <v>94</v>
      </c>
      <c r="F52" s="57" t="s">
        <v>70</v>
      </c>
      <c r="G52" s="57" t="s">
        <v>157</v>
      </c>
      <c r="H52" s="83">
        <v>0</v>
      </c>
      <c r="I52" s="83">
        <v>10</v>
      </c>
    </row>
    <row r="53" spans="1:9" s="30" customFormat="1" ht="22.5" customHeight="1" hidden="1">
      <c r="A53" s="44"/>
      <c r="B53" s="46" t="s">
        <v>42</v>
      </c>
      <c r="C53" s="55" t="s">
        <v>7</v>
      </c>
      <c r="D53" s="61"/>
      <c r="E53" s="61"/>
      <c r="F53" s="61"/>
      <c r="G53" s="61"/>
      <c r="H53" s="98">
        <f>H58</f>
        <v>78</v>
      </c>
      <c r="I53" s="98">
        <f>I58</f>
        <v>3572.46</v>
      </c>
    </row>
    <row r="54" spans="1:9" s="32" customFormat="1" ht="24.75" customHeight="1" hidden="1">
      <c r="A54" s="52" t="s">
        <v>123</v>
      </c>
      <c r="B54" s="46" t="s">
        <v>44</v>
      </c>
      <c r="C54" s="61" t="s">
        <v>7</v>
      </c>
      <c r="D54" s="61" t="s">
        <v>0</v>
      </c>
      <c r="E54" s="61"/>
      <c r="F54" s="61"/>
      <c r="G54" s="61"/>
      <c r="H54" s="98">
        <f>H58</f>
        <v>78</v>
      </c>
      <c r="I54" s="98">
        <f>I58</f>
        <v>3572.46</v>
      </c>
    </row>
    <row r="55" spans="1:9" s="32" customFormat="1" ht="24.75" customHeight="1">
      <c r="A55" s="51"/>
      <c r="B55" s="48" t="s">
        <v>66</v>
      </c>
      <c r="C55" s="57"/>
      <c r="D55" s="57"/>
      <c r="E55" s="57" t="s">
        <v>94</v>
      </c>
      <c r="F55" s="57" t="s">
        <v>6</v>
      </c>
      <c r="G55" s="57" t="s">
        <v>192</v>
      </c>
      <c r="H55" s="83">
        <v>0</v>
      </c>
      <c r="I55" s="83">
        <v>61.5</v>
      </c>
    </row>
    <row r="56" spans="1:9" s="32" customFormat="1" ht="24.75" customHeight="1">
      <c r="A56" s="51"/>
      <c r="B56" s="48" t="s">
        <v>67</v>
      </c>
      <c r="C56" s="57"/>
      <c r="D56" s="57"/>
      <c r="E56" s="57" t="s">
        <v>94</v>
      </c>
      <c r="F56" s="57" t="s">
        <v>58</v>
      </c>
      <c r="G56" s="57" t="s">
        <v>191</v>
      </c>
      <c r="H56" s="83">
        <v>0</v>
      </c>
      <c r="I56" s="83">
        <v>6.72</v>
      </c>
    </row>
    <row r="57" spans="1:9" s="32" customFormat="1" ht="24.75" customHeight="1">
      <c r="A57" s="51"/>
      <c r="B57" s="48" t="s">
        <v>128</v>
      </c>
      <c r="C57" s="57"/>
      <c r="D57" s="57"/>
      <c r="E57" s="57" t="s">
        <v>94</v>
      </c>
      <c r="F57" s="57" t="s">
        <v>129</v>
      </c>
      <c r="G57" s="57" t="s">
        <v>190</v>
      </c>
      <c r="H57" s="83">
        <v>0</v>
      </c>
      <c r="I57" s="83">
        <v>12</v>
      </c>
    </row>
    <row r="58" spans="1:9" s="32" customFormat="1" ht="48.75" customHeight="1">
      <c r="A58" s="90"/>
      <c r="B58" s="81" t="s">
        <v>141</v>
      </c>
      <c r="C58" s="67" t="s">
        <v>7</v>
      </c>
      <c r="D58" s="67" t="s">
        <v>0</v>
      </c>
      <c r="E58" s="67" t="s">
        <v>96</v>
      </c>
      <c r="F58" s="67" t="s">
        <v>55</v>
      </c>
      <c r="G58" s="115">
        <f>G59+G70+G75</f>
        <v>3494.4599999999996</v>
      </c>
      <c r="H58" s="68">
        <f>H59+H70+H75</f>
        <v>78</v>
      </c>
      <c r="I58" s="68">
        <f>I59+I70+I75</f>
        <v>3572.46</v>
      </c>
    </row>
    <row r="59" spans="1:9" s="31" customFormat="1" ht="35.25" customHeight="1">
      <c r="A59" s="51"/>
      <c r="B59" s="48" t="s">
        <v>143</v>
      </c>
      <c r="C59" s="57" t="s">
        <v>7</v>
      </c>
      <c r="D59" s="57" t="s">
        <v>0</v>
      </c>
      <c r="E59" s="57" t="s">
        <v>87</v>
      </c>
      <c r="F59" s="57" t="s">
        <v>55</v>
      </c>
      <c r="G59" s="101">
        <f>G60</f>
        <v>2766.33</v>
      </c>
      <c r="H59" s="83">
        <v>0</v>
      </c>
      <c r="I59" s="83">
        <f>I60</f>
        <v>2766.33</v>
      </c>
    </row>
    <row r="60" spans="1:9" s="30" customFormat="1" ht="51" customHeight="1">
      <c r="A60" s="51"/>
      <c r="B60" s="48" t="s">
        <v>153</v>
      </c>
      <c r="C60" s="57"/>
      <c r="D60" s="57"/>
      <c r="E60" s="57" t="s">
        <v>87</v>
      </c>
      <c r="F60" s="57" t="s">
        <v>55</v>
      </c>
      <c r="G60" s="101">
        <f>G61+G62+G63+G69</f>
        <v>2766.33</v>
      </c>
      <c r="H60" s="83">
        <v>0</v>
      </c>
      <c r="I60" s="83">
        <f>I61+I63+I68+I62+I69</f>
        <v>2766.33</v>
      </c>
    </row>
    <row r="61" spans="1:9" s="31" customFormat="1" ht="38.25" customHeight="1">
      <c r="A61" s="44"/>
      <c r="B61" s="48" t="s">
        <v>61</v>
      </c>
      <c r="C61" s="57" t="s">
        <v>7</v>
      </c>
      <c r="D61" s="57" t="s">
        <v>0</v>
      </c>
      <c r="E61" s="57" t="s">
        <v>87</v>
      </c>
      <c r="F61" s="57" t="s">
        <v>3</v>
      </c>
      <c r="G61" s="57" t="s">
        <v>194</v>
      </c>
      <c r="H61" s="83">
        <v>0</v>
      </c>
      <c r="I61" s="83">
        <v>1384.52</v>
      </c>
    </row>
    <row r="62" spans="1:9" s="31" customFormat="1" ht="34.5" customHeight="1">
      <c r="A62" s="44"/>
      <c r="B62" s="48" t="s">
        <v>61</v>
      </c>
      <c r="C62" s="57"/>
      <c r="D62" s="57"/>
      <c r="E62" s="57" t="s">
        <v>160</v>
      </c>
      <c r="F62" s="57" t="s">
        <v>3</v>
      </c>
      <c r="G62" s="57" t="s">
        <v>195</v>
      </c>
      <c r="H62" s="83">
        <v>0</v>
      </c>
      <c r="I62" s="83">
        <v>740.16</v>
      </c>
    </row>
    <row r="63" spans="1:9" s="31" customFormat="1" ht="50.25" customHeight="1">
      <c r="A63" s="44"/>
      <c r="B63" s="47" t="s">
        <v>108</v>
      </c>
      <c r="C63" s="57" t="s">
        <v>7</v>
      </c>
      <c r="D63" s="57" t="s">
        <v>0</v>
      </c>
      <c r="E63" s="57" t="s">
        <v>87</v>
      </c>
      <c r="F63" s="57" t="s">
        <v>109</v>
      </c>
      <c r="G63" s="57" t="s">
        <v>196</v>
      </c>
      <c r="H63" s="83">
        <v>0</v>
      </c>
      <c r="I63" s="83">
        <v>418.12</v>
      </c>
    </row>
    <row r="64" spans="1:9" s="31" customFormat="1" ht="59.25" customHeight="1" hidden="1">
      <c r="A64" s="44"/>
      <c r="B64" s="64" t="s">
        <v>65</v>
      </c>
      <c r="C64" s="57" t="s">
        <v>7</v>
      </c>
      <c r="D64" s="57" t="s">
        <v>0</v>
      </c>
      <c r="E64" s="57" t="s">
        <v>87</v>
      </c>
      <c r="F64" s="57" t="s">
        <v>5</v>
      </c>
      <c r="G64" s="57"/>
      <c r="H64" s="83">
        <v>58</v>
      </c>
      <c r="I64" s="83">
        <v>58</v>
      </c>
    </row>
    <row r="65" spans="1:9" s="31" customFormat="1" ht="51" customHeight="1" hidden="1">
      <c r="A65" s="44"/>
      <c r="B65" s="65" t="s">
        <v>61</v>
      </c>
      <c r="C65" s="57" t="s">
        <v>12</v>
      </c>
      <c r="D65" s="57" t="s">
        <v>9</v>
      </c>
      <c r="E65" s="57" t="s">
        <v>91</v>
      </c>
      <c r="F65" s="57" t="s">
        <v>3</v>
      </c>
      <c r="G65" s="57"/>
      <c r="H65" s="83"/>
      <c r="I65" s="83"/>
    </row>
    <row r="66" spans="1:9" s="31" customFormat="1" ht="51" customHeight="1" hidden="1">
      <c r="A66" s="44"/>
      <c r="B66" s="48" t="s">
        <v>65</v>
      </c>
      <c r="C66" s="57" t="s">
        <v>12</v>
      </c>
      <c r="D66" s="57" t="s">
        <v>9</v>
      </c>
      <c r="E66" s="57" t="s">
        <v>91</v>
      </c>
      <c r="F66" s="57" t="s">
        <v>5</v>
      </c>
      <c r="G66" s="57"/>
      <c r="H66" s="83"/>
      <c r="I66" s="83"/>
    </row>
    <row r="67" spans="1:9" s="31" customFormat="1" ht="36.75" customHeight="1" hidden="1">
      <c r="A67" s="44"/>
      <c r="B67" s="64" t="s">
        <v>65</v>
      </c>
      <c r="C67" s="57" t="s">
        <v>7</v>
      </c>
      <c r="D67" s="57" t="s">
        <v>0</v>
      </c>
      <c r="E67" s="57" t="s">
        <v>87</v>
      </c>
      <c r="F67" s="57" t="s">
        <v>5</v>
      </c>
      <c r="G67" s="57"/>
      <c r="H67" s="83">
        <v>138</v>
      </c>
      <c r="I67" s="83">
        <v>138</v>
      </c>
    </row>
    <row r="68" spans="1:9" s="31" customFormat="1" ht="33.75" customHeight="1" hidden="1">
      <c r="A68" s="44"/>
      <c r="B68" s="64" t="s">
        <v>65</v>
      </c>
      <c r="C68" s="57"/>
      <c r="D68" s="57"/>
      <c r="E68" s="57" t="s">
        <v>87</v>
      </c>
      <c r="F68" s="57" t="s">
        <v>5</v>
      </c>
      <c r="G68" s="57"/>
      <c r="H68" s="83">
        <v>-23</v>
      </c>
      <c r="I68" s="83">
        <v>0</v>
      </c>
    </row>
    <row r="69" spans="1:9" s="31" customFormat="1" ht="46.5" customHeight="1">
      <c r="A69" s="44"/>
      <c r="B69" s="64" t="s">
        <v>108</v>
      </c>
      <c r="C69" s="57"/>
      <c r="D69" s="57"/>
      <c r="E69" s="57" t="s">
        <v>160</v>
      </c>
      <c r="F69" s="57" t="s">
        <v>109</v>
      </c>
      <c r="G69" s="57" t="s">
        <v>197</v>
      </c>
      <c r="H69" s="83">
        <v>0</v>
      </c>
      <c r="I69" s="83">
        <v>223.53</v>
      </c>
    </row>
    <row r="70" spans="1:9" s="32" customFormat="1" ht="50.25" customHeight="1">
      <c r="A70" s="88"/>
      <c r="B70" s="91" t="s">
        <v>144</v>
      </c>
      <c r="C70" s="89" t="s">
        <v>7</v>
      </c>
      <c r="D70" s="89" t="s">
        <v>12</v>
      </c>
      <c r="E70" s="93" t="s">
        <v>130</v>
      </c>
      <c r="F70" s="93" t="s">
        <v>55</v>
      </c>
      <c r="G70" s="93" t="s">
        <v>198</v>
      </c>
      <c r="H70" s="100">
        <v>0</v>
      </c>
      <c r="I70" s="100">
        <f>I71+I73+I74+I72</f>
        <v>244.18</v>
      </c>
    </row>
    <row r="71" spans="1:9" s="33" customFormat="1" ht="31.5" customHeight="1">
      <c r="A71" s="88"/>
      <c r="B71" s="47" t="s">
        <v>61</v>
      </c>
      <c r="C71" s="57" t="s">
        <v>7</v>
      </c>
      <c r="D71" s="57" t="s">
        <v>12</v>
      </c>
      <c r="E71" s="57" t="s">
        <v>130</v>
      </c>
      <c r="F71" s="57" t="s">
        <v>3</v>
      </c>
      <c r="G71" s="57" t="s">
        <v>199</v>
      </c>
      <c r="H71" s="83">
        <v>0</v>
      </c>
      <c r="I71" s="83">
        <v>131.24</v>
      </c>
    </row>
    <row r="72" spans="1:9" s="33" customFormat="1" ht="31.5" customHeight="1">
      <c r="A72" s="88"/>
      <c r="B72" s="47" t="s">
        <v>61</v>
      </c>
      <c r="C72" s="57"/>
      <c r="D72" s="57"/>
      <c r="E72" s="57" t="s">
        <v>162</v>
      </c>
      <c r="F72" s="57" t="s">
        <v>3</v>
      </c>
      <c r="G72" s="57" t="s">
        <v>200</v>
      </c>
      <c r="H72" s="83">
        <v>0</v>
      </c>
      <c r="I72" s="83">
        <v>56.3</v>
      </c>
    </row>
    <row r="73" spans="1:9" s="33" customFormat="1" ht="46.5" customHeight="1">
      <c r="A73" s="51"/>
      <c r="B73" s="48" t="s">
        <v>108</v>
      </c>
      <c r="C73" s="57" t="s">
        <v>7</v>
      </c>
      <c r="D73" s="57" t="s">
        <v>12</v>
      </c>
      <c r="E73" s="57" t="s">
        <v>130</v>
      </c>
      <c r="F73" s="57" t="s">
        <v>109</v>
      </c>
      <c r="G73" s="57" t="s">
        <v>201</v>
      </c>
      <c r="H73" s="83">
        <v>0</v>
      </c>
      <c r="I73" s="83">
        <v>39.64</v>
      </c>
    </row>
    <row r="74" spans="1:9" s="33" customFormat="1" ht="46.5" customHeight="1">
      <c r="A74" s="51"/>
      <c r="B74" s="48" t="s">
        <v>108</v>
      </c>
      <c r="C74" s="57"/>
      <c r="D74" s="57"/>
      <c r="E74" s="57" t="s">
        <v>162</v>
      </c>
      <c r="F74" s="57" t="s">
        <v>109</v>
      </c>
      <c r="G74" s="57" t="s">
        <v>202</v>
      </c>
      <c r="H74" s="83">
        <v>0</v>
      </c>
      <c r="I74" s="83">
        <v>17</v>
      </c>
    </row>
    <row r="75" spans="1:9" s="31" customFormat="1" ht="36.75" customHeight="1">
      <c r="A75" s="44"/>
      <c r="B75" s="48" t="s">
        <v>143</v>
      </c>
      <c r="C75" s="57" t="s">
        <v>7</v>
      </c>
      <c r="D75" s="57" t="s">
        <v>12</v>
      </c>
      <c r="E75" s="57" t="s">
        <v>131</v>
      </c>
      <c r="F75" s="57" t="s">
        <v>55</v>
      </c>
      <c r="G75" s="57" t="s">
        <v>203</v>
      </c>
      <c r="H75" s="83">
        <v>78</v>
      </c>
      <c r="I75" s="83">
        <f>H75+G75</f>
        <v>561.95</v>
      </c>
    </row>
    <row r="76" spans="1:9" s="33" customFormat="1" ht="35.25" customHeight="1">
      <c r="A76" s="44"/>
      <c r="B76" s="48" t="s">
        <v>61</v>
      </c>
      <c r="C76" s="57" t="s">
        <v>7</v>
      </c>
      <c r="D76" s="57" t="s">
        <v>12</v>
      </c>
      <c r="E76" s="57" t="s">
        <v>131</v>
      </c>
      <c r="F76" s="57" t="s">
        <v>3</v>
      </c>
      <c r="G76" s="57" t="s">
        <v>207</v>
      </c>
      <c r="H76" s="83">
        <v>0</v>
      </c>
      <c r="I76" s="83">
        <v>240.49</v>
      </c>
    </row>
    <row r="77" spans="1:9" s="33" customFormat="1" ht="35.25" customHeight="1">
      <c r="A77" s="44"/>
      <c r="B77" s="48" t="s">
        <v>61</v>
      </c>
      <c r="C77" s="57"/>
      <c r="D77" s="57"/>
      <c r="E77" s="57" t="s">
        <v>161</v>
      </c>
      <c r="F77" s="57" t="s">
        <v>3</v>
      </c>
      <c r="G77" s="57" t="s">
        <v>206</v>
      </c>
      <c r="H77" s="83">
        <v>0</v>
      </c>
      <c r="I77" s="83">
        <v>131.21</v>
      </c>
    </row>
    <row r="78" spans="1:9" s="33" customFormat="1" ht="45.75" customHeight="1">
      <c r="A78" s="44"/>
      <c r="B78" s="48" t="s">
        <v>108</v>
      </c>
      <c r="C78" s="59" t="s">
        <v>7</v>
      </c>
      <c r="D78" s="59" t="s">
        <v>12</v>
      </c>
      <c r="E78" s="59" t="s">
        <v>131</v>
      </c>
      <c r="F78" s="59" t="s">
        <v>109</v>
      </c>
      <c r="G78" s="59" t="s">
        <v>205</v>
      </c>
      <c r="H78" s="83">
        <v>0</v>
      </c>
      <c r="I78" s="83">
        <v>72.63</v>
      </c>
    </row>
    <row r="79" spans="1:9" s="33" customFormat="1" ht="30" customHeight="1" hidden="1">
      <c r="A79" s="44"/>
      <c r="B79" s="48" t="s">
        <v>65</v>
      </c>
      <c r="C79" s="59" t="s">
        <v>7</v>
      </c>
      <c r="D79" s="59" t="s">
        <v>12</v>
      </c>
      <c r="E79" s="59" t="s">
        <v>131</v>
      </c>
      <c r="F79" s="59" t="s">
        <v>5</v>
      </c>
      <c r="G79" s="59"/>
      <c r="H79" s="83">
        <v>-28.2</v>
      </c>
      <c r="I79" s="83">
        <v>0</v>
      </c>
    </row>
    <row r="80" spans="1:9" s="33" customFormat="1" ht="46.5" customHeight="1">
      <c r="A80" s="44"/>
      <c r="B80" s="48" t="s">
        <v>108</v>
      </c>
      <c r="C80" s="59"/>
      <c r="D80" s="59"/>
      <c r="E80" s="59" t="s">
        <v>161</v>
      </c>
      <c r="F80" s="59" t="s">
        <v>109</v>
      </c>
      <c r="G80" s="59" t="s">
        <v>204</v>
      </c>
      <c r="H80" s="83">
        <v>0</v>
      </c>
      <c r="I80" s="83">
        <v>39.62</v>
      </c>
    </row>
    <row r="81" spans="1:9" s="33" customFormat="1" ht="32.25" customHeight="1">
      <c r="A81" s="44"/>
      <c r="B81" s="48" t="s">
        <v>65</v>
      </c>
      <c r="C81" s="59"/>
      <c r="D81" s="59"/>
      <c r="E81" s="59" t="s">
        <v>131</v>
      </c>
      <c r="F81" s="59" t="s">
        <v>5</v>
      </c>
      <c r="G81" s="59" t="s">
        <v>158</v>
      </c>
      <c r="H81" s="83">
        <v>78</v>
      </c>
      <c r="I81" s="83">
        <v>78</v>
      </c>
    </row>
    <row r="82" spans="1:9" s="30" customFormat="1" ht="33" customHeight="1">
      <c r="A82" s="51"/>
      <c r="B82" s="82" t="s">
        <v>60</v>
      </c>
      <c r="C82" s="67" t="s">
        <v>0</v>
      </c>
      <c r="D82" s="67" t="s">
        <v>9</v>
      </c>
      <c r="E82" s="67" t="s">
        <v>95</v>
      </c>
      <c r="F82" s="67" t="s">
        <v>55</v>
      </c>
      <c r="G82" s="115">
        <f>469+G88+G91</f>
        <v>596.81156</v>
      </c>
      <c r="H82" s="68">
        <v>267.8</v>
      </c>
      <c r="I82" s="68">
        <f>I83+I88+I91</f>
        <v>864.61156</v>
      </c>
    </row>
    <row r="83" spans="1:9" s="30" customFormat="1" ht="17.25" customHeight="1">
      <c r="A83" s="44"/>
      <c r="B83" s="47" t="s">
        <v>60</v>
      </c>
      <c r="C83" s="57" t="s">
        <v>0</v>
      </c>
      <c r="D83" s="57" t="s">
        <v>9</v>
      </c>
      <c r="E83" s="57" t="s">
        <v>115</v>
      </c>
      <c r="F83" s="57" t="s">
        <v>55</v>
      </c>
      <c r="G83" s="57" t="s">
        <v>156</v>
      </c>
      <c r="H83" s="83">
        <f>H84</f>
        <v>0</v>
      </c>
      <c r="I83" s="83">
        <f>I84</f>
        <v>469</v>
      </c>
    </row>
    <row r="84" spans="1:9" s="30" customFormat="1" ht="15.75" customHeight="1">
      <c r="A84" s="44"/>
      <c r="B84" s="48" t="s">
        <v>57</v>
      </c>
      <c r="C84" s="57" t="s">
        <v>0</v>
      </c>
      <c r="D84" s="57" t="s">
        <v>9</v>
      </c>
      <c r="E84" s="57" t="s">
        <v>82</v>
      </c>
      <c r="F84" s="57" t="s">
        <v>55</v>
      </c>
      <c r="G84" s="57" t="s">
        <v>156</v>
      </c>
      <c r="H84" s="83">
        <f>H85+H87</f>
        <v>0</v>
      </c>
      <c r="I84" s="83">
        <f>I85+I87</f>
        <v>469</v>
      </c>
    </row>
    <row r="85" spans="1:9" s="30" customFormat="1" ht="31.5" customHeight="1">
      <c r="A85" s="44"/>
      <c r="B85" s="48" t="s">
        <v>61</v>
      </c>
      <c r="C85" s="57" t="s">
        <v>0</v>
      </c>
      <c r="D85" s="57" t="s">
        <v>9</v>
      </c>
      <c r="E85" s="57" t="s">
        <v>82</v>
      </c>
      <c r="F85" s="57" t="s">
        <v>3</v>
      </c>
      <c r="G85" s="57" t="s">
        <v>209</v>
      </c>
      <c r="H85" s="83">
        <v>0</v>
      </c>
      <c r="I85" s="83">
        <v>360.2</v>
      </c>
    </row>
    <row r="86" spans="1:9" s="30" customFormat="1" ht="31.5" customHeight="1" hidden="1">
      <c r="A86" s="44"/>
      <c r="B86" s="48"/>
      <c r="C86" s="57"/>
      <c r="D86" s="57"/>
      <c r="E86" s="57"/>
      <c r="F86" s="57"/>
      <c r="G86" s="57"/>
      <c r="H86" s="83"/>
      <c r="I86" s="83"/>
    </row>
    <row r="87" spans="1:9" s="30" customFormat="1" ht="50.25" customHeight="1">
      <c r="A87" s="44"/>
      <c r="B87" s="48" t="s">
        <v>108</v>
      </c>
      <c r="C87" s="57" t="s">
        <v>0</v>
      </c>
      <c r="D87" s="57" t="s">
        <v>9</v>
      </c>
      <c r="E87" s="57" t="s">
        <v>82</v>
      </c>
      <c r="F87" s="57" t="s">
        <v>109</v>
      </c>
      <c r="G87" s="57" t="s">
        <v>208</v>
      </c>
      <c r="H87" s="83">
        <v>0</v>
      </c>
      <c r="I87" s="83">
        <v>108.8</v>
      </c>
    </row>
    <row r="88" spans="1:9" s="31" customFormat="1" ht="15" customHeight="1">
      <c r="A88" s="88"/>
      <c r="B88" s="66" t="s">
        <v>133</v>
      </c>
      <c r="C88" s="89"/>
      <c r="D88" s="89"/>
      <c r="E88" s="89" t="s">
        <v>95</v>
      </c>
      <c r="F88" s="89" t="s">
        <v>55</v>
      </c>
      <c r="G88" s="120">
        <v>126.81156</v>
      </c>
      <c r="H88" s="99">
        <f>H89</f>
        <v>0</v>
      </c>
      <c r="I88" s="99">
        <f>I89</f>
        <v>126.81156</v>
      </c>
    </row>
    <row r="89" spans="1:9" s="31" customFormat="1" ht="17.25" customHeight="1">
      <c r="A89" s="88"/>
      <c r="B89" s="64" t="s">
        <v>60</v>
      </c>
      <c r="C89" s="89"/>
      <c r="D89" s="89"/>
      <c r="E89" s="59" t="s">
        <v>135</v>
      </c>
      <c r="F89" s="93" t="s">
        <v>55</v>
      </c>
      <c r="G89" s="114">
        <v>126.81156</v>
      </c>
      <c r="H89" s="100">
        <f>H90</f>
        <v>0</v>
      </c>
      <c r="I89" s="100">
        <f>I90</f>
        <v>126.81156</v>
      </c>
    </row>
    <row r="90" spans="1:9" s="31" customFormat="1" ht="15.75" customHeight="1">
      <c r="A90" s="88"/>
      <c r="B90" s="64" t="s">
        <v>133</v>
      </c>
      <c r="C90" s="89"/>
      <c r="D90" s="89"/>
      <c r="E90" s="59" t="s">
        <v>135</v>
      </c>
      <c r="F90" s="93" t="s">
        <v>136</v>
      </c>
      <c r="G90" s="114">
        <v>126.81156</v>
      </c>
      <c r="H90" s="100">
        <v>0</v>
      </c>
      <c r="I90" s="100">
        <v>126.81156</v>
      </c>
    </row>
    <row r="91" spans="1:9" s="32" customFormat="1" ht="33.75" customHeight="1">
      <c r="A91" s="51"/>
      <c r="B91" s="81" t="s">
        <v>60</v>
      </c>
      <c r="C91" s="67" t="s">
        <v>0</v>
      </c>
      <c r="D91" s="67" t="s">
        <v>7</v>
      </c>
      <c r="E91" s="67" t="s">
        <v>95</v>
      </c>
      <c r="F91" s="67" t="s">
        <v>55</v>
      </c>
      <c r="G91" s="67" t="s">
        <v>169</v>
      </c>
      <c r="H91" s="68">
        <v>267.8</v>
      </c>
      <c r="I91" s="68">
        <v>268.8</v>
      </c>
    </row>
    <row r="92" spans="1:9" s="31" customFormat="1" ht="15" customHeight="1">
      <c r="A92" s="44"/>
      <c r="B92" s="47" t="s">
        <v>59</v>
      </c>
      <c r="C92" s="57" t="s">
        <v>0</v>
      </c>
      <c r="D92" s="57" t="s">
        <v>7</v>
      </c>
      <c r="E92" s="57" t="s">
        <v>83</v>
      </c>
      <c r="F92" s="57" t="s">
        <v>55</v>
      </c>
      <c r="G92" s="57" t="s">
        <v>169</v>
      </c>
      <c r="H92" s="83">
        <f>H95</f>
        <v>0</v>
      </c>
      <c r="I92" s="83">
        <f>I95</f>
        <v>1</v>
      </c>
    </row>
    <row r="93" spans="1:9" s="31" customFormat="1" ht="26.25" customHeight="1" hidden="1">
      <c r="A93" s="44"/>
      <c r="B93" s="48" t="s">
        <v>68</v>
      </c>
      <c r="C93" s="57" t="s">
        <v>0</v>
      </c>
      <c r="D93" s="57" t="s">
        <v>7</v>
      </c>
      <c r="E93" s="57" t="s">
        <v>83</v>
      </c>
      <c r="F93" s="57" t="s">
        <v>8</v>
      </c>
      <c r="G93" s="57"/>
      <c r="H93" s="83">
        <v>10</v>
      </c>
      <c r="I93" s="83">
        <v>10</v>
      </c>
    </row>
    <row r="94" spans="1:9" s="31" customFormat="1" ht="27" customHeight="1" hidden="1">
      <c r="A94" s="52" t="s">
        <v>118</v>
      </c>
      <c r="B94" s="54" t="s">
        <v>100</v>
      </c>
      <c r="C94" s="55" t="s">
        <v>9</v>
      </c>
      <c r="D94" s="55"/>
      <c r="E94" s="61"/>
      <c r="F94" s="61"/>
      <c r="G94" s="61"/>
      <c r="H94" s="98" t="e">
        <f>#REF!</f>
        <v>#REF!</v>
      </c>
      <c r="I94" s="98" t="e">
        <f>#REF!</f>
        <v>#REF!</v>
      </c>
    </row>
    <row r="95" spans="1:9" s="31" customFormat="1" ht="13.5" customHeight="1">
      <c r="A95" s="90"/>
      <c r="B95" s="92" t="s">
        <v>68</v>
      </c>
      <c r="C95" s="89"/>
      <c r="D95" s="89"/>
      <c r="E95" s="93" t="s">
        <v>83</v>
      </c>
      <c r="F95" s="93" t="s">
        <v>8</v>
      </c>
      <c r="G95" s="93" t="s">
        <v>169</v>
      </c>
      <c r="H95" s="100">
        <v>0</v>
      </c>
      <c r="I95" s="100">
        <v>1</v>
      </c>
    </row>
    <row r="96" spans="1:9" s="31" customFormat="1" ht="13.5" customHeight="1">
      <c r="A96" s="90"/>
      <c r="B96" s="92" t="s">
        <v>213</v>
      </c>
      <c r="C96" s="89"/>
      <c r="D96" s="89"/>
      <c r="E96" s="93" t="s">
        <v>212</v>
      </c>
      <c r="F96" s="93" t="s">
        <v>55</v>
      </c>
      <c r="G96" s="93" t="s">
        <v>158</v>
      </c>
      <c r="H96" s="100">
        <v>267.8</v>
      </c>
      <c r="I96" s="100">
        <v>267.8</v>
      </c>
    </row>
    <row r="97" spans="1:9" s="31" customFormat="1" ht="34.5" customHeight="1">
      <c r="A97" s="90"/>
      <c r="B97" s="92" t="s">
        <v>65</v>
      </c>
      <c r="C97" s="89"/>
      <c r="D97" s="89"/>
      <c r="E97" s="93" t="s">
        <v>212</v>
      </c>
      <c r="F97" s="93" t="s">
        <v>5</v>
      </c>
      <c r="G97" s="93" t="s">
        <v>158</v>
      </c>
      <c r="H97" s="100">
        <v>267.8</v>
      </c>
      <c r="I97" s="100">
        <v>267.8</v>
      </c>
    </row>
    <row r="98" spans="1:9" s="30" customFormat="1" ht="15" customHeight="1">
      <c r="A98" s="44"/>
      <c r="B98" s="66" t="s">
        <v>88</v>
      </c>
      <c r="C98" s="67" t="s">
        <v>72</v>
      </c>
      <c r="D98" s="67" t="s">
        <v>72</v>
      </c>
      <c r="E98" s="67" t="s">
        <v>210</v>
      </c>
      <c r="F98" s="67" t="s">
        <v>55</v>
      </c>
      <c r="G98" s="67" t="s">
        <v>158</v>
      </c>
      <c r="H98" s="102">
        <v>0</v>
      </c>
      <c r="I98" s="102">
        <v>0</v>
      </c>
    </row>
    <row r="99" spans="1:9" s="30" customFormat="1" ht="16.5" customHeight="1">
      <c r="A99" s="51"/>
      <c r="B99" s="64" t="s">
        <v>88</v>
      </c>
      <c r="C99" s="57" t="s">
        <v>72</v>
      </c>
      <c r="D99" s="57" t="s">
        <v>72</v>
      </c>
      <c r="E99" s="57" t="s">
        <v>211</v>
      </c>
      <c r="F99" s="57" t="s">
        <v>71</v>
      </c>
      <c r="G99" s="57" t="s">
        <v>158</v>
      </c>
      <c r="H99" s="103">
        <v>0</v>
      </c>
      <c r="I99" s="103">
        <v>0</v>
      </c>
    </row>
    <row r="100" spans="1:10" s="31" customFormat="1" ht="18" customHeight="1">
      <c r="A100" s="51"/>
      <c r="B100" s="164" t="s">
        <v>14</v>
      </c>
      <c r="C100" s="164"/>
      <c r="D100" s="164"/>
      <c r="E100" s="164"/>
      <c r="F100" s="164"/>
      <c r="G100" s="68">
        <f>G82+G58+G47+G44+G38+G30+G23+G11</f>
        <v>6613.3106</v>
      </c>
      <c r="H100" s="68">
        <f>H82+H58+H47+H44+H38+H30+H11</f>
        <v>1002.93994</v>
      </c>
      <c r="I100" s="68">
        <f>I82+I58+I47+I44+I38+I30+I23+I11</f>
        <v>7616.25054</v>
      </c>
      <c r="J100" s="37"/>
    </row>
    <row r="101" spans="1:10" s="31" customFormat="1" ht="41.25" customHeight="1">
      <c r="A101" s="34"/>
      <c r="B101" s="35"/>
      <c r="C101" s="36"/>
      <c r="D101" s="36"/>
      <c r="E101" s="36"/>
      <c r="F101" s="36"/>
      <c r="G101" s="36"/>
      <c r="H101" s="36"/>
      <c r="I101" s="38"/>
      <c r="J101" s="38"/>
    </row>
    <row r="102" spans="1:10" s="31" customFormat="1" ht="62.25" customHeight="1">
      <c r="A102" s="38"/>
      <c r="B102" s="38"/>
      <c r="C102" s="38"/>
      <c r="D102" s="38"/>
      <c r="E102" s="38"/>
      <c r="F102" s="38"/>
      <c r="G102" s="38"/>
      <c r="H102" s="38"/>
      <c r="I102" s="23"/>
      <c r="J102" s="23"/>
    </row>
    <row r="103" spans="1:10" s="30" customFormat="1" ht="44.25" customHeight="1">
      <c r="A103" s="21"/>
      <c r="B103" s="22"/>
      <c r="C103" s="23"/>
      <c r="D103" s="23"/>
      <c r="E103" s="23"/>
      <c r="F103" s="23"/>
      <c r="G103" s="23"/>
      <c r="H103" s="23"/>
      <c r="I103" s="23"/>
      <c r="J103" s="23"/>
    </row>
    <row r="104" spans="1:10" s="31" customFormat="1" ht="35.25" customHeight="1">
      <c r="A104" s="21"/>
      <c r="B104" s="22"/>
      <c r="C104" s="23"/>
      <c r="D104" s="23"/>
      <c r="E104" s="23"/>
      <c r="F104" s="23"/>
      <c r="G104" s="23"/>
      <c r="H104" s="23"/>
      <c r="I104" s="23"/>
      <c r="J104" s="23"/>
    </row>
    <row r="105" spans="1:10" s="32" customFormat="1" ht="48.75" customHeight="1">
      <c r="A105" s="21"/>
      <c r="B105" s="22"/>
      <c r="C105" s="23"/>
      <c r="D105" s="23"/>
      <c r="E105" s="23"/>
      <c r="F105" s="23"/>
      <c r="G105" s="23"/>
      <c r="H105" s="23"/>
      <c r="I105" s="23"/>
      <c r="J105" s="23"/>
    </row>
    <row r="106" spans="1:10" s="32" customFormat="1" ht="48.75" customHeight="1">
      <c r="A106" s="21"/>
      <c r="B106" s="22"/>
      <c r="C106" s="23"/>
      <c r="D106" s="23"/>
      <c r="E106" s="23"/>
      <c r="F106" s="23"/>
      <c r="G106" s="23"/>
      <c r="H106" s="23"/>
      <c r="I106" s="23"/>
      <c r="J106" s="23"/>
    </row>
    <row r="107" spans="1:10" s="33" customFormat="1" ht="53.25" customHeight="1">
      <c r="A107" s="21"/>
      <c r="B107" s="22"/>
      <c r="C107" s="23"/>
      <c r="D107" s="23"/>
      <c r="E107" s="23"/>
      <c r="F107" s="23"/>
      <c r="G107" s="23"/>
      <c r="H107" s="23"/>
      <c r="I107" s="23"/>
      <c r="J107" s="23"/>
    </row>
    <row r="108" spans="1:10" s="33" customFormat="1" ht="53.25" customHeight="1">
      <c r="A108" s="21"/>
      <c r="B108" s="22"/>
      <c r="C108" s="23"/>
      <c r="D108" s="23"/>
      <c r="E108" s="23"/>
      <c r="F108" s="23"/>
      <c r="G108" s="23"/>
      <c r="H108" s="23"/>
      <c r="I108" s="23"/>
      <c r="J108" s="23"/>
    </row>
    <row r="109" spans="1:10" s="31" customFormat="1" ht="69" customHeight="1">
      <c r="A109" s="21"/>
      <c r="B109" s="22"/>
      <c r="C109" s="23"/>
      <c r="D109" s="23"/>
      <c r="E109" s="23"/>
      <c r="F109" s="23"/>
      <c r="G109" s="23"/>
      <c r="H109" s="23"/>
      <c r="I109" s="23"/>
      <c r="J109" s="23"/>
    </row>
    <row r="110" spans="1:10" s="33" customFormat="1" ht="56.25" customHeight="1">
      <c r="A110" s="21"/>
      <c r="B110" s="22"/>
      <c r="C110" s="23"/>
      <c r="D110" s="23"/>
      <c r="E110" s="23"/>
      <c r="F110" s="23"/>
      <c r="G110" s="23"/>
      <c r="H110" s="23"/>
      <c r="I110" s="23"/>
      <c r="J110" s="23"/>
    </row>
    <row r="111" spans="1:10" s="33" customFormat="1" ht="48.75" customHeight="1">
      <c r="A111" s="21"/>
      <c r="B111" s="22"/>
      <c r="C111" s="23"/>
      <c r="D111" s="23"/>
      <c r="E111" s="23"/>
      <c r="F111" s="23"/>
      <c r="G111" s="23"/>
      <c r="H111" s="23"/>
      <c r="I111" s="23"/>
      <c r="J111" s="23"/>
    </row>
    <row r="112" spans="1:10" s="30" customFormat="1" ht="22.5" customHeight="1">
      <c r="A112" s="21"/>
      <c r="B112" s="22"/>
      <c r="C112" s="23"/>
      <c r="D112" s="23"/>
      <c r="E112" s="23"/>
      <c r="F112" s="23"/>
      <c r="G112" s="23"/>
      <c r="H112" s="23"/>
      <c r="I112" s="23"/>
      <c r="J112" s="23"/>
    </row>
    <row r="113" spans="1:10" s="30" customFormat="1" ht="57" customHeight="1">
      <c r="A113" s="21"/>
      <c r="B113" s="22"/>
      <c r="C113" s="23"/>
      <c r="D113" s="23"/>
      <c r="E113" s="23"/>
      <c r="F113" s="23"/>
      <c r="G113" s="23"/>
      <c r="H113" s="23"/>
      <c r="I113" s="23"/>
      <c r="J113" s="23"/>
    </row>
    <row r="114" spans="1:10" s="30" customFormat="1" ht="48.75" customHeight="1">
      <c r="A114" s="21"/>
      <c r="B114" s="22"/>
      <c r="C114" s="23"/>
      <c r="D114" s="23"/>
      <c r="E114" s="23"/>
      <c r="F114" s="23"/>
      <c r="G114" s="23"/>
      <c r="H114" s="23"/>
      <c r="I114" s="23"/>
      <c r="J114" s="23"/>
    </row>
    <row r="115" spans="1:10" s="30" customFormat="1" ht="32.25" customHeight="1">
      <c r="A115" s="21"/>
      <c r="B115" s="22"/>
      <c r="C115" s="23"/>
      <c r="D115" s="23"/>
      <c r="E115" s="23"/>
      <c r="F115" s="23"/>
      <c r="G115" s="23"/>
      <c r="H115" s="23"/>
      <c r="I115" s="23"/>
      <c r="J115" s="23"/>
    </row>
    <row r="116" spans="1:10" s="30" customFormat="1" ht="47.25" customHeight="1">
      <c r="A116" s="21"/>
      <c r="B116" s="22"/>
      <c r="C116" s="23"/>
      <c r="D116" s="23"/>
      <c r="E116" s="23"/>
      <c r="F116" s="23"/>
      <c r="G116" s="23"/>
      <c r="H116" s="23"/>
      <c r="I116" s="23"/>
      <c r="J116" s="23"/>
    </row>
    <row r="117" spans="1:10" s="31" customFormat="1" ht="62.25" customHeight="1">
      <c r="A117" s="21"/>
      <c r="B117" s="22"/>
      <c r="C117" s="23"/>
      <c r="D117" s="23"/>
      <c r="E117" s="23"/>
      <c r="F117" s="23"/>
      <c r="G117" s="23"/>
      <c r="H117" s="23"/>
      <c r="I117" s="23"/>
      <c r="J117" s="23"/>
    </row>
    <row r="118" spans="1:10" s="30" customFormat="1" ht="55.5" customHeight="1">
      <c r="A118" s="21"/>
      <c r="B118" s="22"/>
      <c r="C118" s="23"/>
      <c r="D118" s="23"/>
      <c r="E118" s="23"/>
      <c r="F118" s="23"/>
      <c r="G118" s="23"/>
      <c r="H118" s="23"/>
      <c r="I118" s="23"/>
      <c r="J118" s="23"/>
    </row>
    <row r="119" spans="1:10" s="30" customFormat="1" ht="57.75" customHeight="1">
      <c r="A119" s="21"/>
      <c r="B119" s="22"/>
      <c r="C119" s="23"/>
      <c r="D119" s="23"/>
      <c r="E119" s="23"/>
      <c r="F119" s="23"/>
      <c r="G119" s="23"/>
      <c r="H119" s="23"/>
      <c r="I119" s="23"/>
      <c r="J119" s="23"/>
    </row>
    <row r="120" spans="1:10" s="31" customFormat="1" ht="45" customHeight="1">
      <c r="A120" s="21"/>
      <c r="B120" s="22"/>
      <c r="C120" s="23"/>
      <c r="D120" s="23"/>
      <c r="E120" s="23"/>
      <c r="F120" s="23"/>
      <c r="G120" s="23"/>
      <c r="H120" s="23"/>
      <c r="I120" s="23"/>
      <c r="J120" s="23"/>
    </row>
    <row r="121" spans="1:10" s="31" customFormat="1" ht="24.75" customHeight="1">
      <c r="A121" s="21"/>
      <c r="B121" s="22"/>
      <c r="C121" s="23"/>
      <c r="D121" s="23"/>
      <c r="E121" s="23"/>
      <c r="F121" s="23"/>
      <c r="G121" s="23"/>
      <c r="H121" s="23"/>
      <c r="I121" s="23"/>
      <c r="J121" s="23"/>
    </row>
    <row r="122" spans="1:10" s="31" customFormat="1" ht="27" customHeight="1">
      <c r="A122" s="21"/>
      <c r="B122" s="22"/>
      <c r="C122" s="23"/>
      <c r="D122" s="23"/>
      <c r="E122" s="23"/>
      <c r="F122" s="23"/>
      <c r="G122" s="23"/>
      <c r="H122" s="23"/>
      <c r="I122" s="23"/>
      <c r="J122" s="23"/>
    </row>
    <row r="123" spans="1:10" s="30" customFormat="1" ht="15">
      <c r="A123" s="21"/>
      <c r="B123" s="22"/>
      <c r="C123" s="23"/>
      <c r="D123" s="23"/>
      <c r="E123" s="23"/>
      <c r="F123" s="23"/>
      <c r="G123" s="23"/>
      <c r="H123" s="23"/>
      <c r="I123" s="23"/>
      <c r="J123" s="23"/>
    </row>
    <row r="124" spans="1:10" s="29" customFormat="1" ht="15">
      <c r="A124" s="21"/>
      <c r="B124" s="22"/>
      <c r="C124" s="23"/>
      <c r="D124" s="23"/>
      <c r="E124" s="23"/>
      <c r="F124" s="23"/>
      <c r="G124" s="23"/>
      <c r="H124" s="23"/>
      <c r="I124" s="23"/>
      <c r="J124" s="23"/>
    </row>
    <row r="125" spans="1:11" s="29" customFormat="1" ht="114" customHeight="1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2"/>
    </row>
  </sheetData>
  <sheetProtection/>
  <mergeCells count="5">
    <mergeCell ref="E1:I1"/>
    <mergeCell ref="B100:F100"/>
    <mergeCell ref="A3:H3"/>
    <mergeCell ref="F4:H4"/>
    <mergeCell ref="E2:I2"/>
  </mergeCells>
  <printOptions horizontalCentered="1"/>
  <pageMargins left="1.1811023622047245" right="0.3937007874015748" top="0.5511811023622047" bottom="0.3937007874015748" header="0.31496062992125984" footer="0.3937007874015748"/>
  <pageSetup fitToHeight="0" horizontalDpi="600" verticalDpi="600" orientation="portrait" paperSize="9" scale="47" r:id="rId1"/>
  <rowBreaks count="1" manualBreakCount="1">
    <brk id="6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tabSelected="1" view="pageBreakPreview" zoomScale="60" zoomScaleNormal="95" workbookViewId="0" topLeftCell="A92">
      <selection activeCell="I10" sqref="I10"/>
    </sheetView>
  </sheetViews>
  <sheetFormatPr defaultColWidth="9.125" defaultRowHeight="12.75"/>
  <cols>
    <col min="1" max="1" width="9.125" style="20" customWidth="1"/>
    <col min="2" max="2" width="51.625" style="20" customWidth="1"/>
    <col min="3" max="3" width="6.125" style="20" customWidth="1"/>
    <col min="4" max="4" width="6.375" style="20" customWidth="1"/>
    <col min="5" max="5" width="7.375" style="20" customWidth="1"/>
    <col min="6" max="6" width="14.625" style="20" customWidth="1"/>
    <col min="7" max="7" width="11.875" style="20" customWidth="1"/>
    <col min="8" max="8" width="19.625" style="20" hidden="1" customWidth="1"/>
    <col min="9" max="9" width="20.50390625" style="42" customWidth="1"/>
    <col min="10" max="10" width="15.50390625" style="20" customWidth="1"/>
    <col min="11" max="11" width="25.50390625" style="42" customWidth="1"/>
    <col min="12" max="12" width="16.375" style="20" customWidth="1"/>
    <col min="13" max="16384" width="9.125" style="20" customWidth="1"/>
  </cols>
  <sheetData>
    <row r="1" spans="2:11" ht="18" customHeight="1">
      <c r="B1" s="75"/>
      <c r="C1" s="75"/>
      <c r="D1" s="75"/>
      <c r="E1" s="75"/>
      <c r="F1" s="75"/>
      <c r="G1" s="167"/>
      <c r="H1" s="168"/>
      <c r="I1" s="163"/>
      <c r="K1" s="20"/>
    </row>
    <row r="2" spans="2:11" ht="73.5" customHeight="1">
      <c r="B2" s="75"/>
      <c r="C2" s="75"/>
      <c r="D2" s="75"/>
      <c r="E2" s="75"/>
      <c r="F2" s="75"/>
      <c r="G2" s="167" t="s">
        <v>267</v>
      </c>
      <c r="H2" s="159"/>
      <c r="I2" s="163"/>
      <c r="K2" s="20"/>
    </row>
    <row r="3" spans="2:9" s="39" customFormat="1" ht="47.25" customHeight="1">
      <c r="B3" s="169" t="s">
        <v>140</v>
      </c>
      <c r="C3" s="170"/>
      <c r="D3" s="170"/>
      <c r="E3" s="170"/>
      <c r="F3" s="170"/>
      <c r="G3" s="170"/>
      <c r="H3" s="170"/>
      <c r="I3" s="163"/>
    </row>
    <row r="4" spans="2:8" s="39" customFormat="1" ht="14.25" customHeight="1">
      <c r="B4" s="74"/>
      <c r="C4" s="74"/>
      <c r="D4" s="74"/>
      <c r="E4" s="74"/>
      <c r="F4" s="74"/>
      <c r="G4" s="74"/>
      <c r="H4" s="74" t="s">
        <v>101</v>
      </c>
    </row>
    <row r="5" spans="1:9" s="39" customFormat="1" ht="27.75" customHeight="1">
      <c r="A5" s="104"/>
      <c r="B5" s="10" t="s">
        <v>26</v>
      </c>
      <c r="C5" s="43" t="s">
        <v>102</v>
      </c>
      <c r="D5" s="43" t="s">
        <v>103</v>
      </c>
      <c r="E5" s="43" t="s">
        <v>104</v>
      </c>
      <c r="F5" s="43" t="s">
        <v>105</v>
      </c>
      <c r="G5" s="43" t="s">
        <v>106</v>
      </c>
      <c r="H5" s="9" t="s">
        <v>137</v>
      </c>
      <c r="I5" s="9" t="s">
        <v>111</v>
      </c>
    </row>
    <row r="6" spans="1:9" s="40" customFormat="1" ht="18.75" customHeight="1">
      <c r="A6" s="105"/>
      <c r="B6" s="111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111">
        <v>7</v>
      </c>
      <c r="I6" s="111">
        <v>7</v>
      </c>
    </row>
    <row r="7" spans="1:9" s="40" customFormat="1" ht="12.75" customHeight="1">
      <c r="A7" s="105"/>
      <c r="B7" s="66" t="s">
        <v>74</v>
      </c>
      <c r="C7" s="70"/>
      <c r="D7" s="70"/>
      <c r="E7" s="70"/>
      <c r="F7" s="70"/>
      <c r="G7" s="60"/>
      <c r="H7" s="60" t="e">
        <f>H9+H15+H30+H27</f>
        <v>#REF!</v>
      </c>
      <c r="I7" s="116">
        <f>I9+I15+I30+I27</f>
        <v>1808.78156</v>
      </c>
    </row>
    <row r="8" spans="1:11" ht="14.25" customHeight="1" hidden="1">
      <c r="A8" s="106"/>
      <c r="B8" s="107" t="s">
        <v>114</v>
      </c>
      <c r="C8" s="63" t="s">
        <v>0</v>
      </c>
      <c r="D8" s="63"/>
      <c r="E8" s="63"/>
      <c r="F8" s="63" t="s">
        <v>55</v>
      </c>
      <c r="G8" s="56">
        <f>G9+G15+G30</f>
        <v>0</v>
      </c>
      <c r="H8" s="56" t="e">
        <f>H9+H15+H30</f>
        <v>#REF!</v>
      </c>
      <c r="I8" s="56">
        <f>I9+I15+I30</f>
        <v>1681.9699999999998</v>
      </c>
      <c r="K8" s="20"/>
    </row>
    <row r="9" spans="1:11" ht="28.5" customHeight="1">
      <c r="A9" s="106"/>
      <c r="B9" s="97" t="s">
        <v>112</v>
      </c>
      <c r="C9" s="70" t="s">
        <v>56</v>
      </c>
      <c r="D9" s="70" t="s">
        <v>0</v>
      </c>
      <c r="E9" s="70" t="s">
        <v>9</v>
      </c>
      <c r="F9" s="70"/>
      <c r="G9" s="60"/>
      <c r="H9" s="68">
        <f aca="true" t="shared" si="0" ref="H9:I11">H10</f>
        <v>0</v>
      </c>
      <c r="I9" s="68">
        <f t="shared" si="0"/>
        <v>469</v>
      </c>
      <c r="K9" s="20"/>
    </row>
    <row r="10" spans="1:11" ht="15.75" customHeight="1">
      <c r="A10" s="106"/>
      <c r="B10" s="86" t="s">
        <v>113</v>
      </c>
      <c r="C10" s="59" t="s">
        <v>56</v>
      </c>
      <c r="D10" s="59" t="s">
        <v>0</v>
      </c>
      <c r="E10" s="59" t="s">
        <v>9</v>
      </c>
      <c r="F10" s="59" t="s">
        <v>95</v>
      </c>
      <c r="G10" s="58"/>
      <c r="H10" s="83">
        <f t="shared" si="0"/>
        <v>0</v>
      </c>
      <c r="I10" s="83">
        <f t="shared" si="0"/>
        <v>469</v>
      </c>
      <c r="K10" s="20"/>
    </row>
    <row r="11" spans="1:9" s="41" customFormat="1" ht="31.5" customHeight="1">
      <c r="A11" s="108"/>
      <c r="B11" s="86" t="s">
        <v>60</v>
      </c>
      <c r="C11" s="59" t="s">
        <v>56</v>
      </c>
      <c r="D11" s="59" t="s">
        <v>0</v>
      </c>
      <c r="E11" s="59" t="s">
        <v>9</v>
      </c>
      <c r="F11" s="59" t="s">
        <v>115</v>
      </c>
      <c r="G11" s="58"/>
      <c r="H11" s="83">
        <f t="shared" si="0"/>
        <v>0</v>
      </c>
      <c r="I11" s="83">
        <f t="shared" si="0"/>
        <v>469</v>
      </c>
    </row>
    <row r="12" spans="1:11" ht="30.75" customHeight="1">
      <c r="A12" s="106"/>
      <c r="B12" s="64" t="s">
        <v>57</v>
      </c>
      <c r="C12" s="59" t="s">
        <v>56</v>
      </c>
      <c r="D12" s="59" t="s">
        <v>0</v>
      </c>
      <c r="E12" s="59" t="s">
        <v>9</v>
      </c>
      <c r="F12" s="59" t="s">
        <v>82</v>
      </c>
      <c r="G12" s="59" t="s">
        <v>55</v>
      </c>
      <c r="H12" s="83">
        <f>H13+H14</f>
        <v>0</v>
      </c>
      <c r="I12" s="83">
        <f>I13+I14</f>
        <v>469</v>
      </c>
      <c r="K12" s="20"/>
    </row>
    <row r="13" spans="1:9" s="41" customFormat="1" ht="45.75" customHeight="1">
      <c r="A13" s="108"/>
      <c r="B13" s="64" t="s">
        <v>61</v>
      </c>
      <c r="C13" s="59" t="s">
        <v>56</v>
      </c>
      <c r="D13" s="59" t="s">
        <v>0</v>
      </c>
      <c r="E13" s="59" t="s">
        <v>9</v>
      </c>
      <c r="F13" s="59" t="s">
        <v>82</v>
      </c>
      <c r="G13" s="59" t="s">
        <v>3</v>
      </c>
      <c r="H13" s="83">
        <v>0</v>
      </c>
      <c r="I13" s="83">
        <v>360.2</v>
      </c>
    </row>
    <row r="14" spans="1:11" ht="60" customHeight="1">
      <c r="A14" s="106"/>
      <c r="B14" s="64" t="s">
        <v>108</v>
      </c>
      <c r="C14" s="59" t="s">
        <v>56</v>
      </c>
      <c r="D14" s="59" t="s">
        <v>0</v>
      </c>
      <c r="E14" s="59" t="s">
        <v>9</v>
      </c>
      <c r="F14" s="59" t="s">
        <v>82</v>
      </c>
      <c r="G14" s="59" t="s">
        <v>109</v>
      </c>
      <c r="H14" s="83">
        <v>0</v>
      </c>
      <c r="I14" s="83">
        <v>108.8</v>
      </c>
      <c r="K14" s="20"/>
    </row>
    <row r="15" spans="1:11" ht="64.5" customHeight="1">
      <c r="A15" s="106"/>
      <c r="B15" s="97" t="s">
        <v>22</v>
      </c>
      <c r="C15" s="70" t="s">
        <v>56</v>
      </c>
      <c r="D15" s="70" t="s">
        <v>0</v>
      </c>
      <c r="E15" s="70" t="s">
        <v>1</v>
      </c>
      <c r="F15" s="70"/>
      <c r="G15" s="60"/>
      <c r="H15" s="68" t="e">
        <f>H16</f>
        <v>#REF!</v>
      </c>
      <c r="I15" s="68">
        <f>I16</f>
        <v>1211.9699999999998</v>
      </c>
      <c r="K15" s="20"/>
    </row>
    <row r="16" spans="1:9" s="41" customFormat="1" ht="48" customHeight="1">
      <c r="A16" s="108"/>
      <c r="B16" s="64" t="s">
        <v>141</v>
      </c>
      <c r="C16" s="59" t="s">
        <v>56</v>
      </c>
      <c r="D16" s="59" t="s">
        <v>0</v>
      </c>
      <c r="E16" s="59" t="s">
        <v>1</v>
      </c>
      <c r="F16" s="59" t="s">
        <v>96</v>
      </c>
      <c r="G16" s="58"/>
      <c r="H16" s="83" t="e">
        <f>H17</f>
        <v>#REF!</v>
      </c>
      <c r="I16" s="83">
        <f>I17</f>
        <v>1211.9699999999998</v>
      </c>
    </row>
    <row r="17" spans="1:11" ht="35.25" customHeight="1">
      <c r="A17" s="106"/>
      <c r="B17" s="64" t="s">
        <v>142</v>
      </c>
      <c r="C17" s="59" t="s">
        <v>56</v>
      </c>
      <c r="D17" s="59" t="s">
        <v>0</v>
      </c>
      <c r="E17" s="59" t="s">
        <v>1</v>
      </c>
      <c r="F17" s="59" t="s">
        <v>86</v>
      </c>
      <c r="G17" s="59" t="s">
        <v>55</v>
      </c>
      <c r="H17" s="83" t="e">
        <f>H18+H20+#REF!+H23+H24+H25+H26</f>
        <v>#REF!</v>
      </c>
      <c r="I17" s="83">
        <f>I18+I20+I23+I24+I25+I26+I19+I22</f>
        <v>1211.9699999999998</v>
      </c>
      <c r="K17" s="20"/>
    </row>
    <row r="18" spans="1:11" ht="45" customHeight="1">
      <c r="A18" s="106"/>
      <c r="B18" s="64" t="s">
        <v>61</v>
      </c>
      <c r="C18" s="59" t="s">
        <v>56</v>
      </c>
      <c r="D18" s="59" t="s">
        <v>0</v>
      </c>
      <c r="E18" s="59" t="s">
        <v>1</v>
      </c>
      <c r="F18" s="59" t="s">
        <v>85</v>
      </c>
      <c r="G18" s="59" t="s">
        <v>3</v>
      </c>
      <c r="H18" s="83">
        <v>39.64</v>
      </c>
      <c r="I18" s="83">
        <v>822.55</v>
      </c>
      <c r="K18" s="20"/>
    </row>
    <row r="19" spans="1:11" ht="45" customHeight="1">
      <c r="A19" s="106"/>
      <c r="B19" s="64" t="s">
        <v>61</v>
      </c>
      <c r="C19" s="59" t="s">
        <v>56</v>
      </c>
      <c r="D19" s="59" t="s">
        <v>0</v>
      </c>
      <c r="E19" s="59" t="s">
        <v>1</v>
      </c>
      <c r="F19" s="59" t="s">
        <v>163</v>
      </c>
      <c r="G19" s="59" t="s">
        <v>3</v>
      </c>
      <c r="H19" s="83"/>
      <c r="I19" s="83">
        <v>52.45</v>
      </c>
      <c r="K19" s="20"/>
    </row>
    <row r="20" spans="1:11" ht="63" customHeight="1">
      <c r="A20" s="106"/>
      <c r="B20" s="50" t="s">
        <v>108</v>
      </c>
      <c r="C20" s="59" t="s">
        <v>56</v>
      </c>
      <c r="D20" s="59" t="s">
        <v>0</v>
      </c>
      <c r="E20" s="59" t="s">
        <v>1</v>
      </c>
      <c r="F20" s="59" t="s">
        <v>85</v>
      </c>
      <c r="G20" s="59" t="s">
        <v>109</v>
      </c>
      <c r="H20" s="83">
        <v>11.96</v>
      </c>
      <c r="I20" s="83">
        <v>248.53</v>
      </c>
      <c r="K20" s="20"/>
    </row>
    <row r="21" spans="1:9" s="41" customFormat="1" ht="57" customHeight="1" hidden="1">
      <c r="A21" s="108"/>
      <c r="B21" s="86" t="s">
        <v>62</v>
      </c>
      <c r="C21" s="59" t="s">
        <v>0</v>
      </c>
      <c r="D21" s="59" t="s">
        <v>0</v>
      </c>
      <c r="E21" s="59" t="s">
        <v>1</v>
      </c>
      <c r="F21" s="59" t="s">
        <v>84</v>
      </c>
      <c r="G21" s="59" t="s">
        <v>63</v>
      </c>
      <c r="H21" s="68"/>
      <c r="I21" s="68"/>
    </row>
    <row r="22" spans="1:9" s="41" customFormat="1" ht="66" customHeight="1">
      <c r="A22" s="108"/>
      <c r="B22" s="86" t="s">
        <v>108</v>
      </c>
      <c r="C22" s="59" t="s">
        <v>56</v>
      </c>
      <c r="D22" s="59" t="s">
        <v>0</v>
      </c>
      <c r="E22" s="59" t="s">
        <v>1</v>
      </c>
      <c r="F22" s="59" t="s">
        <v>163</v>
      </c>
      <c r="G22" s="59" t="s">
        <v>109</v>
      </c>
      <c r="H22" s="68"/>
      <c r="I22" s="83">
        <v>15.84</v>
      </c>
    </row>
    <row r="23" spans="1:9" s="41" customFormat="1" ht="34.5" customHeight="1">
      <c r="A23" s="108"/>
      <c r="B23" s="64" t="s">
        <v>65</v>
      </c>
      <c r="C23" s="59" t="s">
        <v>56</v>
      </c>
      <c r="D23" s="59" t="s">
        <v>0</v>
      </c>
      <c r="E23" s="59" t="s">
        <v>1</v>
      </c>
      <c r="F23" s="59" t="s">
        <v>84</v>
      </c>
      <c r="G23" s="59" t="s">
        <v>5</v>
      </c>
      <c r="H23" s="83">
        <v>-73.57</v>
      </c>
      <c r="I23" s="83">
        <v>72.6</v>
      </c>
    </row>
    <row r="24" spans="1:11" ht="33" customHeight="1" hidden="1">
      <c r="A24" s="106"/>
      <c r="B24" s="64" t="s">
        <v>66</v>
      </c>
      <c r="C24" s="59" t="s">
        <v>56</v>
      </c>
      <c r="D24" s="59" t="s">
        <v>0</v>
      </c>
      <c r="E24" s="59" t="s">
        <v>1</v>
      </c>
      <c r="F24" s="59" t="s">
        <v>84</v>
      </c>
      <c r="G24" s="59" t="s">
        <v>6</v>
      </c>
      <c r="H24" s="83">
        <v>-4</v>
      </c>
      <c r="I24" s="83">
        <v>0</v>
      </c>
      <c r="K24" s="20"/>
    </row>
    <row r="25" spans="1:11" ht="27.75" customHeight="1" hidden="1">
      <c r="A25" s="106"/>
      <c r="B25" s="64" t="s">
        <v>67</v>
      </c>
      <c r="C25" s="59" t="s">
        <v>56</v>
      </c>
      <c r="D25" s="59" t="s">
        <v>0</v>
      </c>
      <c r="E25" s="59" t="s">
        <v>1</v>
      </c>
      <c r="F25" s="59" t="s">
        <v>84</v>
      </c>
      <c r="G25" s="59" t="s">
        <v>58</v>
      </c>
      <c r="H25" s="83">
        <v>-7.5</v>
      </c>
      <c r="I25" s="83">
        <v>0</v>
      </c>
      <c r="K25" s="20"/>
    </row>
    <row r="26" spans="1:11" ht="26.25" customHeight="1" hidden="1">
      <c r="A26" s="106"/>
      <c r="B26" s="64" t="s">
        <v>128</v>
      </c>
      <c r="C26" s="59" t="s">
        <v>56</v>
      </c>
      <c r="D26" s="59" t="s">
        <v>0</v>
      </c>
      <c r="E26" s="59" t="s">
        <v>1</v>
      </c>
      <c r="F26" s="59" t="s">
        <v>84</v>
      </c>
      <c r="G26" s="59" t="s">
        <v>129</v>
      </c>
      <c r="H26" s="83">
        <v>-5</v>
      </c>
      <c r="I26" s="83">
        <v>0</v>
      </c>
      <c r="K26" s="20"/>
    </row>
    <row r="27" spans="1:11" ht="32.25" customHeight="1">
      <c r="A27" s="106"/>
      <c r="B27" s="66" t="s">
        <v>133</v>
      </c>
      <c r="C27" s="70" t="s">
        <v>56</v>
      </c>
      <c r="D27" s="70" t="s">
        <v>0</v>
      </c>
      <c r="E27" s="70" t="s">
        <v>11</v>
      </c>
      <c r="F27" s="59"/>
      <c r="G27" s="59"/>
      <c r="H27" s="68">
        <f>H28</f>
        <v>-66</v>
      </c>
      <c r="I27" s="68">
        <f>I28</f>
        <v>126.81156</v>
      </c>
      <c r="K27" s="20"/>
    </row>
    <row r="28" spans="1:11" ht="33" customHeight="1">
      <c r="A28" s="106"/>
      <c r="B28" s="64" t="s">
        <v>60</v>
      </c>
      <c r="C28" s="59" t="s">
        <v>56</v>
      </c>
      <c r="D28" s="59" t="s">
        <v>0</v>
      </c>
      <c r="E28" s="59" t="s">
        <v>11</v>
      </c>
      <c r="F28" s="59" t="s">
        <v>135</v>
      </c>
      <c r="G28" s="59" t="s">
        <v>55</v>
      </c>
      <c r="H28" s="83">
        <f>H29</f>
        <v>-66</v>
      </c>
      <c r="I28" s="83">
        <f>I29</f>
        <v>126.81156</v>
      </c>
      <c r="K28" s="20"/>
    </row>
    <row r="29" spans="1:11" ht="17.25" customHeight="1">
      <c r="A29" s="106"/>
      <c r="B29" s="64" t="s">
        <v>133</v>
      </c>
      <c r="C29" s="59" t="s">
        <v>56</v>
      </c>
      <c r="D29" s="59" t="s">
        <v>0</v>
      </c>
      <c r="E29" s="59" t="s">
        <v>11</v>
      </c>
      <c r="F29" s="59" t="s">
        <v>135</v>
      </c>
      <c r="G29" s="59" t="s">
        <v>136</v>
      </c>
      <c r="H29" s="83">
        <v>-66</v>
      </c>
      <c r="I29" s="83">
        <v>126.81156</v>
      </c>
      <c r="K29" s="20"/>
    </row>
    <row r="30" spans="1:11" ht="15.75" customHeight="1">
      <c r="A30" s="106"/>
      <c r="B30" s="66" t="s">
        <v>21</v>
      </c>
      <c r="C30" s="70" t="s">
        <v>56</v>
      </c>
      <c r="D30" s="70" t="s">
        <v>0</v>
      </c>
      <c r="E30" s="70" t="s">
        <v>7</v>
      </c>
      <c r="F30" s="59"/>
      <c r="G30" s="60"/>
      <c r="H30" s="68">
        <f aca="true" t="shared" si="1" ref="H30:I32">H31</f>
        <v>-9</v>
      </c>
      <c r="I30" s="68">
        <f t="shared" si="1"/>
        <v>1</v>
      </c>
      <c r="K30" s="20"/>
    </row>
    <row r="31" spans="1:11" ht="30" customHeight="1">
      <c r="A31" s="106"/>
      <c r="B31" s="64" t="s">
        <v>60</v>
      </c>
      <c r="C31" s="59" t="s">
        <v>56</v>
      </c>
      <c r="D31" s="59" t="s">
        <v>0</v>
      </c>
      <c r="E31" s="59" t="s">
        <v>7</v>
      </c>
      <c r="F31" s="59" t="s">
        <v>95</v>
      </c>
      <c r="G31" s="58"/>
      <c r="H31" s="83">
        <f t="shared" si="1"/>
        <v>-9</v>
      </c>
      <c r="I31" s="83">
        <f t="shared" si="1"/>
        <v>1</v>
      </c>
      <c r="K31" s="20"/>
    </row>
    <row r="32" spans="1:11" ht="18" customHeight="1">
      <c r="A32" s="106"/>
      <c r="B32" s="86" t="s">
        <v>59</v>
      </c>
      <c r="C32" s="59" t="s">
        <v>56</v>
      </c>
      <c r="D32" s="59" t="s">
        <v>0</v>
      </c>
      <c r="E32" s="59" t="s">
        <v>7</v>
      </c>
      <c r="F32" s="59" t="s">
        <v>83</v>
      </c>
      <c r="G32" s="59" t="s">
        <v>55</v>
      </c>
      <c r="H32" s="83">
        <f t="shared" si="1"/>
        <v>-9</v>
      </c>
      <c r="I32" s="83">
        <f t="shared" si="1"/>
        <v>1</v>
      </c>
      <c r="K32" s="20"/>
    </row>
    <row r="33" spans="1:11" ht="18.75" customHeight="1">
      <c r="A33" s="106"/>
      <c r="B33" s="64" t="s">
        <v>68</v>
      </c>
      <c r="C33" s="59" t="s">
        <v>56</v>
      </c>
      <c r="D33" s="59" t="s">
        <v>0</v>
      </c>
      <c r="E33" s="59" t="s">
        <v>7</v>
      </c>
      <c r="F33" s="59" t="s">
        <v>83</v>
      </c>
      <c r="G33" s="59" t="s">
        <v>8</v>
      </c>
      <c r="H33" s="83">
        <v>-9</v>
      </c>
      <c r="I33" s="83">
        <v>1</v>
      </c>
      <c r="K33" s="20"/>
    </row>
    <row r="34" spans="1:11" ht="17.25" customHeight="1">
      <c r="A34" s="106"/>
      <c r="B34" s="109" t="s">
        <v>100</v>
      </c>
      <c r="C34" s="70" t="s">
        <v>9</v>
      </c>
      <c r="D34" s="70"/>
      <c r="E34" s="59"/>
      <c r="F34" s="59"/>
      <c r="G34" s="60"/>
      <c r="H34" s="68">
        <f>H50</f>
        <v>51.5</v>
      </c>
      <c r="I34" s="68">
        <f>I50</f>
        <v>122.69999999999999</v>
      </c>
      <c r="K34" s="20"/>
    </row>
    <row r="35" spans="1:11" ht="39.75" customHeight="1" hidden="1">
      <c r="A35" s="106"/>
      <c r="B35" s="66" t="s">
        <v>90</v>
      </c>
      <c r="C35" s="70" t="s">
        <v>9</v>
      </c>
      <c r="D35" s="70" t="s">
        <v>10</v>
      </c>
      <c r="E35" s="59"/>
      <c r="F35" s="59"/>
      <c r="G35" s="60">
        <f>G36</f>
        <v>59.00000000000001</v>
      </c>
      <c r="H35" s="68">
        <v>59</v>
      </c>
      <c r="I35" s="68">
        <v>59</v>
      </c>
      <c r="K35" s="20"/>
    </row>
    <row r="36" spans="1:11" ht="51" customHeight="1" hidden="1">
      <c r="A36" s="106"/>
      <c r="B36" s="64" t="s">
        <v>145</v>
      </c>
      <c r="C36" s="59" t="s">
        <v>9</v>
      </c>
      <c r="D36" s="59" t="s">
        <v>10</v>
      </c>
      <c r="E36" s="59" t="s">
        <v>96</v>
      </c>
      <c r="F36" s="59"/>
      <c r="G36" s="58">
        <f>G37</f>
        <v>59.00000000000001</v>
      </c>
      <c r="H36" s="83">
        <v>59</v>
      </c>
      <c r="I36" s="83">
        <v>59</v>
      </c>
      <c r="K36" s="20"/>
    </row>
    <row r="37" spans="1:11" ht="13.5" customHeight="1" hidden="1">
      <c r="A37" s="106"/>
      <c r="B37" s="64" t="s">
        <v>147</v>
      </c>
      <c r="C37" s="59" t="s">
        <v>9</v>
      </c>
      <c r="D37" s="59" t="s">
        <v>10</v>
      </c>
      <c r="E37" s="59" t="s">
        <v>119</v>
      </c>
      <c r="F37" s="59"/>
      <c r="G37" s="58">
        <f>G38</f>
        <v>59.00000000000001</v>
      </c>
      <c r="H37" s="83">
        <v>59</v>
      </c>
      <c r="I37" s="83">
        <v>59</v>
      </c>
      <c r="K37" s="20"/>
    </row>
    <row r="38" spans="1:11" ht="39.75" customHeight="1" hidden="1">
      <c r="A38" s="106"/>
      <c r="B38" s="64" t="s">
        <v>148</v>
      </c>
      <c r="C38" s="59" t="s">
        <v>9</v>
      </c>
      <c r="D38" s="59" t="s">
        <v>10</v>
      </c>
      <c r="E38" s="59" t="s">
        <v>89</v>
      </c>
      <c r="F38" s="59" t="s">
        <v>55</v>
      </c>
      <c r="G38" s="58">
        <f>G39+G40+G41</f>
        <v>59.00000000000001</v>
      </c>
      <c r="H38" s="83">
        <v>59</v>
      </c>
      <c r="I38" s="83">
        <v>59</v>
      </c>
      <c r="K38" s="20"/>
    </row>
    <row r="39" spans="1:11" ht="42" customHeight="1" hidden="1">
      <c r="A39" s="106"/>
      <c r="B39" s="64" t="s">
        <v>61</v>
      </c>
      <c r="C39" s="59" t="s">
        <v>9</v>
      </c>
      <c r="D39" s="59" t="s">
        <v>10</v>
      </c>
      <c r="E39" s="59" t="s">
        <v>89</v>
      </c>
      <c r="F39" s="59" t="s">
        <v>3</v>
      </c>
      <c r="G39" s="58">
        <v>44.45</v>
      </c>
      <c r="H39" s="83">
        <v>44.45</v>
      </c>
      <c r="I39" s="83">
        <v>44.45</v>
      </c>
      <c r="K39" s="20"/>
    </row>
    <row r="40" spans="1:11" ht="50.25" customHeight="1" hidden="1">
      <c r="A40" s="106"/>
      <c r="B40" s="86" t="s">
        <v>108</v>
      </c>
      <c r="C40" s="59" t="s">
        <v>9</v>
      </c>
      <c r="D40" s="59" t="s">
        <v>10</v>
      </c>
      <c r="E40" s="59" t="s">
        <v>89</v>
      </c>
      <c r="F40" s="59" t="s">
        <v>109</v>
      </c>
      <c r="G40" s="58">
        <v>13.45</v>
      </c>
      <c r="H40" s="83">
        <v>13.45</v>
      </c>
      <c r="I40" s="83">
        <v>13.45</v>
      </c>
      <c r="K40" s="20"/>
    </row>
    <row r="41" spans="1:11" ht="24.75" customHeight="1" hidden="1">
      <c r="A41" s="106"/>
      <c r="B41" s="64" t="s">
        <v>65</v>
      </c>
      <c r="C41" s="59" t="s">
        <v>9</v>
      </c>
      <c r="D41" s="59" t="s">
        <v>10</v>
      </c>
      <c r="E41" s="59" t="s">
        <v>89</v>
      </c>
      <c r="F41" s="59" t="s">
        <v>5</v>
      </c>
      <c r="G41" s="58">
        <v>1.1</v>
      </c>
      <c r="H41" s="83">
        <v>1.1</v>
      </c>
      <c r="I41" s="83">
        <v>1.1</v>
      </c>
      <c r="K41" s="20"/>
    </row>
    <row r="42" spans="1:11" ht="37.5" customHeight="1" hidden="1">
      <c r="A42" s="106"/>
      <c r="B42" s="66" t="s">
        <v>97</v>
      </c>
      <c r="C42" s="70" t="s">
        <v>1</v>
      </c>
      <c r="D42" s="59"/>
      <c r="E42" s="59"/>
      <c r="F42" s="59"/>
      <c r="G42" s="60">
        <f aca="true" t="shared" si="2" ref="G42:I44">G43</f>
        <v>172.20000000000002</v>
      </c>
      <c r="H42" s="68">
        <f t="shared" si="2"/>
        <v>172.20000000000002</v>
      </c>
      <c r="I42" s="68">
        <f t="shared" si="2"/>
        <v>172.20000000000002</v>
      </c>
      <c r="K42" s="20"/>
    </row>
    <row r="43" spans="1:9" s="41" customFormat="1" ht="12.75" customHeight="1" hidden="1">
      <c r="A43" s="108"/>
      <c r="B43" s="86" t="s">
        <v>145</v>
      </c>
      <c r="C43" s="59" t="s">
        <v>1</v>
      </c>
      <c r="D43" s="59" t="s">
        <v>81</v>
      </c>
      <c r="E43" s="59" t="s">
        <v>96</v>
      </c>
      <c r="F43" s="59"/>
      <c r="G43" s="58">
        <f t="shared" si="2"/>
        <v>172.20000000000002</v>
      </c>
      <c r="H43" s="83">
        <f t="shared" si="2"/>
        <v>172.20000000000002</v>
      </c>
      <c r="I43" s="83">
        <f t="shared" si="2"/>
        <v>172.20000000000002</v>
      </c>
    </row>
    <row r="44" spans="1:11" ht="25.5" customHeight="1" hidden="1">
      <c r="A44" s="106"/>
      <c r="B44" s="64" t="s">
        <v>147</v>
      </c>
      <c r="C44" s="59" t="s">
        <v>1</v>
      </c>
      <c r="D44" s="59" t="s">
        <v>81</v>
      </c>
      <c r="E44" s="59" t="s">
        <v>99</v>
      </c>
      <c r="F44" s="59"/>
      <c r="G44" s="58">
        <f t="shared" si="2"/>
        <v>172.20000000000002</v>
      </c>
      <c r="H44" s="83">
        <f t="shared" si="2"/>
        <v>172.20000000000002</v>
      </c>
      <c r="I44" s="83">
        <f t="shared" si="2"/>
        <v>172.20000000000002</v>
      </c>
      <c r="K44" s="20"/>
    </row>
    <row r="45" spans="1:11" ht="38.25" customHeight="1" hidden="1">
      <c r="A45" s="106"/>
      <c r="B45" s="64" t="s">
        <v>120</v>
      </c>
      <c r="C45" s="59" t="s">
        <v>1</v>
      </c>
      <c r="D45" s="59" t="s">
        <v>81</v>
      </c>
      <c r="E45" s="59" t="s">
        <v>110</v>
      </c>
      <c r="F45" s="59" t="s">
        <v>55</v>
      </c>
      <c r="G45" s="58">
        <f>G46+G47</f>
        <v>172.20000000000002</v>
      </c>
      <c r="H45" s="83">
        <f>H46+H47</f>
        <v>172.20000000000002</v>
      </c>
      <c r="I45" s="83">
        <f>I46+I47</f>
        <v>172.20000000000002</v>
      </c>
      <c r="K45" s="20"/>
    </row>
    <row r="46" spans="1:11" ht="26.25" customHeight="1" hidden="1">
      <c r="A46" s="106"/>
      <c r="B46" s="110" t="s">
        <v>61</v>
      </c>
      <c r="C46" s="59" t="s">
        <v>1</v>
      </c>
      <c r="D46" s="59" t="s">
        <v>81</v>
      </c>
      <c r="E46" s="59" t="s">
        <v>110</v>
      </c>
      <c r="F46" s="59" t="s">
        <v>3</v>
      </c>
      <c r="G46" s="58">
        <v>132.3</v>
      </c>
      <c r="H46" s="83">
        <v>132.3</v>
      </c>
      <c r="I46" s="83">
        <v>132.3</v>
      </c>
      <c r="K46" s="20"/>
    </row>
    <row r="47" spans="1:11" ht="39" customHeight="1" hidden="1">
      <c r="A47" s="106"/>
      <c r="B47" s="64" t="s">
        <v>108</v>
      </c>
      <c r="C47" s="59" t="s">
        <v>1</v>
      </c>
      <c r="D47" s="59" t="s">
        <v>81</v>
      </c>
      <c r="E47" s="59" t="s">
        <v>110</v>
      </c>
      <c r="F47" s="59" t="s">
        <v>109</v>
      </c>
      <c r="G47" s="58">
        <v>39.9</v>
      </c>
      <c r="H47" s="83">
        <v>39.9</v>
      </c>
      <c r="I47" s="83">
        <v>39.9</v>
      </c>
      <c r="K47" s="20"/>
    </row>
    <row r="48" spans="1:11" ht="26.25" customHeight="1" hidden="1">
      <c r="A48" s="106"/>
      <c r="B48" s="66" t="s">
        <v>17</v>
      </c>
      <c r="C48" s="70" t="s">
        <v>11</v>
      </c>
      <c r="D48" s="59"/>
      <c r="E48" s="59"/>
      <c r="F48" s="59"/>
      <c r="G48" s="60">
        <f>G86</f>
        <v>0</v>
      </c>
      <c r="H48" s="68" t="e">
        <f>H86</f>
        <v>#REF!</v>
      </c>
      <c r="I48" s="68">
        <f>I86</f>
        <v>95</v>
      </c>
      <c r="K48" s="20"/>
    </row>
    <row r="49" spans="1:11" ht="24.75" customHeight="1" hidden="1">
      <c r="A49" s="106"/>
      <c r="B49" s="109" t="s">
        <v>100</v>
      </c>
      <c r="C49" s="70" t="s">
        <v>56</v>
      </c>
      <c r="D49" s="70" t="s">
        <v>9</v>
      </c>
      <c r="E49" s="59"/>
      <c r="F49" s="59"/>
      <c r="G49" s="60"/>
      <c r="H49" s="68">
        <v>59</v>
      </c>
      <c r="I49" s="68">
        <v>59</v>
      </c>
      <c r="K49" s="20"/>
    </row>
    <row r="50" spans="1:11" ht="20.25" customHeight="1">
      <c r="A50" s="106"/>
      <c r="B50" s="66" t="s">
        <v>90</v>
      </c>
      <c r="C50" s="70" t="s">
        <v>56</v>
      </c>
      <c r="D50" s="70" t="s">
        <v>9</v>
      </c>
      <c r="E50" s="70" t="s">
        <v>10</v>
      </c>
      <c r="F50" s="59"/>
      <c r="G50" s="60"/>
      <c r="H50" s="68">
        <f aca="true" t="shared" si="3" ref="H50:I52">H51</f>
        <v>51.5</v>
      </c>
      <c r="I50" s="68">
        <f t="shared" si="3"/>
        <v>122.69999999999999</v>
      </c>
      <c r="K50" s="20"/>
    </row>
    <row r="51" spans="1:11" ht="32.25" customHeight="1">
      <c r="A51" s="106"/>
      <c r="B51" s="64" t="s">
        <v>145</v>
      </c>
      <c r="C51" s="59" t="s">
        <v>56</v>
      </c>
      <c r="D51" s="59" t="s">
        <v>9</v>
      </c>
      <c r="E51" s="59" t="s">
        <v>10</v>
      </c>
      <c r="F51" s="59" t="s">
        <v>96</v>
      </c>
      <c r="G51" s="58"/>
      <c r="H51" s="83">
        <f t="shared" si="3"/>
        <v>51.5</v>
      </c>
      <c r="I51" s="83">
        <f t="shared" si="3"/>
        <v>122.69999999999999</v>
      </c>
      <c r="K51" s="20"/>
    </row>
    <row r="52" spans="1:11" ht="49.5" customHeight="1">
      <c r="A52" s="106"/>
      <c r="B52" s="64" t="s">
        <v>147</v>
      </c>
      <c r="C52" s="59" t="s">
        <v>56</v>
      </c>
      <c r="D52" s="59" t="s">
        <v>9</v>
      </c>
      <c r="E52" s="59" t="s">
        <v>10</v>
      </c>
      <c r="F52" s="59" t="s">
        <v>119</v>
      </c>
      <c r="G52" s="58"/>
      <c r="H52" s="83">
        <f t="shared" si="3"/>
        <v>51.5</v>
      </c>
      <c r="I52" s="83">
        <f t="shared" si="3"/>
        <v>122.69999999999999</v>
      </c>
      <c r="K52" s="20"/>
    </row>
    <row r="53" spans="1:11" ht="77.25" customHeight="1">
      <c r="A53" s="106"/>
      <c r="B53" s="64" t="s">
        <v>148</v>
      </c>
      <c r="C53" s="59" t="s">
        <v>56</v>
      </c>
      <c r="D53" s="59" t="s">
        <v>9</v>
      </c>
      <c r="E53" s="59" t="s">
        <v>10</v>
      </c>
      <c r="F53" s="59" t="s">
        <v>89</v>
      </c>
      <c r="G53" s="59" t="s">
        <v>55</v>
      </c>
      <c r="H53" s="83">
        <f>H54+H55+H56</f>
        <v>51.5</v>
      </c>
      <c r="I53" s="83">
        <f>I54+I55+I56</f>
        <v>122.69999999999999</v>
      </c>
      <c r="K53" s="20"/>
    </row>
    <row r="54" spans="1:11" ht="49.5" customHeight="1">
      <c r="A54" s="106"/>
      <c r="B54" s="64" t="s">
        <v>61</v>
      </c>
      <c r="C54" s="59" t="s">
        <v>56</v>
      </c>
      <c r="D54" s="59" t="s">
        <v>9</v>
      </c>
      <c r="E54" s="59" t="s">
        <v>10</v>
      </c>
      <c r="F54" s="59" t="s">
        <v>89</v>
      </c>
      <c r="G54" s="59" t="s">
        <v>3</v>
      </c>
      <c r="H54" s="83">
        <v>39.55</v>
      </c>
      <c r="I54" s="83">
        <v>94.24</v>
      </c>
      <c r="K54" s="20"/>
    </row>
    <row r="55" spans="1:11" ht="66" customHeight="1">
      <c r="A55" s="106"/>
      <c r="B55" s="86" t="s">
        <v>108</v>
      </c>
      <c r="C55" s="59" t="s">
        <v>56</v>
      </c>
      <c r="D55" s="59" t="s">
        <v>9</v>
      </c>
      <c r="E55" s="59" t="s">
        <v>10</v>
      </c>
      <c r="F55" s="59" t="s">
        <v>89</v>
      </c>
      <c r="G55" s="59" t="s">
        <v>109</v>
      </c>
      <c r="H55" s="83">
        <v>11.95</v>
      </c>
      <c r="I55" s="83">
        <v>28.46</v>
      </c>
      <c r="K55" s="20"/>
    </row>
    <row r="56" spans="1:11" ht="33" customHeight="1" hidden="1">
      <c r="A56" s="106"/>
      <c r="B56" s="64" t="s">
        <v>65</v>
      </c>
      <c r="C56" s="59" t="s">
        <v>56</v>
      </c>
      <c r="D56" s="59" t="s">
        <v>9</v>
      </c>
      <c r="E56" s="59" t="s">
        <v>10</v>
      </c>
      <c r="F56" s="59" t="s">
        <v>89</v>
      </c>
      <c r="G56" s="59" t="s">
        <v>5</v>
      </c>
      <c r="H56" s="83">
        <v>0</v>
      </c>
      <c r="I56" s="83">
        <v>0</v>
      </c>
      <c r="K56" s="20"/>
    </row>
    <row r="57" spans="1:11" ht="33" customHeight="1">
      <c r="A57" s="106"/>
      <c r="B57" s="66" t="s">
        <v>214</v>
      </c>
      <c r="C57" s="70" t="s">
        <v>56</v>
      </c>
      <c r="D57" s="70" t="s">
        <v>10</v>
      </c>
      <c r="E57" s="70" t="s">
        <v>215</v>
      </c>
      <c r="F57" s="59"/>
      <c r="G57" s="59"/>
      <c r="H57" s="83"/>
      <c r="I57" s="68">
        <v>10</v>
      </c>
      <c r="K57" s="20"/>
    </row>
    <row r="58" spans="1:11" ht="33" customHeight="1">
      <c r="A58" s="106"/>
      <c r="B58" s="64" t="s">
        <v>145</v>
      </c>
      <c r="C58" s="59" t="s">
        <v>56</v>
      </c>
      <c r="D58" s="59" t="s">
        <v>10</v>
      </c>
      <c r="E58" s="59" t="s">
        <v>215</v>
      </c>
      <c r="F58" s="59" t="s">
        <v>96</v>
      </c>
      <c r="G58" s="59"/>
      <c r="H58" s="83"/>
      <c r="I58" s="83">
        <v>10</v>
      </c>
      <c r="K58" s="20"/>
    </row>
    <row r="59" spans="1:11" ht="50.25" customHeight="1">
      <c r="A59" s="106"/>
      <c r="B59" s="64" t="s">
        <v>154</v>
      </c>
      <c r="C59" s="59" t="s">
        <v>56</v>
      </c>
      <c r="D59" s="59" t="s">
        <v>10</v>
      </c>
      <c r="E59" s="59" t="s">
        <v>215</v>
      </c>
      <c r="F59" s="59" t="s">
        <v>126</v>
      </c>
      <c r="G59" s="59"/>
      <c r="H59" s="83"/>
      <c r="I59" s="83">
        <v>10</v>
      </c>
      <c r="K59" s="20"/>
    </row>
    <row r="60" spans="1:11" ht="79.5" customHeight="1">
      <c r="A60" s="106"/>
      <c r="B60" s="64" t="s">
        <v>150</v>
      </c>
      <c r="C60" s="59" t="s">
        <v>56</v>
      </c>
      <c r="D60" s="59" t="s">
        <v>10</v>
      </c>
      <c r="E60" s="59" t="s">
        <v>215</v>
      </c>
      <c r="F60" s="59" t="s">
        <v>127</v>
      </c>
      <c r="G60" s="59" t="s">
        <v>55</v>
      </c>
      <c r="H60" s="83"/>
      <c r="I60" s="83">
        <v>10</v>
      </c>
      <c r="K60" s="20"/>
    </row>
    <row r="61" spans="1:11" ht="64.5" customHeight="1">
      <c r="A61" s="106"/>
      <c r="B61" s="64" t="s">
        <v>217</v>
      </c>
      <c r="C61" s="59" t="s">
        <v>56</v>
      </c>
      <c r="D61" s="59" t="s">
        <v>10</v>
      </c>
      <c r="E61" s="59" t="s">
        <v>215</v>
      </c>
      <c r="F61" s="59" t="s">
        <v>127</v>
      </c>
      <c r="G61" s="59" t="s">
        <v>188</v>
      </c>
      <c r="H61" s="83"/>
      <c r="I61" s="83">
        <v>10</v>
      </c>
      <c r="K61" s="20"/>
    </row>
    <row r="62" spans="1:11" ht="20.25" customHeight="1">
      <c r="A62" s="106"/>
      <c r="B62" s="66" t="s">
        <v>175</v>
      </c>
      <c r="C62" s="70" t="s">
        <v>56</v>
      </c>
      <c r="D62" s="70" t="s">
        <v>10</v>
      </c>
      <c r="E62" s="70" t="s">
        <v>219</v>
      </c>
      <c r="F62" s="59"/>
      <c r="G62" s="59"/>
      <c r="H62" s="83"/>
      <c r="I62" s="68">
        <f>I63</f>
        <v>458.57143</v>
      </c>
      <c r="K62" s="20"/>
    </row>
    <row r="63" spans="1:11" ht="30.75" customHeight="1">
      <c r="A63" s="106"/>
      <c r="B63" s="64" t="s">
        <v>145</v>
      </c>
      <c r="C63" s="59" t="s">
        <v>56</v>
      </c>
      <c r="D63" s="59" t="s">
        <v>10</v>
      </c>
      <c r="E63" s="59" t="s">
        <v>219</v>
      </c>
      <c r="F63" s="59" t="s">
        <v>96</v>
      </c>
      <c r="G63" s="59"/>
      <c r="H63" s="83"/>
      <c r="I63" s="83">
        <f>I64</f>
        <v>458.57143</v>
      </c>
      <c r="K63" s="20"/>
    </row>
    <row r="64" spans="1:11" ht="46.5" customHeight="1">
      <c r="A64" s="106"/>
      <c r="B64" s="64" t="s">
        <v>154</v>
      </c>
      <c r="C64" s="59" t="s">
        <v>56</v>
      </c>
      <c r="D64" s="59" t="s">
        <v>10</v>
      </c>
      <c r="E64" s="59" t="s">
        <v>219</v>
      </c>
      <c r="F64" s="59" t="s">
        <v>126</v>
      </c>
      <c r="G64" s="59"/>
      <c r="H64" s="83"/>
      <c r="I64" s="83">
        <f>I65</f>
        <v>458.57143</v>
      </c>
      <c r="K64" s="20"/>
    </row>
    <row r="65" spans="1:11" ht="82.5" customHeight="1">
      <c r="A65" s="106"/>
      <c r="B65" s="64" t="s">
        <v>150</v>
      </c>
      <c r="C65" s="59" t="s">
        <v>56</v>
      </c>
      <c r="D65" s="59" t="s">
        <v>10</v>
      </c>
      <c r="E65" s="59" t="s">
        <v>219</v>
      </c>
      <c r="F65" s="59" t="s">
        <v>127</v>
      </c>
      <c r="G65" s="59" t="s">
        <v>55</v>
      </c>
      <c r="H65" s="83"/>
      <c r="I65" s="83">
        <f>I66+I67</f>
        <v>458.57143</v>
      </c>
      <c r="K65" s="20"/>
    </row>
    <row r="66" spans="1:11" ht="32.25" customHeight="1">
      <c r="A66" s="106"/>
      <c r="B66" s="64" t="s">
        <v>216</v>
      </c>
      <c r="C66" s="59" t="s">
        <v>56</v>
      </c>
      <c r="D66" s="59" t="s">
        <v>10</v>
      </c>
      <c r="E66" s="59" t="s">
        <v>219</v>
      </c>
      <c r="F66" s="59" t="s">
        <v>127</v>
      </c>
      <c r="G66" s="59" t="s">
        <v>5</v>
      </c>
      <c r="H66" s="83"/>
      <c r="I66" s="83">
        <v>30</v>
      </c>
      <c r="K66" s="20"/>
    </row>
    <row r="67" spans="1:11" ht="32.25" customHeight="1">
      <c r="A67" s="106"/>
      <c r="B67" s="64" t="s">
        <v>216</v>
      </c>
      <c r="C67" s="59" t="s">
        <v>56</v>
      </c>
      <c r="D67" s="59" t="s">
        <v>10</v>
      </c>
      <c r="E67" s="59" t="s">
        <v>219</v>
      </c>
      <c r="F67" s="59" t="s">
        <v>189</v>
      </c>
      <c r="G67" s="59" t="s">
        <v>5</v>
      </c>
      <c r="H67" s="83"/>
      <c r="I67" s="83">
        <v>428.57143</v>
      </c>
      <c r="K67" s="20"/>
    </row>
    <row r="68" spans="1:11" ht="32.25" customHeight="1">
      <c r="A68" s="106"/>
      <c r="B68" s="66" t="s">
        <v>214</v>
      </c>
      <c r="C68" s="70" t="s">
        <v>56</v>
      </c>
      <c r="D68" s="70" t="s">
        <v>10</v>
      </c>
      <c r="E68" s="70" t="s">
        <v>215</v>
      </c>
      <c r="F68" s="59"/>
      <c r="G68" s="59"/>
      <c r="H68" s="83"/>
      <c r="I68" s="68">
        <v>267.8</v>
      </c>
      <c r="K68" s="20"/>
    </row>
    <row r="69" spans="1:11" ht="33.75" customHeight="1">
      <c r="A69" s="106"/>
      <c r="B69" s="64" t="s">
        <v>60</v>
      </c>
      <c r="C69" s="59" t="s">
        <v>56</v>
      </c>
      <c r="D69" s="59" t="s">
        <v>10</v>
      </c>
      <c r="E69" s="59" t="s">
        <v>215</v>
      </c>
      <c r="F69" s="59" t="s">
        <v>212</v>
      </c>
      <c r="G69" s="59"/>
      <c r="H69" s="83"/>
      <c r="I69" s="83">
        <v>267.8</v>
      </c>
      <c r="K69" s="20"/>
    </row>
    <row r="70" spans="1:11" ht="19.5" customHeight="1">
      <c r="A70" s="106"/>
      <c r="B70" s="64" t="s">
        <v>218</v>
      </c>
      <c r="C70" s="59" t="s">
        <v>56</v>
      </c>
      <c r="D70" s="59" t="s">
        <v>10</v>
      </c>
      <c r="E70" s="59" t="s">
        <v>215</v>
      </c>
      <c r="F70" s="59" t="s">
        <v>212</v>
      </c>
      <c r="G70" s="59" t="s">
        <v>55</v>
      </c>
      <c r="H70" s="83"/>
      <c r="I70" s="83">
        <v>267.8</v>
      </c>
      <c r="K70" s="20"/>
    </row>
    <row r="71" spans="1:11" ht="32.25" customHeight="1">
      <c r="A71" s="106"/>
      <c r="B71" s="64" t="s">
        <v>216</v>
      </c>
      <c r="C71" s="59" t="s">
        <v>56</v>
      </c>
      <c r="D71" s="59" t="s">
        <v>10</v>
      </c>
      <c r="E71" s="59" t="s">
        <v>215</v>
      </c>
      <c r="F71" s="59" t="s">
        <v>212</v>
      </c>
      <c r="G71" s="59" t="s">
        <v>5</v>
      </c>
      <c r="H71" s="83"/>
      <c r="I71" s="83">
        <v>267.8</v>
      </c>
      <c r="K71" s="20"/>
    </row>
    <row r="72" spans="1:11" ht="21" customHeight="1">
      <c r="A72" s="106"/>
      <c r="B72" s="66" t="s">
        <v>97</v>
      </c>
      <c r="C72" s="70" t="s">
        <v>56</v>
      </c>
      <c r="D72" s="70" t="s">
        <v>1</v>
      </c>
      <c r="E72" s="70" t="s">
        <v>81</v>
      </c>
      <c r="F72" s="59"/>
      <c r="G72" s="60"/>
      <c r="H72" s="68">
        <f>H73</f>
        <v>-83.6</v>
      </c>
      <c r="I72" s="68">
        <f>I73</f>
        <v>115.5</v>
      </c>
      <c r="K72" s="20"/>
    </row>
    <row r="73" spans="1:11" ht="36" customHeight="1">
      <c r="A73" s="106"/>
      <c r="B73" s="86" t="s">
        <v>145</v>
      </c>
      <c r="C73" s="59" t="s">
        <v>56</v>
      </c>
      <c r="D73" s="59" t="s">
        <v>1</v>
      </c>
      <c r="E73" s="59" t="s">
        <v>81</v>
      </c>
      <c r="F73" s="59" t="s">
        <v>96</v>
      </c>
      <c r="G73" s="58"/>
      <c r="H73" s="83">
        <f>H74</f>
        <v>-83.6</v>
      </c>
      <c r="I73" s="83">
        <f>I74</f>
        <v>115.5</v>
      </c>
      <c r="K73" s="20"/>
    </row>
    <row r="74" spans="1:11" ht="29.25" customHeight="1">
      <c r="A74" s="106"/>
      <c r="B74" s="64" t="s">
        <v>147</v>
      </c>
      <c r="C74" s="59" t="s">
        <v>56</v>
      </c>
      <c r="D74" s="59" t="s">
        <v>1</v>
      </c>
      <c r="E74" s="59" t="s">
        <v>81</v>
      </c>
      <c r="F74" s="59" t="s">
        <v>99</v>
      </c>
      <c r="G74" s="58"/>
      <c r="H74" s="83">
        <f>H77+H75+H76</f>
        <v>-83.6</v>
      </c>
      <c r="I74" s="83">
        <f>I77</f>
        <v>115.5</v>
      </c>
      <c r="K74" s="20"/>
    </row>
    <row r="75" spans="1:11" ht="48.75" customHeight="1" hidden="1">
      <c r="A75" s="106"/>
      <c r="B75" s="64" t="s">
        <v>61</v>
      </c>
      <c r="C75" s="59" t="s">
        <v>56</v>
      </c>
      <c r="D75" s="59" t="s">
        <v>1</v>
      </c>
      <c r="E75" s="59" t="s">
        <v>81</v>
      </c>
      <c r="F75" s="59" t="s">
        <v>110</v>
      </c>
      <c r="G75" s="58">
        <v>121</v>
      </c>
      <c r="H75" s="83">
        <v>0</v>
      </c>
      <c r="I75" s="83">
        <v>0</v>
      </c>
      <c r="K75" s="20"/>
    </row>
    <row r="76" spans="1:11" ht="60.75" customHeight="1" hidden="1">
      <c r="A76" s="106"/>
      <c r="B76" s="64" t="s">
        <v>108</v>
      </c>
      <c r="C76" s="59" t="s">
        <v>56</v>
      </c>
      <c r="D76" s="59" t="s">
        <v>1</v>
      </c>
      <c r="E76" s="59" t="s">
        <v>81</v>
      </c>
      <c r="F76" s="59" t="s">
        <v>110</v>
      </c>
      <c r="G76" s="58">
        <v>129</v>
      </c>
      <c r="H76" s="83">
        <v>0</v>
      </c>
      <c r="I76" s="83">
        <v>0</v>
      </c>
      <c r="K76" s="20"/>
    </row>
    <row r="77" spans="1:11" ht="93.75" customHeight="1">
      <c r="A77" s="106"/>
      <c r="B77" s="64" t="s">
        <v>152</v>
      </c>
      <c r="C77" s="59" t="s">
        <v>56</v>
      </c>
      <c r="D77" s="59" t="s">
        <v>1</v>
      </c>
      <c r="E77" s="59" t="s">
        <v>81</v>
      </c>
      <c r="F77" s="59" t="s">
        <v>110</v>
      </c>
      <c r="G77" s="59" t="s">
        <v>55</v>
      </c>
      <c r="H77" s="83">
        <f>H78+H79</f>
        <v>-83.6</v>
      </c>
      <c r="I77" s="83">
        <f>I78+I79</f>
        <v>115.5</v>
      </c>
      <c r="K77" s="20"/>
    </row>
    <row r="78" spans="1:11" ht="36" customHeight="1">
      <c r="A78" s="106"/>
      <c r="B78" s="64" t="s">
        <v>65</v>
      </c>
      <c r="C78" s="59" t="s">
        <v>56</v>
      </c>
      <c r="D78" s="59" t="s">
        <v>1</v>
      </c>
      <c r="E78" s="59" t="s">
        <v>81</v>
      </c>
      <c r="F78" s="59" t="s">
        <v>110</v>
      </c>
      <c r="G78" s="59" t="s">
        <v>5</v>
      </c>
      <c r="H78" s="83">
        <v>-82.6</v>
      </c>
      <c r="I78" s="83">
        <v>113.5</v>
      </c>
      <c r="K78" s="20"/>
    </row>
    <row r="79" spans="1:11" ht="32.25" customHeight="1">
      <c r="A79" s="106"/>
      <c r="B79" s="64" t="s">
        <v>122</v>
      </c>
      <c r="C79" s="59" t="s">
        <v>56</v>
      </c>
      <c r="D79" s="59" t="s">
        <v>1</v>
      </c>
      <c r="E79" s="59" t="s">
        <v>81</v>
      </c>
      <c r="F79" s="59" t="s">
        <v>110</v>
      </c>
      <c r="G79" s="59" t="s">
        <v>70</v>
      </c>
      <c r="H79" s="83">
        <v>-1</v>
      </c>
      <c r="I79" s="83">
        <v>2</v>
      </c>
      <c r="K79" s="20"/>
    </row>
    <row r="80" spans="1:11" ht="18" customHeight="1">
      <c r="A80" s="106"/>
      <c r="B80" s="66" t="s">
        <v>18</v>
      </c>
      <c r="C80" s="70" t="s">
        <v>56</v>
      </c>
      <c r="D80" s="70" t="s">
        <v>12</v>
      </c>
      <c r="E80" s="70" t="s">
        <v>10</v>
      </c>
      <c r="F80" s="70"/>
      <c r="G80" s="70"/>
      <c r="H80" s="68">
        <f aca="true" t="shared" si="4" ref="H80:I83">H81</f>
        <v>-155.15</v>
      </c>
      <c r="I80" s="68">
        <f t="shared" si="4"/>
        <v>26.5</v>
      </c>
      <c r="K80" s="20"/>
    </row>
    <row r="81" spans="1:11" ht="34.5" customHeight="1">
      <c r="A81" s="106"/>
      <c r="B81" s="64" t="s">
        <v>149</v>
      </c>
      <c r="C81" s="59" t="s">
        <v>56</v>
      </c>
      <c r="D81" s="59" t="s">
        <v>12</v>
      </c>
      <c r="E81" s="59" t="s">
        <v>10</v>
      </c>
      <c r="F81" s="59" t="s">
        <v>96</v>
      </c>
      <c r="G81" s="59"/>
      <c r="H81" s="83">
        <f t="shared" si="4"/>
        <v>-155.15</v>
      </c>
      <c r="I81" s="83">
        <f t="shared" si="4"/>
        <v>26.5</v>
      </c>
      <c r="K81" s="20"/>
    </row>
    <row r="82" spans="1:11" ht="30.75" customHeight="1">
      <c r="A82" s="106"/>
      <c r="B82" s="64" t="s">
        <v>154</v>
      </c>
      <c r="C82" s="59" t="s">
        <v>56</v>
      </c>
      <c r="D82" s="59" t="s">
        <v>12</v>
      </c>
      <c r="E82" s="59" t="s">
        <v>10</v>
      </c>
      <c r="F82" s="59" t="s">
        <v>126</v>
      </c>
      <c r="G82" s="59"/>
      <c r="H82" s="83">
        <f t="shared" si="4"/>
        <v>-155.15</v>
      </c>
      <c r="I82" s="83">
        <f t="shared" si="4"/>
        <v>26.5</v>
      </c>
      <c r="K82" s="20"/>
    </row>
    <row r="83" spans="1:11" ht="47.25" customHeight="1">
      <c r="A83" s="106"/>
      <c r="B83" s="64" t="s">
        <v>150</v>
      </c>
      <c r="C83" s="59" t="s">
        <v>56</v>
      </c>
      <c r="D83" s="59" t="s">
        <v>12</v>
      </c>
      <c r="E83" s="59" t="s">
        <v>10</v>
      </c>
      <c r="F83" s="59" t="s">
        <v>127</v>
      </c>
      <c r="G83" s="59" t="s">
        <v>55</v>
      </c>
      <c r="H83" s="83">
        <f t="shared" si="4"/>
        <v>-155.15</v>
      </c>
      <c r="I83" s="83">
        <f t="shared" si="4"/>
        <v>26.5</v>
      </c>
      <c r="K83" s="20"/>
    </row>
    <row r="84" spans="1:11" ht="27.75" customHeight="1">
      <c r="A84" s="106"/>
      <c r="B84" s="64" t="s">
        <v>65</v>
      </c>
      <c r="C84" s="59" t="s">
        <v>56</v>
      </c>
      <c r="D84" s="59" t="s">
        <v>12</v>
      </c>
      <c r="E84" s="59" t="s">
        <v>10</v>
      </c>
      <c r="F84" s="59" t="s">
        <v>127</v>
      </c>
      <c r="G84" s="59" t="s">
        <v>5</v>
      </c>
      <c r="H84" s="83">
        <v>-155.15</v>
      </c>
      <c r="I84" s="83">
        <v>26.5</v>
      </c>
      <c r="K84" s="20"/>
    </row>
    <row r="85" spans="1:11" ht="17.25" customHeight="1">
      <c r="A85" s="106"/>
      <c r="B85" s="66" t="s">
        <v>17</v>
      </c>
      <c r="C85" s="70" t="s">
        <v>56</v>
      </c>
      <c r="D85" s="70" t="s">
        <v>11</v>
      </c>
      <c r="E85" s="70" t="s">
        <v>11</v>
      </c>
      <c r="F85" s="59"/>
      <c r="G85" s="60"/>
      <c r="H85" s="68" t="e">
        <f aca="true" t="shared" si="5" ref="H85:I87">H86</f>
        <v>#REF!</v>
      </c>
      <c r="I85" s="68">
        <f t="shared" si="5"/>
        <v>95</v>
      </c>
      <c r="K85" s="20"/>
    </row>
    <row r="86" spans="1:11" ht="31.5" customHeight="1">
      <c r="A86" s="106"/>
      <c r="B86" s="64" t="s">
        <v>145</v>
      </c>
      <c r="C86" s="59" t="s">
        <v>56</v>
      </c>
      <c r="D86" s="59" t="s">
        <v>11</v>
      </c>
      <c r="E86" s="59" t="s">
        <v>11</v>
      </c>
      <c r="F86" s="59" t="s">
        <v>96</v>
      </c>
      <c r="G86" s="69"/>
      <c r="H86" s="112" t="e">
        <f t="shared" si="5"/>
        <v>#REF!</v>
      </c>
      <c r="I86" s="112">
        <f t="shared" si="5"/>
        <v>95</v>
      </c>
      <c r="K86" s="20"/>
    </row>
    <row r="87" spans="1:11" ht="49.5" customHeight="1">
      <c r="A87" s="106"/>
      <c r="B87" s="110" t="s">
        <v>143</v>
      </c>
      <c r="C87" s="59" t="s">
        <v>56</v>
      </c>
      <c r="D87" s="59" t="s">
        <v>11</v>
      </c>
      <c r="E87" s="59" t="s">
        <v>11</v>
      </c>
      <c r="F87" s="59" t="s">
        <v>92</v>
      </c>
      <c r="G87" s="58"/>
      <c r="H87" s="83" t="e">
        <f t="shared" si="5"/>
        <v>#REF!</v>
      </c>
      <c r="I87" s="83">
        <f t="shared" si="5"/>
        <v>95</v>
      </c>
      <c r="K87" s="20"/>
    </row>
    <row r="88" spans="1:11" ht="12.75" customHeight="1">
      <c r="A88" s="106"/>
      <c r="B88" s="64" t="s">
        <v>144</v>
      </c>
      <c r="C88" s="59" t="s">
        <v>56</v>
      </c>
      <c r="D88" s="59" t="s">
        <v>11</v>
      </c>
      <c r="E88" s="59" t="s">
        <v>11</v>
      </c>
      <c r="F88" s="59" t="s">
        <v>93</v>
      </c>
      <c r="G88" s="59" t="s">
        <v>55</v>
      </c>
      <c r="H88" s="83" t="e">
        <f>H89+#REF!+H90</f>
        <v>#REF!</v>
      </c>
      <c r="I88" s="83">
        <v>95</v>
      </c>
      <c r="K88" s="20"/>
    </row>
    <row r="89" spans="1:11" ht="32.25" customHeight="1">
      <c r="A89" s="106"/>
      <c r="B89" s="64" t="s">
        <v>65</v>
      </c>
      <c r="C89" s="59" t="s">
        <v>56</v>
      </c>
      <c r="D89" s="59" t="s">
        <v>11</v>
      </c>
      <c r="E89" s="59" t="s">
        <v>11</v>
      </c>
      <c r="F89" s="59" t="s">
        <v>93</v>
      </c>
      <c r="G89" s="59" t="s">
        <v>5</v>
      </c>
      <c r="H89" s="83">
        <v>0</v>
      </c>
      <c r="I89" s="83">
        <v>95</v>
      </c>
      <c r="K89" s="20"/>
    </row>
    <row r="90" spans="1:11" ht="50.25" customHeight="1" hidden="1">
      <c r="A90" s="106"/>
      <c r="B90" s="64" t="s">
        <v>65</v>
      </c>
      <c r="C90" s="59" t="s">
        <v>56</v>
      </c>
      <c r="D90" s="59" t="s">
        <v>11</v>
      </c>
      <c r="E90" s="59" t="s">
        <v>11</v>
      </c>
      <c r="F90" s="59" t="s">
        <v>93</v>
      </c>
      <c r="G90" s="59" t="s">
        <v>5</v>
      </c>
      <c r="H90" s="112">
        <v>-10</v>
      </c>
      <c r="I90" s="112">
        <v>15</v>
      </c>
      <c r="K90" s="20"/>
    </row>
    <row r="91" spans="1:11" ht="18" customHeight="1">
      <c r="A91" s="106"/>
      <c r="B91" s="66" t="s">
        <v>121</v>
      </c>
      <c r="C91" s="70" t="s">
        <v>56</v>
      </c>
      <c r="D91" s="70" t="s">
        <v>13</v>
      </c>
      <c r="E91" s="70" t="s">
        <v>0</v>
      </c>
      <c r="F91" s="70"/>
      <c r="G91" s="71"/>
      <c r="H91" s="113">
        <f>H92</f>
        <v>-333.03</v>
      </c>
      <c r="I91" s="113">
        <f>I92</f>
        <v>1138.93851</v>
      </c>
      <c r="K91" s="20"/>
    </row>
    <row r="92" spans="1:11" ht="31.5" customHeight="1">
      <c r="A92" s="106"/>
      <c r="B92" s="64" t="s">
        <v>145</v>
      </c>
      <c r="C92" s="59" t="s">
        <v>56</v>
      </c>
      <c r="D92" s="59" t="s">
        <v>13</v>
      </c>
      <c r="E92" s="59" t="s">
        <v>0</v>
      </c>
      <c r="F92" s="59" t="s">
        <v>96</v>
      </c>
      <c r="G92" s="69"/>
      <c r="H92" s="112">
        <f>H93</f>
        <v>-333.03</v>
      </c>
      <c r="I92" s="112">
        <f>I93</f>
        <v>1138.93851</v>
      </c>
      <c r="K92" s="20"/>
    </row>
    <row r="93" spans="1:11" ht="48.75" customHeight="1">
      <c r="A93" s="106"/>
      <c r="B93" s="64" t="s">
        <v>146</v>
      </c>
      <c r="C93" s="59" t="s">
        <v>56</v>
      </c>
      <c r="D93" s="59" t="s">
        <v>13</v>
      </c>
      <c r="E93" s="59" t="s">
        <v>0</v>
      </c>
      <c r="F93" s="59" t="s">
        <v>94</v>
      </c>
      <c r="G93" s="59" t="s">
        <v>55</v>
      </c>
      <c r="H93" s="112">
        <f>H94+H95+H96+H97+H98+H99</f>
        <v>-333.03</v>
      </c>
      <c r="I93" s="112">
        <f>I94+I95+I96+I97+I98+I99</f>
        <v>1138.93851</v>
      </c>
      <c r="K93" s="20"/>
    </row>
    <row r="94" spans="1:11" ht="50.25" customHeight="1">
      <c r="A94" s="106"/>
      <c r="B94" s="64" t="s">
        <v>64</v>
      </c>
      <c r="C94" s="59" t="s">
        <v>56</v>
      </c>
      <c r="D94" s="59" t="s">
        <v>13</v>
      </c>
      <c r="E94" s="59" t="s">
        <v>0</v>
      </c>
      <c r="F94" s="59" t="s">
        <v>94</v>
      </c>
      <c r="G94" s="59" t="s">
        <v>4</v>
      </c>
      <c r="H94" s="112">
        <v>-10</v>
      </c>
      <c r="I94" s="112">
        <v>0</v>
      </c>
      <c r="K94" s="20"/>
    </row>
    <row r="95" spans="1:11" ht="30" customHeight="1">
      <c r="A95" s="106"/>
      <c r="B95" s="86" t="s">
        <v>65</v>
      </c>
      <c r="C95" s="59" t="s">
        <v>56</v>
      </c>
      <c r="D95" s="59" t="s">
        <v>13</v>
      </c>
      <c r="E95" s="59" t="s">
        <v>0</v>
      </c>
      <c r="F95" s="59" t="s">
        <v>94</v>
      </c>
      <c r="G95" s="59" t="s">
        <v>5</v>
      </c>
      <c r="H95" s="83">
        <v>-292.53</v>
      </c>
      <c r="I95" s="83">
        <v>1048.71851</v>
      </c>
      <c r="K95" s="20"/>
    </row>
    <row r="96" spans="1:11" ht="33" customHeight="1">
      <c r="A96" s="106"/>
      <c r="B96" s="64" t="s">
        <v>122</v>
      </c>
      <c r="C96" s="59" t="s">
        <v>56</v>
      </c>
      <c r="D96" s="59" t="s">
        <v>13</v>
      </c>
      <c r="E96" s="59" t="s">
        <v>0</v>
      </c>
      <c r="F96" s="59" t="s">
        <v>94</v>
      </c>
      <c r="G96" s="59" t="s">
        <v>70</v>
      </c>
      <c r="H96" s="83">
        <v>-10</v>
      </c>
      <c r="I96" s="83">
        <v>10</v>
      </c>
      <c r="K96" s="20"/>
    </row>
    <row r="97" spans="1:11" ht="32.25" customHeight="1">
      <c r="A97" s="106"/>
      <c r="B97" s="64" t="s">
        <v>66</v>
      </c>
      <c r="C97" s="59" t="s">
        <v>56</v>
      </c>
      <c r="D97" s="59" t="s">
        <v>13</v>
      </c>
      <c r="E97" s="59" t="s">
        <v>0</v>
      </c>
      <c r="F97" s="59" t="s">
        <v>94</v>
      </c>
      <c r="G97" s="59" t="s">
        <v>6</v>
      </c>
      <c r="H97" s="83">
        <v>-4</v>
      </c>
      <c r="I97" s="83">
        <v>61.5</v>
      </c>
      <c r="K97" s="20"/>
    </row>
    <row r="98" spans="1:11" ht="21" customHeight="1">
      <c r="A98" s="106"/>
      <c r="B98" s="64" t="s">
        <v>67</v>
      </c>
      <c r="C98" s="59" t="s">
        <v>56</v>
      </c>
      <c r="D98" s="59" t="s">
        <v>13</v>
      </c>
      <c r="E98" s="59" t="s">
        <v>0</v>
      </c>
      <c r="F98" s="59" t="s">
        <v>94</v>
      </c>
      <c r="G98" s="59" t="s">
        <v>58</v>
      </c>
      <c r="H98" s="83">
        <v>-6.5</v>
      </c>
      <c r="I98" s="83">
        <v>6.72</v>
      </c>
      <c r="K98" s="20"/>
    </row>
    <row r="99" spans="1:11" ht="20.25" customHeight="1">
      <c r="A99" s="106"/>
      <c r="B99" s="64" t="s">
        <v>128</v>
      </c>
      <c r="C99" s="59" t="s">
        <v>56</v>
      </c>
      <c r="D99" s="59" t="s">
        <v>13</v>
      </c>
      <c r="E99" s="59" t="s">
        <v>0</v>
      </c>
      <c r="F99" s="59" t="s">
        <v>94</v>
      </c>
      <c r="G99" s="59" t="s">
        <v>129</v>
      </c>
      <c r="H99" s="83">
        <v>-10</v>
      </c>
      <c r="I99" s="83">
        <v>12</v>
      </c>
      <c r="K99" s="20"/>
    </row>
    <row r="100" spans="1:11" ht="34.5" customHeight="1">
      <c r="A100" s="106"/>
      <c r="B100" s="66" t="s">
        <v>45</v>
      </c>
      <c r="C100" s="70" t="s">
        <v>56</v>
      </c>
      <c r="D100" s="70" t="s">
        <v>7</v>
      </c>
      <c r="E100" s="70" t="s">
        <v>12</v>
      </c>
      <c r="F100" s="70"/>
      <c r="G100" s="60"/>
      <c r="H100" s="68" t="e">
        <f>H101</f>
        <v>#REF!</v>
      </c>
      <c r="I100" s="68">
        <f>I101</f>
        <v>3572.46</v>
      </c>
      <c r="K100" s="20"/>
    </row>
    <row r="101" spans="1:11" ht="51" customHeight="1">
      <c r="A101" s="106"/>
      <c r="B101" s="86" t="s">
        <v>141</v>
      </c>
      <c r="C101" s="59" t="s">
        <v>56</v>
      </c>
      <c r="D101" s="59" t="s">
        <v>7</v>
      </c>
      <c r="E101" s="59" t="s">
        <v>12</v>
      </c>
      <c r="F101" s="59" t="s">
        <v>96</v>
      </c>
      <c r="G101" s="58"/>
      <c r="H101" s="83" t="e">
        <f>H102</f>
        <v>#REF!</v>
      </c>
      <c r="I101" s="83">
        <f>I102</f>
        <v>3572.46</v>
      </c>
      <c r="K101" s="20"/>
    </row>
    <row r="102" spans="1:11" ht="50.25" customHeight="1">
      <c r="A102" s="106"/>
      <c r="B102" s="64" t="s">
        <v>143</v>
      </c>
      <c r="C102" s="59" t="s">
        <v>56</v>
      </c>
      <c r="D102" s="59" t="s">
        <v>7</v>
      </c>
      <c r="E102" s="59" t="s">
        <v>12</v>
      </c>
      <c r="F102" s="59" t="s">
        <v>92</v>
      </c>
      <c r="G102" s="58"/>
      <c r="H102" s="83" t="e">
        <f>H103+H109+H114</f>
        <v>#REF!</v>
      </c>
      <c r="I102" s="83">
        <f>I104+I109+I114</f>
        <v>3572.46</v>
      </c>
      <c r="K102" s="20"/>
    </row>
    <row r="103" spans="1:11" ht="37.5" customHeight="1" hidden="1">
      <c r="A103" s="106"/>
      <c r="B103" s="64" t="s">
        <v>153</v>
      </c>
      <c r="C103" s="59" t="s">
        <v>56</v>
      </c>
      <c r="D103" s="59" t="s">
        <v>7</v>
      </c>
      <c r="E103" s="59" t="s">
        <v>12</v>
      </c>
      <c r="F103" s="59" t="s">
        <v>87</v>
      </c>
      <c r="G103" s="59" t="s">
        <v>55</v>
      </c>
      <c r="H103" s="83" t="e">
        <f>H105+H107+#REF!</f>
        <v>#REF!</v>
      </c>
      <c r="I103" s="83" t="e">
        <f>I105+I107+#REF!+I108+I106</f>
        <v>#REF!</v>
      </c>
      <c r="K103" s="20"/>
    </row>
    <row r="104" spans="1:11" ht="64.5" customHeight="1">
      <c r="A104" s="106"/>
      <c r="B104" s="64" t="s">
        <v>220</v>
      </c>
      <c r="C104" s="59" t="s">
        <v>56</v>
      </c>
      <c r="D104" s="59" t="s">
        <v>7</v>
      </c>
      <c r="E104" s="59" t="s">
        <v>12</v>
      </c>
      <c r="F104" s="59" t="s">
        <v>92</v>
      </c>
      <c r="G104" s="59" t="s">
        <v>55</v>
      </c>
      <c r="H104" s="83"/>
      <c r="I104" s="83">
        <f>I105+I106+I107+I108</f>
        <v>2766.33</v>
      </c>
      <c r="K104" s="20"/>
    </row>
    <row r="105" spans="1:11" ht="52.5" customHeight="1">
      <c r="A105" s="106"/>
      <c r="B105" s="64" t="s">
        <v>61</v>
      </c>
      <c r="C105" s="59" t="s">
        <v>56</v>
      </c>
      <c r="D105" s="59" t="s">
        <v>7</v>
      </c>
      <c r="E105" s="59" t="s">
        <v>12</v>
      </c>
      <c r="F105" s="59" t="s">
        <v>87</v>
      </c>
      <c r="G105" s="117">
        <v>121</v>
      </c>
      <c r="H105" s="83">
        <v>747.29</v>
      </c>
      <c r="I105" s="83">
        <v>1384.52</v>
      </c>
      <c r="K105" s="20"/>
    </row>
    <row r="106" spans="1:9" s="41" customFormat="1" ht="47.25" customHeight="1">
      <c r="A106" s="106"/>
      <c r="B106" s="64" t="s">
        <v>61</v>
      </c>
      <c r="C106" s="59" t="s">
        <v>56</v>
      </c>
      <c r="D106" s="59" t="s">
        <v>7</v>
      </c>
      <c r="E106" s="59" t="s">
        <v>12</v>
      </c>
      <c r="F106" s="59" t="s">
        <v>160</v>
      </c>
      <c r="G106" s="117">
        <v>121</v>
      </c>
      <c r="H106" s="83"/>
      <c r="I106" s="83">
        <v>740.16</v>
      </c>
    </row>
    <row r="107" spans="1:11" ht="48" customHeight="1">
      <c r="A107" s="106"/>
      <c r="B107" s="64" t="s">
        <v>108</v>
      </c>
      <c r="C107" s="59" t="s">
        <v>56</v>
      </c>
      <c r="D107" s="59" t="s">
        <v>7</v>
      </c>
      <c r="E107" s="59" t="s">
        <v>12</v>
      </c>
      <c r="F107" s="59" t="s">
        <v>87</v>
      </c>
      <c r="G107" s="117">
        <v>129</v>
      </c>
      <c r="H107" s="83">
        <v>225.75</v>
      </c>
      <c r="I107" s="83">
        <v>418.12</v>
      </c>
      <c r="K107" s="20"/>
    </row>
    <row r="108" spans="1:11" ht="62.25" customHeight="1">
      <c r="A108" s="106"/>
      <c r="B108" s="64" t="s">
        <v>108</v>
      </c>
      <c r="C108" s="59" t="s">
        <v>56</v>
      </c>
      <c r="D108" s="59" t="s">
        <v>7</v>
      </c>
      <c r="E108" s="59" t="s">
        <v>12</v>
      </c>
      <c r="F108" s="59" t="s">
        <v>160</v>
      </c>
      <c r="G108" s="117">
        <v>129</v>
      </c>
      <c r="H108" s="83"/>
      <c r="I108" s="83">
        <v>223.53</v>
      </c>
      <c r="K108" s="20"/>
    </row>
    <row r="109" spans="1:11" ht="62.25" customHeight="1">
      <c r="A109" s="106"/>
      <c r="B109" s="64" t="s">
        <v>144</v>
      </c>
      <c r="C109" s="59" t="s">
        <v>56</v>
      </c>
      <c r="D109" s="59" t="s">
        <v>7</v>
      </c>
      <c r="E109" s="59" t="s">
        <v>12</v>
      </c>
      <c r="F109" s="59" t="s">
        <v>130</v>
      </c>
      <c r="G109" s="59" t="s">
        <v>55</v>
      </c>
      <c r="H109" s="83">
        <f>H110+H112</f>
        <v>71.92</v>
      </c>
      <c r="I109" s="83">
        <f>I110+I112+I111+I113</f>
        <v>244.18</v>
      </c>
      <c r="K109" s="20"/>
    </row>
    <row r="110" spans="1:11" ht="48" customHeight="1">
      <c r="A110" s="108"/>
      <c r="B110" s="64" t="s">
        <v>61</v>
      </c>
      <c r="C110" s="59" t="s">
        <v>56</v>
      </c>
      <c r="D110" s="59" t="s">
        <v>7</v>
      </c>
      <c r="E110" s="59" t="s">
        <v>12</v>
      </c>
      <c r="F110" s="59" t="s">
        <v>130</v>
      </c>
      <c r="G110" s="59" t="s">
        <v>3</v>
      </c>
      <c r="H110" s="83">
        <v>55.6</v>
      </c>
      <c r="I110" s="83">
        <v>131.24</v>
      </c>
      <c r="K110" s="20"/>
    </row>
    <row r="111" spans="1:11" ht="53.25" customHeight="1">
      <c r="A111" s="108"/>
      <c r="B111" s="64" t="s">
        <v>61</v>
      </c>
      <c r="C111" s="59" t="s">
        <v>56</v>
      </c>
      <c r="D111" s="59" t="s">
        <v>7</v>
      </c>
      <c r="E111" s="59" t="s">
        <v>12</v>
      </c>
      <c r="F111" s="59" t="s">
        <v>162</v>
      </c>
      <c r="G111" s="59" t="s">
        <v>3</v>
      </c>
      <c r="H111" s="83"/>
      <c r="I111" s="83">
        <v>56.3</v>
      </c>
      <c r="K111" s="20"/>
    </row>
    <row r="112" spans="1:11" ht="69" customHeight="1">
      <c r="A112" s="106"/>
      <c r="B112" s="64" t="s">
        <v>108</v>
      </c>
      <c r="C112" s="59" t="s">
        <v>56</v>
      </c>
      <c r="D112" s="59" t="s">
        <v>7</v>
      </c>
      <c r="E112" s="59" t="s">
        <v>12</v>
      </c>
      <c r="F112" s="59" t="s">
        <v>130</v>
      </c>
      <c r="G112" s="59" t="s">
        <v>109</v>
      </c>
      <c r="H112" s="83">
        <v>16.32</v>
      </c>
      <c r="I112" s="83">
        <v>39.64</v>
      </c>
      <c r="K112" s="20"/>
    </row>
    <row r="113" spans="1:11" ht="46.5" customHeight="1">
      <c r="A113" s="106"/>
      <c r="B113" s="64" t="s">
        <v>108</v>
      </c>
      <c r="C113" s="59" t="s">
        <v>56</v>
      </c>
      <c r="D113" s="59" t="s">
        <v>7</v>
      </c>
      <c r="E113" s="59" t="s">
        <v>12</v>
      </c>
      <c r="F113" s="59" t="s">
        <v>162</v>
      </c>
      <c r="G113" s="59" t="s">
        <v>109</v>
      </c>
      <c r="H113" s="83"/>
      <c r="I113" s="83">
        <v>17</v>
      </c>
      <c r="K113" s="20"/>
    </row>
    <row r="114" spans="1:11" ht="49.5" customHeight="1">
      <c r="A114" s="106"/>
      <c r="B114" s="64" t="s">
        <v>143</v>
      </c>
      <c r="C114" s="59" t="s">
        <v>56</v>
      </c>
      <c r="D114" s="59" t="s">
        <v>7</v>
      </c>
      <c r="E114" s="59" t="s">
        <v>12</v>
      </c>
      <c r="F114" s="59" t="s">
        <v>131</v>
      </c>
      <c r="G114" s="87" t="s">
        <v>55</v>
      </c>
      <c r="H114" s="112">
        <f>H118+H120+H122</f>
        <v>131.95000000000002</v>
      </c>
      <c r="I114" s="112">
        <f>I118+I120+I122+I119+I121</f>
        <v>561.95</v>
      </c>
      <c r="K114" s="20"/>
    </row>
    <row r="115" spans="1:11" ht="46.5">
      <c r="A115" s="106"/>
      <c r="B115" s="64" t="s">
        <v>61</v>
      </c>
      <c r="C115" s="59" t="s">
        <v>56</v>
      </c>
      <c r="D115" s="59" t="s">
        <v>7</v>
      </c>
      <c r="E115" s="59" t="s">
        <v>12</v>
      </c>
      <c r="F115" s="59" t="s">
        <v>131</v>
      </c>
      <c r="G115" s="87" t="s">
        <v>3</v>
      </c>
      <c r="H115" s="112">
        <v>186.6</v>
      </c>
      <c r="I115" s="112">
        <v>186.6</v>
      </c>
      <c r="K115" s="20"/>
    </row>
    <row r="116" spans="1:11" ht="62.25">
      <c r="A116" s="106"/>
      <c r="B116" s="64" t="s">
        <v>108</v>
      </c>
      <c r="C116" s="59" t="s">
        <v>56</v>
      </c>
      <c r="D116" s="59" t="s">
        <v>7</v>
      </c>
      <c r="E116" s="59" t="s">
        <v>12</v>
      </c>
      <c r="F116" s="59" t="s">
        <v>130</v>
      </c>
      <c r="G116" s="87" t="s">
        <v>109</v>
      </c>
      <c r="H116" s="112">
        <v>38.4</v>
      </c>
      <c r="I116" s="112">
        <v>38.4</v>
      </c>
      <c r="K116" s="20"/>
    </row>
    <row r="117" spans="1:11" ht="51.75" customHeight="1">
      <c r="A117" s="106"/>
      <c r="B117" s="64" t="s">
        <v>124</v>
      </c>
      <c r="C117" s="59" t="s">
        <v>56</v>
      </c>
      <c r="D117" s="59" t="s">
        <v>7</v>
      </c>
      <c r="E117" s="59" t="s">
        <v>12</v>
      </c>
      <c r="F117" s="59" t="s">
        <v>131</v>
      </c>
      <c r="G117" s="87" t="s">
        <v>55</v>
      </c>
      <c r="H117" s="112" t="e">
        <f>#REF!+#REF!+H122</f>
        <v>#REF!</v>
      </c>
      <c r="I117" s="112">
        <f>I118+I119+I120+I121+I122</f>
        <v>561.95</v>
      </c>
      <c r="K117" s="20"/>
    </row>
    <row r="118" spans="1:11" ht="51" customHeight="1">
      <c r="A118" s="106"/>
      <c r="B118" s="64" t="s">
        <v>61</v>
      </c>
      <c r="C118" s="59" t="s">
        <v>56</v>
      </c>
      <c r="D118" s="59" t="s">
        <v>7</v>
      </c>
      <c r="E118" s="59" t="s">
        <v>12</v>
      </c>
      <c r="F118" s="59" t="s">
        <v>131</v>
      </c>
      <c r="G118" s="87" t="s">
        <v>3</v>
      </c>
      <c r="H118" s="112">
        <v>123.55</v>
      </c>
      <c r="I118" s="112">
        <v>240.49</v>
      </c>
      <c r="K118" s="20"/>
    </row>
    <row r="119" spans="1:11" ht="52.5" customHeight="1">
      <c r="A119" s="106"/>
      <c r="B119" s="64" t="s">
        <v>61</v>
      </c>
      <c r="C119" s="59" t="s">
        <v>56</v>
      </c>
      <c r="D119" s="59" t="s">
        <v>7</v>
      </c>
      <c r="E119" s="59" t="s">
        <v>12</v>
      </c>
      <c r="F119" s="59" t="s">
        <v>161</v>
      </c>
      <c r="G119" s="87" t="s">
        <v>3</v>
      </c>
      <c r="H119" s="112"/>
      <c r="I119" s="112">
        <v>131.21</v>
      </c>
      <c r="K119" s="20"/>
    </row>
    <row r="120" spans="1:11" ht="66" customHeight="1">
      <c r="A120" s="106"/>
      <c r="B120" s="64" t="s">
        <v>108</v>
      </c>
      <c r="C120" s="59" t="s">
        <v>56</v>
      </c>
      <c r="D120" s="59" t="s">
        <v>7</v>
      </c>
      <c r="E120" s="59" t="s">
        <v>12</v>
      </c>
      <c r="F120" s="59" t="s">
        <v>131</v>
      </c>
      <c r="G120" s="87" t="s">
        <v>109</v>
      </c>
      <c r="H120" s="112">
        <v>36.6</v>
      </c>
      <c r="I120" s="112">
        <v>72.63</v>
      </c>
      <c r="K120" s="20"/>
    </row>
    <row r="121" spans="1:11" ht="30.75" customHeight="1">
      <c r="A121" s="106"/>
      <c r="B121" s="64" t="s">
        <v>108</v>
      </c>
      <c r="C121" s="59" t="s">
        <v>56</v>
      </c>
      <c r="D121" s="59" t="s">
        <v>7</v>
      </c>
      <c r="E121" s="59" t="s">
        <v>12</v>
      </c>
      <c r="F121" s="59" t="s">
        <v>161</v>
      </c>
      <c r="G121" s="87" t="s">
        <v>109</v>
      </c>
      <c r="H121" s="112"/>
      <c r="I121" s="112">
        <v>39.62</v>
      </c>
      <c r="K121" s="20"/>
    </row>
    <row r="122" spans="1:11" ht="33" customHeight="1">
      <c r="A122" s="106"/>
      <c r="B122" s="64" t="s">
        <v>65</v>
      </c>
      <c r="C122" s="59" t="s">
        <v>56</v>
      </c>
      <c r="D122" s="59" t="s">
        <v>7</v>
      </c>
      <c r="E122" s="59" t="s">
        <v>12</v>
      </c>
      <c r="F122" s="59" t="s">
        <v>131</v>
      </c>
      <c r="G122" s="87" t="s">
        <v>5</v>
      </c>
      <c r="H122" s="112">
        <v>-28.2</v>
      </c>
      <c r="I122" s="112">
        <v>78</v>
      </c>
      <c r="K122" s="20"/>
    </row>
    <row r="123" spans="1:11" ht="13.5" customHeight="1">
      <c r="A123" s="106"/>
      <c r="B123" s="66" t="s">
        <v>88</v>
      </c>
      <c r="C123" s="70" t="s">
        <v>56</v>
      </c>
      <c r="D123" s="70" t="s">
        <v>72</v>
      </c>
      <c r="E123" s="70" t="s">
        <v>72</v>
      </c>
      <c r="F123" s="70" t="s">
        <v>2</v>
      </c>
      <c r="G123" s="73" t="s">
        <v>55</v>
      </c>
      <c r="H123" s="112"/>
      <c r="I123" s="112">
        <v>0</v>
      </c>
      <c r="J123" s="42"/>
      <c r="K123" s="20"/>
    </row>
    <row r="124" spans="1:11" ht="21" customHeight="1">
      <c r="A124" s="106"/>
      <c r="B124" s="64" t="s">
        <v>88</v>
      </c>
      <c r="C124" s="59" t="s">
        <v>56</v>
      </c>
      <c r="D124" s="59" t="s">
        <v>72</v>
      </c>
      <c r="E124" s="59" t="s">
        <v>72</v>
      </c>
      <c r="F124" s="59" t="s">
        <v>73</v>
      </c>
      <c r="G124" s="72">
        <v>999</v>
      </c>
      <c r="H124" s="112"/>
      <c r="I124" s="112">
        <v>0</v>
      </c>
      <c r="J124" s="42"/>
      <c r="K124" s="20"/>
    </row>
    <row r="125" spans="1:11" ht="45.75" customHeight="1">
      <c r="A125" s="106"/>
      <c r="B125" s="66" t="s">
        <v>14</v>
      </c>
      <c r="C125" s="66"/>
      <c r="D125" s="66"/>
      <c r="E125" s="66"/>
      <c r="F125" s="66"/>
      <c r="G125" s="68"/>
      <c r="H125" s="68" t="e">
        <f>H9+H15+H27+H30+H34+H72+H80+H85+H91+#REF!+H100</f>
        <v>#REF!</v>
      </c>
      <c r="I125" s="68">
        <f>I100+I91+I85+I80+I72+I62+I57+I34+I30+I27+I15+I9+I68</f>
        <v>7616.251499999999</v>
      </c>
      <c r="K125" s="20"/>
    </row>
    <row r="126" spans="9:11" ht="45.75" customHeight="1">
      <c r="I126" s="20"/>
      <c r="J126" s="42"/>
      <c r="K126" s="20"/>
    </row>
    <row r="127" spans="9:11" ht="42" customHeight="1">
      <c r="I127" s="20"/>
      <c r="K127" s="20"/>
    </row>
    <row r="128" ht="69.75" customHeight="1">
      <c r="K128" s="20"/>
    </row>
    <row r="129" s="20" customFormat="1" ht="34.5" customHeight="1"/>
    <row r="130" s="20" customFormat="1" ht="59.25" customHeight="1"/>
    <row r="131" s="20" customFormat="1" ht="59.25" customHeight="1">
      <c r="K131" s="42"/>
    </row>
    <row r="132" s="20" customFormat="1" ht="40.5" customHeight="1">
      <c r="K132" s="42"/>
    </row>
    <row r="133" s="20" customFormat="1" ht="33.75" customHeight="1">
      <c r="K133" s="42"/>
    </row>
    <row r="134" s="20" customFormat="1" ht="12.75" customHeight="1">
      <c r="K134" s="42"/>
    </row>
    <row r="135" spans="11:12" s="20" customFormat="1" ht="12.75">
      <c r="K135" s="42"/>
      <c r="L135" s="42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Настя</cp:lastModifiedBy>
  <cp:lastPrinted>2019-03-20T03:14:16Z</cp:lastPrinted>
  <dcterms:created xsi:type="dcterms:W3CDTF">2007-09-12T09:25:25Z</dcterms:created>
  <dcterms:modified xsi:type="dcterms:W3CDTF">2019-03-20T03:23:42Z</dcterms:modified>
  <cp:category/>
  <cp:version/>
  <cp:contentType/>
  <cp:contentStatus/>
</cp:coreProperties>
</file>