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12120" windowHeight="7695" tabRatio="872" activeTab="6"/>
  </bookViews>
  <sheets>
    <sheet name="приложение 1" sheetId="1" r:id="rId1"/>
    <sheet name="приложение 2" sheetId="2" r:id="rId2"/>
    <sheet name="приложение 3" sheetId="3" r:id="rId3"/>
    <sheet name="прмложение 4" sheetId="4" r:id="rId4"/>
    <sheet name="приложение 5" sheetId="5" r:id="rId5"/>
    <sheet name="приложение 6" sheetId="6" r:id="rId6"/>
    <sheet name="приложение 7" sheetId="7" r:id="rId7"/>
  </sheets>
  <definedNames>
    <definedName name="_Toc105952697" localSheetId="4">'приложение 5'!#REF!</definedName>
    <definedName name="_Toc105952698" localSheetId="4">'приложение 5'!#REF!</definedName>
    <definedName name="_xlnm.Print_Area" localSheetId="0">'приложение 1'!$A$1:$D$30</definedName>
    <definedName name="_xlnm.Print_Area" localSheetId="4">'приложение 5'!$A$1:$E$27</definedName>
    <definedName name="_xlnm.Print_Area" localSheetId="5">'приложение 6'!$A$1:$G$50</definedName>
    <definedName name="_xlnm.Print_Area" localSheetId="6">'приложение 7'!$A$1:$I$179</definedName>
    <definedName name="_xlnm.Print_Area" localSheetId="3">'прмложение 4'!$A$1:$F$38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<sst xmlns="http://schemas.openxmlformats.org/spreadsheetml/2006/main" count="1467" uniqueCount="338">
  <si>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</si>
  <si>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20204014100000151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</si>
  <si>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</si>
  <si>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20204029100000151</t>
  </si>
  <si>
    <t>Межбюджетные трансферты, передаваемые бюджетам поселений на реализацию дополнительных мероприятий, направленных на снижение напряженности на рынке труда</t>
  </si>
  <si>
    <t>20204999100000151</t>
  </si>
  <si>
    <t>Прочие межбюджетные трансферты, передаваемые бюджетам поселений</t>
  </si>
  <si>
    <t>20805000100000180</t>
  </si>
  <si>
    <t>Перечисления из/в бюджетов поселений для осуществления возврата (зачета) излишне уплаченных или излишне взысканных сумм налогов, сборов и иных платежей. а также сумм процентов за несвоевременное осуществление такого возврата и процентов.</t>
  </si>
  <si>
    <t>21905000100000151</t>
  </si>
  <si>
    <t xml:space="preserve">Возврат остатков субсидий, субвенций и иных межбюджетных трансфертов, имеющих целевое назначение, прошлых лет из бюджетов поселений </t>
  </si>
  <si>
    <t>01050201100000510</t>
  </si>
  <si>
    <t>01050201100000610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</si>
  <si>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</si>
  <si>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</si>
  <si>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t>КБК</t>
  </si>
  <si>
    <t>нормативы отчислений, %</t>
  </si>
  <si>
    <t>801 1 13 01995 10 0000 130</t>
  </si>
  <si>
    <t>801 1 17 01050 10 0000 180</t>
  </si>
  <si>
    <t>801 1 17 05050 10 0000 180</t>
  </si>
  <si>
    <t>Прочие налоговые доходы бюджетов поселений</t>
  </si>
  <si>
    <t>БЕЗВОЗМЕЗДНЫЕ ПОСТУПЛЕНИЯ</t>
  </si>
  <si>
    <t>Глава муниципального образования</t>
  </si>
  <si>
    <t>01</t>
  </si>
  <si>
    <t>04</t>
  </si>
  <si>
    <t>0000000</t>
  </si>
  <si>
    <t>121</t>
  </si>
  <si>
    <t>242</t>
  </si>
  <si>
    <t>244</t>
  </si>
  <si>
    <t>851</t>
  </si>
  <si>
    <t>11</t>
  </si>
  <si>
    <t>870</t>
  </si>
  <si>
    <t>02</t>
  </si>
  <si>
    <t>03</t>
  </si>
  <si>
    <t>07</t>
  </si>
  <si>
    <t>05</t>
  </si>
  <si>
    <t>08</t>
  </si>
  <si>
    <t>Физическая культура и спорт</t>
  </si>
  <si>
    <t>Код главы</t>
  </si>
  <si>
    <t>Код группы, подгруппы, статьи и вида источников</t>
  </si>
  <si>
    <t>Наименование</t>
  </si>
  <si>
    <t>Код доходов</t>
  </si>
  <si>
    <t>Наименование доходов</t>
  </si>
  <si>
    <t>Наименование  доходов</t>
  </si>
  <si>
    <t>Код главы администратора*</t>
  </si>
  <si>
    <t>Код бюджетной классификации Российской Федерации</t>
  </si>
  <si>
    <t>Изменения (+;-)</t>
  </si>
  <si>
    <t>Сумма с учетом изменений</t>
  </si>
  <si>
    <t>НАЛОГОВЫЕ И НЕНАЛОГОВЫЕ ДОХОДЫ</t>
  </si>
  <si>
    <t>Налог на доходы физических лиц</t>
  </si>
  <si>
    <t>Единый сельскохозяйственный налог</t>
  </si>
  <si>
    <t>* отражается код главы главного администратора (администратора) доходов местного бюджета</t>
  </si>
  <si>
    <t>ВСЕГО РАСХОДОВ</t>
  </si>
  <si>
    <t>Культура</t>
  </si>
  <si>
    <t>Молодежная политика и оздоровление детей</t>
  </si>
  <si>
    <t>ОБРАЗОВАНИЕ</t>
  </si>
  <si>
    <t>Благоустройство</t>
  </si>
  <si>
    <t>ЖИЛИЩНО-КОММУНАЛЬНОЕ ХОЗЯЙСТВО</t>
  </si>
  <si>
    <t>НАЦИОНАЛЬНАЯ ОБОРОНА</t>
  </si>
  <si>
    <t>Резервные фонды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</si>
  <si>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</si>
  <si>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ОБЩЕГОСУДАРСТВЕННЫЕ ВОПРОСЫ</t>
  </si>
  <si>
    <t>Наименование показателя</t>
  </si>
  <si>
    <t>тыс. руб.</t>
  </si>
  <si>
    <t>Наименование показателей</t>
  </si>
  <si>
    <t xml:space="preserve">Сумма с учетом изменений </t>
  </si>
  <si>
    <t>3</t>
  </si>
  <si>
    <t>4</t>
  </si>
  <si>
    <t>5</t>
  </si>
  <si>
    <t>0100</t>
  </si>
  <si>
    <t>0104</t>
  </si>
  <si>
    <t>0111</t>
  </si>
  <si>
    <t>0200</t>
  </si>
  <si>
    <t>Мобилизационная и вневойсковая подготовка</t>
  </si>
  <si>
    <t>0203</t>
  </si>
  <si>
    <t>0500</t>
  </si>
  <si>
    <t>0503</t>
  </si>
  <si>
    <t>0700</t>
  </si>
  <si>
    <t>0707</t>
  </si>
  <si>
    <t>0800</t>
  </si>
  <si>
    <t>0801</t>
  </si>
  <si>
    <t>ФИЗИЧЕСКАЯ КУЛЬТУРА И СПОРТ</t>
  </si>
  <si>
    <t>1100</t>
  </si>
  <si>
    <t>Физическая культура</t>
  </si>
  <si>
    <t>1101</t>
  </si>
  <si>
    <t>Другие вопросы в области физической культуры и спорта</t>
  </si>
  <si>
    <t>1105</t>
  </si>
  <si>
    <t>КУЛЬТУРА, КИНЕМАТОГРАФИЯ</t>
  </si>
  <si>
    <t>(тыс. рублей)</t>
  </si>
  <si>
    <t>Дотации бюджетам субъектов Российской Федерации и муниципальных образований</t>
  </si>
  <si>
    <t>Раздел, подраздел</t>
  </si>
  <si>
    <t>Раздел</t>
  </si>
  <si>
    <t>Подраздел</t>
  </si>
  <si>
    <t>Целевая статья</t>
  </si>
  <si>
    <t>Вид расходов</t>
  </si>
  <si>
    <t>2</t>
  </si>
  <si>
    <t>Перечень главных администраторов доходов бюджета муниципального образования «Теньгинское сельское поселение»</t>
  </si>
  <si>
    <t>000</t>
  </si>
  <si>
    <t>182</t>
  </si>
  <si>
    <t>Сельская администрация Теньгинского сельского поселения Онгудайского района Республики Алтай</t>
  </si>
  <si>
    <t>801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</si>
  <si>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</si>
  <si>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11105035100000120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</si>
  <si>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</si>
  <si>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11109045100000120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</si>
  <si>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т.ч. казенных)</t>
  </si>
  <si>
    <t>11301995100000130</t>
  </si>
  <si>
    <t>Прочие доходы от оказания платных услуг (работ) получателями средств бюджетов поселений</t>
  </si>
  <si>
    <t>11402052100000410</t>
  </si>
  <si>
    <t>11402053100000440</t>
  </si>
  <si>
    <t>Доходы от реализации иного имущества, находящегося в соб-ти поселений (за исключением имущества муниципальных бюджетных и автономных учреждений, а также имущества муницип. унитарных предприятий, в том числе казенных), в части реализации матер-ных запасов</t>
  </si>
  <si>
    <t>11502050100000140</t>
  </si>
  <si>
    <t>Платежи, взимаемые организациями поселений за выполнение определенных функций</t>
  </si>
  <si>
    <t>11701050100000180</t>
  </si>
  <si>
    <t>Невыясненные поступления, зачисляемые в бюджеты поселений</t>
  </si>
  <si>
    <t>11705050100000180</t>
  </si>
  <si>
    <t>Прочие неналоговые доходы бюджетов поселений</t>
  </si>
  <si>
    <t>20201001100000151</t>
  </si>
  <si>
    <t>Дотации бюджетам поселений на выравнивание уровня бюджетной обеспеченности</t>
  </si>
  <si>
    <t>20201003100000151</t>
  </si>
  <si>
    <t>20202999100000151</t>
  </si>
  <si>
    <t>Прочие субсидии бюджетам поселений</t>
  </si>
  <si>
    <t>Дотации бюджетам поселений на поддержку мер по обеспечению сбалансированности местных бюджетов</t>
  </si>
  <si>
    <t>20203015100000151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</si>
  <si>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</si>
  <si>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20204012100000151</t>
  </si>
  <si>
    <t>00</t>
  </si>
  <si>
    <t>Непрограммные направления деятельности</t>
  </si>
  <si>
    <t>Высшее должностное лицо сельского поселения и его заместители</t>
  </si>
  <si>
    <t>0100000</t>
  </si>
  <si>
    <t>0100801</t>
  </si>
  <si>
    <t>852</t>
  </si>
  <si>
    <t>Резервные фонды органов местного самоуправления</t>
  </si>
  <si>
    <t>Осуществление первичного воинского учета на территориях, где отсутствуют военные комиссариаты</t>
  </si>
  <si>
    <t>9905118</t>
  </si>
  <si>
    <t>99000Ш2</t>
  </si>
  <si>
    <t>Непрограммные направления деятельности местной администрации</t>
  </si>
  <si>
    <t>Коммунальное хозяйство</t>
  </si>
  <si>
    <t>3510500</t>
  </si>
  <si>
    <t>0121000</t>
  </si>
  <si>
    <t>9900801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</si>
  <si>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</si>
  <si>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</si>
  <si>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</si>
  <si>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</si>
  <si>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</si>
  <si>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</si>
  <si>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</si>
  <si>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Резервные средства</t>
  </si>
  <si>
    <t>09</t>
  </si>
  <si>
    <t>НАЦИОНАЛЬНАЯ ЭКОНОМИКА</t>
  </si>
  <si>
    <t>Прочая закупка товаров, работ и услуг для обеспечения государственных (муниципальных) нужд</t>
  </si>
  <si>
    <t>0131000</t>
  </si>
  <si>
    <t>0132000</t>
  </si>
  <si>
    <t>540</t>
  </si>
  <si>
    <t>0133000</t>
  </si>
  <si>
    <t>999</t>
  </si>
  <si>
    <t>99</t>
  </si>
  <si>
    <t>9990000</t>
  </si>
  <si>
    <t>Администрация Теньгинского сельского поселения</t>
  </si>
  <si>
    <t>Муниципальная программа "Комплексное экономическое развитие муниципального образования «Теньгинское сельское поселение» на 2015-2018 годы</t>
  </si>
  <si>
    <t>код</t>
  </si>
  <si>
    <t>9900000</t>
  </si>
  <si>
    <t>Код  главы админист-ратора</t>
  </si>
  <si>
    <t>10804020011000110</t>
  </si>
  <si>
    <t>20204089100000151</t>
  </si>
  <si>
    <t>0400</t>
  </si>
  <si>
    <t>0502</t>
  </si>
  <si>
    <t>УСЛОВНО УТВЕРЖДЕННЫЕ РАСХОДЫ</t>
  </si>
  <si>
    <t>9900</t>
  </si>
  <si>
    <t>9999</t>
  </si>
  <si>
    <t xml:space="preserve">Межбюджетные трасферты, передаваемые бюджетам поселений из бюджетов муниципальных районов на восстановление поврежденных в результате крупномасштабного наводнения и паводка автомобильных дорог регионального и межмуниципального, месного </t>
  </si>
  <si>
    <t>области, а также последствий паводка, произошедшего в 2014 году на территориях Республики Алтай, Республики Хакасия и Алтайского края.</t>
  </si>
  <si>
    <t xml:space="preserve">значения и мостов в целях ликвидации последсвий крупномасштабного наводнения, произошедшего в 2013 году на территориях Республики Саха (Якутия), Приморского и Хабароского краев,  Амурской и Магаданской областей, Еврейской автономной </t>
  </si>
  <si>
    <t>ВЦП "Развитие социально-культурной сферы в муниципальном образовании"Теньгинское сельское поселение" на 2015-2018 гг."</t>
  </si>
  <si>
    <t>Мероприятия в области  развития спорта в рамках ВЦП "Развитие социально-культурной сферы в муниципальном образовании"Теньгинское сельское поселение" на 2015-2018 гг."</t>
  </si>
  <si>
    <t>ВЦП "Устойчивое развитие систем жизнеобеспечения МО «Теньгинское сельское поселение» на 2015-2018 гг."</t>
  </si>
  <si>
    <t>Развитие физической культуры, спорта в рамках ВЦП "Развитие социально-культурной сферы МО «Теньгинское сельское поселение» на 2015-2018 гг."</t>
  </si>
  <si>
    <t>АВЦП "Обеспечение деятельности Администрации МО "Теньгинское сельское поселение" на 2015-2018 гг."</t>
  </si>
  <si>
    <t>20203024100000151</t>
  </si>
  <si>
    <t>Субвенции бюджетам сельских поселений на выполнение передаваемых полномочий субъектов Российской Федерации</t>
  </si>
  <si>
    <t>0102</t>
  </si>
  <si>
    <t>Мероприятия  в области коммунального хозяйства  в рамках ВЦП "Устойчивое развитие систем жизнеобеспечения МО «Теньгинское сельское поселение» на 2015-2018 гг."</t>
  </si>
  <si>
    <t>Приложение 2
к решению «О бюджете 
муниципального образования "Теньгинское сельское поселение"
на 2016 год "</t>
  </si>
  <si>
    <t>Приложение 1
к решению «О бюджете 
муниципального образования "Теньгинское сельское поселение"
на 2016 год ".</t>
  </si>
  <si>
    <t xml:space="preserve"> Приложение 3
к решению «О бюджете 
муниципального образования "Теньгинское сельское поселение"
на 2016 год"
</t>
  </si>
  <si>
    <t xml:space="preserve">Приложение 4
к решению «О бюджете 
муниципального образования "Теньгинское сельское поселение"
на 2016 год »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</si>
  <si>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</si>
  <si>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</si>
  <si>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</si>
  <si>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</si>
  <si>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</si>
  <si>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</si>
  <si>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</si>
  <si>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</si>
  <si>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бюджета - Всего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</si>
  <si>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</si>
  <si>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</si>
  <si>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</si>
  <si>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</si>
  <si>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</si>
  <si>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</si>
  <si>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</si>
  <si>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</si>
  <si>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</si>
  <si>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</si>
  <si>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</si>
  <si>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</si>
  <si>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</si>
  <si>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</si>
  <si>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</si>
  <si>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</si>
  <si>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</si>
  <si>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</si>
  <si>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Объем поступлений доходов в бюджет муниципального образования   "Теньгинское сельское поселение" в 2016 году</t>
  </si>
  <si>
    <t>Доходы от реализации имущества,  находящегося в оперативном управлении учреждений, находящихся в ведении органов управления поселений (за исключением имущества муниципальных автономных учреждений), в части реализации основных средств по указанному имуществу</t>
  </si>
  <si>
    <t>Нормативы отчислений федеральных, местных налогов и сборов и неналоговых доходов в бюджет "Теньгинского сельского поселения" на 2016 год</t>
  </si>
  <si>
    <t>Распределение
бюджетных ассигнований по разделам, подразделам классификации расходов бюджета муниципального образования "Теньгинское сельское поселение"   на 2016год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</si>
  <si>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"Теньгинское сельское поселение"  на 2016год</t>
  </si>
  <si>
    <t>12</t>
  </si>
  <si>
    <t>Субвенции местным бюджетам на выполнение передаваемых полномочий субъектов Российской Федерации</t>
  </si>
  <si>
    <t>990А001100</t>
  </si>
  <si>
    <t>990000Ш600</t>
  </si>
  <si>
    <t>010А101190</t>
  </si>
  <si>
    <t>010А101110</t>
  </si>
  <si>
    <t>010А101100</t>
  </si>
  <si>
    <t>0130300000</t>
  </si>
  <si>
    <t>Условно утвержденные расходы</t>
  </si>
  <si>
    <t>0110451180</t>
  </si>
  <si>
    <t>Мобилизационная  и вневойсковая  подготовка</t>
  </si>
  <si>
    <t>0120100000</t>
  </si>
  <si>
    <t>0130000000</t>
  </si>
  <si>
    <t>0130100000</t>
  </si>
  <si>
    <t>0130200000</t>
  </si>
  <si>
    <t xml:space="preserve"> Приложение 6
к решению «О бюджете 
муниципального образования "Теньгинское сельское поселение"
на 2016 года»</t>
  </si>
  <si>
    <t>Общегосударственные вопросы</t>
  </si>
  <si>
    <t>9900000000</t>
  </si>
  <si>
    <t>0100000000</t>
  </si>
  <si>
    <t>Национальная экономика</t>
  </si>
  <si>
    <t>Другие вопросы в области национальной экономики</t>
  </si>
  <si>
    <t>0140000000</t>
  </si>
  <si>
    <t>Жилищно-коммунальное хозяйство</t>
  </si>
  <si>
    <t>Национальная оборона</t>
  </si>
  <si>
    <t>(тыс. руб.)</t>
  </si>
  <si>
    <t>Гл</t>
  </si>
  <si>
    <t>Рз</t>
  </si>
  <si>
    <t>ПР</t>
  </si>
  <si>
    <t>ЦСР</t>
  </si>
  <si>
    <t>ВР</t>
  </si>
  <si>
    <t>Изменения       (+;-)</t>
  </si>
  <si>
    <t>Утверждено расходов</t>
  </si>
  <si>
    <t>Администратор поселения</t>
  </si>
  <si>
    <t>Функционирование высшего должностного лица субъекта Российской Федерации и муниципального образования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</si>
  <si>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</si>
  <si>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</si>
  <si>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</si>
  <si>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</si>
  <si>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Фкнкционирование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</si>
  <si>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</si>
  <si>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0020000</t>
  </si>
  <si>
    <t>0020300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</si>
  <si>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</si>
  <si>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</si>
  <si>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Глава муниципального образования и его заместители</t>
  </si>
  <si>
    <t>Центральный аппарат</t>
  </si>
  <si>
    <t>0020400</t>
  </si>
  <si>
    <t>Выполнение функций органами местного самоуправления</t>
  </si>
  <si>
    <t>Закупка товаров, работ, услуг в сфере информационно-комуникационных технологий</t>
  </si>
  <si>
    <t>Прочая закупка товаров работ и услуг, для обеспечения государственных (муниципальных) нужд</t>
  </si>
  <si>
    <t>Уплата налогов на имущество организаций и земельного налога</t>
  </si>
  <si>
    <t>Уплата прочих налогов, сборов и иных обязательных  платежей</t>
  </si>
  <si>
    <t xml:space="preserve">Резервные фонды </t>
  </si>
  <si>
    <t>0700000</t>
  </si>
  <si>
    <t>0700500</t>
  </si>
  <si>
    <t>000000</t>
  </si>
  <si>
    <t>Мобилизационная  и вневойсковая подготовка</t>
  </si>
  <si>
    <t>0000000000</t>
  </si>
  <si>
    <t>1110000</t>
  </si>
  <si>
    <t>1115118</t>
  </si>
  <si>
    <t>Мероприятия в области строительства, архитектуры и градостроительства</t>
  </si>
  <si>
    <t>3380000</t>
  </si>
  <si>
    <t>500</t>
  </si>
  <si>
    <t>Дорожное хозяйство (дорожные фонды)</t>
  </si>
  <si>
    <t>Ведомственные целевые программы муниципальных образований</t>
  </si>
  <si>
    <t>7950000</t>
  </si>
  <si>
    <t>7950001</t>
  </si>
  <si>
    <t>Обеспечение деятельности подведомственных учреждений</t>
  </si>
  <si>
    <t>4319900</t>
  </si>
  <si>
    <t>Фонд оплаты и страховые взносы</t>
  </si>
  <si>
    <t>Прочая закупка товаров работ и услуг,для государственных услуг</t>
  </si>
  <si>
    <t>Комунальное хозяйство</t>
  </si>
  <si>
    <t xml:space="preserve">Поддержка коммунального хозяйства </t>
  </si>
  <si>
    <t>3510000</t>
  </si>
  <si>
    <t>6000500</t>
  </si>
  <si>
    <t>0140100000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</si>
  <si>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</si>
  <si>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</si>
  <si>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</si>
  <si>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6000000</t>
  </si>
  <si>
    <t>Прочие мероприятия по благоустройству городских округов и поселений</t>
  </si>
  <si>
    <t>Организационно-воспитательная работа с молодежью</t>
  </si>
  <si>
    <t>4310000</t>
  </si>
  <si>
    <t>Проведение мероприятий для детей и молодежи</t>
  </si>
  <si>
    <t>Культура и кинемотография</t>
  </si>
  <si>
    <t xml:space="preserve">Культура  </t>
  </si>
  <si>
    <t xml:space="preserve">Культура </t>
  </si>
  <si>
    <t>межбюджетные трансферты,перечисления другим бюджетам бюджетной системы РФ.</t>
  </si>
  <si>
    <t>4409900</t>
  </si>
  <si>
    <t>Музеи и постоянные выставки</t>
  </si>
  <si>
    <t>4410000</t>
  </si>
  <si>
    <t>4419900</t>
  </si>
  <si>
    <t>Библиотеки</t>
  </si>
  <si>
    <t>4420000</t>
  </si>
  <si>
    <t>4429900</t>
  </si>
  <si>
    <t>Межбюджетные трансферты,перечисления другим бюджетам бюджетной системы РФ.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</si>
  <si>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</si>
  <si>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</si>
  <si>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4529900</t>
  </si>
  <si>
    <t xml:space="preserve">Приложение № 7 к решению  "О бюджете муниципального образования "Теньгинское сельское поселение" на 2016 год" </t>
  </si>
  <si>
    <t>Ведомственная структура расходов бюджета муниципального образования "Теньгинское сельское поселение" на 2016 год</t>
  </si>
  <si>
    <t>Муниципальная программа "Экономическое развитие муниципального образования «Теньгинское сельское поселение»</t>
  </si>
  <si>
    <t>АВЦП" Обеспечение деятельности Администрации МО "Теньгинское сельское поселение" на 2015-2018 гг.</t>
  </si>
  <si>
    <t>Расходы на обеспечение функций    муниципального образования Теньгинское сельское поселение</t>
  </si>
  <si>
    <t>Подпрограмма "Развитие социально-культурной сферы  в муниципальном образовании"Теньгинское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</si>
  <si>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образовании"Теньгинское сельское поселение" на 2015-2018 гг.</t>
  </si>
  <si>
    <t>Мероприятия в области  развития культуры в рамках подпрограммы Развитие социально-культурной сферы" в муниципальном образовании"Теньгинское сельское поселение" на 2015-2018 гг.</t>
  </si>
  <si>
    <t>Развитие физической культуры, спорта в рамках подпрограммы "Развитие социально-культурной сферы   муниципального образования "Теньгинскоесельское поселение" на 2015-2018 гг."</t>
  </si>
  <si>
    <t>ВЦП "Развитие транспортной инфраструктуры Теньгинского сельского поселения" на 2014-2016гг.</t>
  </si>
  <si>
    <t>Подпрограмма "Повышение качества управления муниципальным имуществом и земельными ресурсами Теньгинского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</si>
  <si>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Теньгинского сельского поселения на 2015-2018гг"</t>
  </si>
  <si>
    <t>Межбюджетные трансферты,перечисления другим бюджетам бюджетной системы Российской Федерации.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</si>
  <si>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</si>
  <si>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</si>
  <si>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</si>
  <si>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</si>
  <si>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Перечень главных администраторов источников финансирования дефицита бюджета муниципального образования "Теньгинское сельское поселение"</t>
  </si>
  <si>
    <t>0403</t>
  </si>
  <si>
    <t xml:space="preserve"> Приложение  5
к решению «О бюджете 
муниципального образования "Теньгинское сельское поселение"
на 2016 год".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</si>
</sst>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_-* #,##0.0_р_._-;\-* #,##0.0_р_._-;_-* &quot;-&quot;??_р_._-;_-@_-"/>
    <numFmt numFmtId="175" formatCode="#,##0.0_р_."/>
    <numFmt numFmtId="176" formatCode="0.00000"/>
    <numFmt numFmtId="177" formatCode="0.0000"/>
    <numFmt numFmtId="178" formatCode="0.000"/>
    <numFmt numFmtId="179" formatCode="0.000000"/>
    <numFmt numFmtId="180" formatCode="0.0000000000"/>
    <numFmt numFmtId="181" formatCode="0.00000000000"/>
    <numFmt numFmtId="182" formatCode="0.000000000"/>
    <numFmt numFmtId="183" formatCode="0.00000000"/>
    <numFmt numFmtId="184" formatCode="0.0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_-* #,##0.000_р_._-;\-* #,##0.000_р_._-;_-* &quot;-&quot;??_р_._-;_-@_-"/>
    <numFmt numFmtId="190" formatCode="_-* #,##0.0000_р_._-;\-* #,##0.0000_р_._-;_-* &quot;-&quot;??_р_._-;_-@_-"/>
    <numFmt numFmtId="191" formatCode="_-* #,##0.00000_р_._-;\-* #,##0.00000_р_._-;_-* &quot;-&quot;??_р_._-;_-@_-"/>
    <numFmt numFmtId="192" formatCode="_-* #,##0.00000_р_._-;\-* #,##0.00000_р_._-;_-* &quot;-&quot;?????_р_._-;_-@_-"/>
    <numFmt numFmtId="193" formatCode="_-* #,##0.000000_р_._-;\-* #,##0.000000_р_._-;_-* &quot;-&quot;??_р_._-;_-@_-"/>
    <numFmt numFmtId="194" formatCode="#,##0.00_ ;\-#,##0.00\ "/>
    <numFmt numFmtId="195" formatCode="#,##0.000_ ;\-#,##0.000\ "/>
    <numFmt numFmtId="196" formatCode="#,##0.0000_ ;\-#,##0.0000\ "/>
    <numFmt numFmtId="197" formatCode="#,##0.00000_ ;\-#,##0.00000\ "/>
    <numFmt numFmtId="198" formatCode="#,##0.000000_ ;\-#,##0.000000\ "/>
  </numFmts>
  <fonts count="6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2"/>
    </font>
    <font>
      <sz val="14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Arial Cyr"/>
      <family val="0"/>
    </font>
    <font>
      <b/>
      <i/>
      <sz val="12"/>
      <name val="Arial Cyr"/>
      <family val="0"/>
    </font>
    <font>
      <b/>
      <sz val="12"/>
      <color indexed="8"/>
      <name val="Times New Roman"/>
      <family val="1"/>
    </font>
    <font>
      <i/>
      <sz val="12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25" borderId="1" applyNumberFormat="0" applyAlignment="0" applyProtection="0"/>
    <xf numFmtId="0" fontId="53" fillId="26" borderId="2" applyNumberFormat="0" applyAlignment="0" applyProtection="0"/>
    <xf numFmtId="0" fontId="54" fillId="26" borderId="1" applyNumberFormat="0" applyAlignment="0" applyProtection="0"/>
    <xf numFmtId="0" fontId="5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13" fillId="0" borderId="0">
      <alignment/>
      <protection/>
    </xf>
    <xf numFmtId="0" fontId="50" fillId="0" borderId="0">
      <alignment/>
      <protection/>
    </xf>
    <xf numFmtId="0" fontId="1" fillId="0" borderId="0">
      <alignment/>
      <protection/>
    </xf>
    <xf numFmtId="0" fontId="13" fillId="0" borderId="0" applyNumberFormat="0" applyFont="0" applyFill="0" applyBorder="0" applyAlignment="0" applyProtection="0"/>
    <xf numFmtId="0" fontId="0" fillId="0" borderId="0">
      <alignment/>
      <protection/>
    </xf>
    <xf numFmtId="0" fontId="14" fillId="0" borderId="0">
      <alignment vertical="top"/>
      <protection/>
    </xf>
    <xf numFmtId="0" fontId="50" fillId="0" borderId="0">
      <alignment/>
      <protection/>
    </xf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249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/>
    </xf>
    <xf numFmtId="0" fontId="9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Alignment="1">
      <alignment horizontal="right" vertical="justify"/>
    </xf>
    <xf numFmtId="0" fontId="0" fillId="0" borderId="0" xfId="0" applyFont="1" applyAlignment="1">
      <alignment horizontal="left" vertical="justify"/>
    </xf>
    <xf numFmtId="0" fontId="9" fillId="0" borderId="0" xfId="0" applyFont="1" applyFill="1" applyBorder="1" applyAlignment="1">
      <alignment horizontal="left" vertical="justify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justify"/>
    </xf>
    <xf numFmtId="0" fontId="6" fillId="0" borderId="0" xfId="0" applyFont="1" applyAlignment="1">
      <alignment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right" vertical="justify"/>
    </xf>
    <xf numFmtId="0" fontId="16" fillId="0" borderId="0" xfId="0" applyFont="1" applyAlignment="1">
      <alignment horizontal="left" vertical="justify"/>
    </xf>
    <xf numFmtId="0" fontId="3" fillId="0" borderId="13" xfId="0" applyFont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49" fontId="18" fillId="0" borderId="13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justify" vertical="center" wrapText="1"/>
    </xf>
    <xf numFmtId="0" fontId="21" fillId="0" borderId="0" xfId="0" applyFont="1" applyAlignment="1">
      <alignment/>
    </xf>
    <xf numFmtId="0" fontId="22" fillId="0" borderId="0" xfId="0" applyFont="1" applyAlignment="1">
      <alignment wrapText="1"/>
    </xf>
    <xf numFmtId="0" fontId="22" fillId="0" borderId="15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justify" vertical="center" wrapText="1"/>
    </xf>
    <xf numFmtId="49" fontId="18" fillId="0" borderId="13" xfId="0" applyNumberFormat="1" applyFont="1" applyBorder="1" applyAlignment="1">
      <alignment horizontal="center" vertical="center"/>
    </xf>
    <xf numFmtId="0" fontId="18" fillId="0" borderId="0" xfId="0" applyFont="1" applyAlignment="1">
      <alignment horizontal="justify"/>
    </xf>
    <xf numFmtId="0" fontId="22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3" xfId="0" applyFont="1" applyBorder="1" applyAlignment="1">
      <alignment horizontal="center" vertical="top" wrapText="1"/>
    </xf>
    <xf numFmtId="0" fontId="3" fillId="0" borderId="0" xfId="0" applyFont="1" applyFill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49" fontId="3" fillId="32" borderId="13" xfId="0" applyNumberFormat="1" applyFont="1" applyFill="1" applyBorder="1" applyAlignment="1">
      <alignment horizontal="center" vertical="center" wrapText="1"/>
    </xf>
    <xf numFmtId="49" fontId="3" fillId="32" borderId="13" xfId="0" applyNumberFormat="1" applyFont="1" applyFill="1" applyBorder="1" applyAlignment="1">
      <alignment horizontal="center" vertical="center"/>
    </xf>
    <xf numFmtId="2" fontId="3" fillId="32" borderId="13" xfId="0" applyNumberFormat="1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left" vertical="center" wrapText="1"/>
    </xf>
    <xf numFmtId="0" fontId="3" fillId="32" borderId="13" xfId="0" applyFont="1" applyFill="1" applyBorder="1" applyAlignment="1">
      <alignment horizontal="left" vertical="center" wrapText="1"/>
    </xf>
    <xf numFmtId="1" fontId="5" fillId="32" borderId="13" xfId="0" applyNumberFormat="1" applyFont="1" applyFill="1" applyBorder="1" applyAlignment="1">
      <alignment horizontal="left" vertical="center" wrapText="1"/>
    </xf>
    <xf numFmtId="1" fontId="3" fillId="32" borderId="13" xfId="0" applyNumberFormat="1" applyFont="1" applyFill="1" applyBorder="1" applyAlignment="1">
      <alignment horizontal="left" vertical="center" wrapText="1"/>
    </xf>
    <xf numFmtId="0" fontId="3" fillId="0" borderId="16" xfId="0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0" fontId="3" fillId="0" borderId="18" xfId="0" applyFont="1" applyBorder="1" applyAlignment="1">
      <alignment wrapText="1"/>
    </xf>
    <xf numFmtId="0" fontId="3" fillId="0" borderId="17" xfId="0" applyFont="1" applyBorder="1" applyAlignment="1">
      <alignment/>
    </xf>
    <xf numFmtId="49" fontId="3" fillId="0" borderId="19" xfId="0" applyNumberFormat="1" applyFont="1" applyBorder="1" applyAlignment="1">
      <alignment/>
    </xf>
    <xf numFmtId="0" fontId="3" fillId="0" borderId="20" xfId="0" applyFont="1" applyBorder="1" applyAlignment="1">
      <alignment/>
    </xf>
    <xf numFmtId="0" fontId="10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  <xf numFmtId="2" fontId="3" fillId="32" borderId="13" xfId="0" applyNumberFormat="1" applyFont="1" applyFill="1" applyBorder="1" applyAlignment="1" quotePrefix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Alignment="1">
      <alignment horizontal="center" vertical="top" wrapText="1"/>
    </xf>
    <xf numFmtId="0" fontId="3" fillId="0" borderId="13" xfId="0" applyFont="1" applyFill="1" applyBorder="1" applyAlignment="1">
      <alignment horizontal="left" vertical="center" wrapText="1"/>
    </xf>
    <xf numFmtId="2" fontId="3" fillId="0" borderId="13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wrapText="1"/>
    </xf>
    <xf numFmtId="49" fontId="18" fillId="32" borderId="13" xfId="0" applyNumberFormat="1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vertical="center" wrapText="1"/>
    </xf>
    <xf numFmtId="2" fontId="3" fillId="0" borderId="0" xfId="0" applyNumberFormat="1" applyFont="1" applyAlignment="1">
      <alignment horizontal="center"/>
    </xf>
    <xf numFmtId="49" fontId="11" fillId="32" borderId="13" xfId="0" applyNumberFormat="1" applyFont="1" applyFill="1" applyBorder="1" applyAlignment="1">
      <alignment vertical="top" wrapText="1"/>
    </xf>
    <xf numFmtId="2" fontId="9" fillId="32" borderId="13" xfId="0" applyNumberFormat="1" applyFont="1" applyFill="1" applyBorder="1" applyAlignment="1">
      <alignment horizontal="center" vertical="center" wrapText="1"/>
    </xf>
    <xf numFmtId="49" fontId="9" fillId="32" borderId="13" xfId="53" applyNumberFormat="1" applyFont="1" applyFill="1" applyBorder="1" applyAlignment="1">
      <alignment wrapText="1"/>
      <protection/>
    </xf>
    <xf numFmtId="49" fontId="9" fillId="32" borderId="13" xfId="0" applyNumberFormat="1" applyFont="1" applyFill="1" applyBorder="1" applyAlignment="1">
      <alignment horizontal="center" vertical="center" wrapText="1"/>
    </xf>
    <xf numFmtId="49" fontId="9" fillId="32" borderId="13" xfId="0" applyNumberFormat="1" applyFont="1" applyFill="1" applyBorder="1" applyAlignment="1">
      <alignment horizontal="center" vertical="center"/>
    </xf>
    <xf numFmtId="0" fontId="0" fillId="32" borderId="0" xfId="0" applyFill="1" applyAlignment="1">
      <alignment/>
    </xf>
    <xf numFmtId="49" fontId="11" fillId="32" borderId="13" xfId="0" applyNumberFormat="1" applyFont="1" applyFill="1" applyBorder="1" applyAlignment="1">
      <alignment horizontal="center" vertical="center" wrapText="1"/>
    </xf>
    <xf numFmtId="49" fontId="11" fillId="32" borderId="13" xfId="0" applyNumberFormat="1" applyFont="1" applyFill="1" applyBorder="1" applyAlignment="1">
      <alignment horizontal="center" vertical="center"/>
    </xf>
    <xf numFmtId="49" fontId="11" fillId="32" borderId="23" xfId="0" applyNumberFormat="1" applyFont="1" applyFill="1" applyBorder="1" applyAlignment="1">
      <alignment horizontal="center" vertical="center"/>
    </xf>
    <xf numFmtId="1" fontId="11" fillId="32" borderId="13" xfId="0" applyNumberFormat="1" applyFont="1" applyFill="1" applyBorder="1" applyAlignment="1">
      <alignment horizontal="left" vertical="center" wrapText="1"/>
    </xf>
    <xf numFmtId="0" fontId="22" fillId="32" borderId="13" xfId="0" applyFont="1" applyFill="1" applyBorder="1" applyAlignment="1">
      <alignment vertical="center" wrapText="1"/>
    </xf>
    <xf numFmtId="49" fontId="22" fillId="32" borderId="13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wrapText="1"/>
    </xf>
    <xf numFmtId="49" fontId="5" fillId="0" borderId="0" xfId="0" applyNumberFormat="1" applyFont="1" applyAlignment="1">
      <alignment horizontal="center" vertical="top" wrapText="1"/>
    </xf>
    <xf numFmtId="0" fontId="25" fillId="0" borderId="0" xfId="0" applyFont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26" fillId="0" borderId="0" xfId="0" applyFont="1" applyAlignment="1">
      <alignment/>
    </xf>
    <xf numFmtId="0" fontId="2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3" fillId="32" borderId="13" xfId="0" applyFont="1" applyFill="1" applyBorder="1" applyAlignment="1">
      <alignment horizontal="center" vertical="top" wrapText="1"/>
    </xf>
    <xf numFmtId="0" fontId="28" fillId="32" borderId="13" xfId="54" applyFont="1" applyFill="1" applyBorder="1" applyAlignment="1">
      <alignment horizontal="left" vertical="center" wrapText="1"/>
      <protection/>
    </xf>
    <xf numFmtId="49" fontId="3" fillId="32" borderId="23" xfId="0" applyNumberFormat="1" applyFont="1" applyFill="1" applyBorder="1" applyAlignment="1">
      <alignment horizontal="center" vertical="center"/>
    </xf>
    <xf numFmtId="43" fontId="3" fillId="32" borderId="13" xfId="0" applyNumberFormat="1" applyFont="1" applyFill="1" applyBorder="1" applyAlignment="1">
      <alignment horizontal="center" vertical="center" wrapText="1"/>
    </xf>
    <xf numFmtId="0" fontId="10" fillId="32" borderId="0" xfId="0" applyFont="1" applyFill="1" applyAlignment="1">
      <alignment/>
    </xf>
    <xf numFmtId="0" fontId="3" fillId="32" borderId="13" xfId="0" applyFont="1" applyFill="1" applyBorder="1" applyAlignment="1">
      <alignment vertical="center" wrapText="1"/>
    </xf>
    <xf numFmtId="49" fontId="4" fillId="32" borderId="13" xfId="0" applyNumberFormat="1" applyFont="1" applyFill="1" applyBorder="1" applyAlignment="1">
      <alignment horizontal="center" vertical="center" wrapText="1"/>
    </xf>
    <xf numFmtId="2" fontId="12" fillId="32" borderId="0" xfId="0" applyNumberFormat="1" applyFont="1" applyFill="1" applyAlignment="1">
      <alignment/>
    </xf>
    <xf numFmtId="0" fontId="12" fillId="32" borderId="0" xfId="0" applyFont="1" applyFill="1" applyAlignment="1">
      <alignment/>
    </xf>
    <xf numFmtId="0" fontId="28" fillId="32" borderId="21" xfId="54" applyFont="1" applyFill="1" applyBorder="1" applyAlignment="1">
      <alignment horizontal="left" vertical="center" wrapText="1"/>
      <protection/>
    </xf>
    <xf numFmtId="0" fontId="27" fillId="32" borderId="0" xfId="0" applyFont="1" applyFill="1" applyAlignment="1">
      <alignment/>
    </xf>
    <xf numFmtId="49" fontId="4" fillId="32" borderId="13" xfId="0" applyNumberFormat="1" applyFont="1" applyFill="1" applyBorder="1" applyAlignment="1">
      <alignment horizontal="center" vertical="center"/>
    </xf>
    <xf numFmtId="49" fontId="4" fillId="32" borderId="23" xfId="0" applyNumberFormat="1" applyFont="1" applyFill="1" applyBorder="1" applyAlignment="1">
      <alignment horizontal="center" vertical="center"/>
    </xf>
    <xf numFmtId="49" fontId="3" fillId="32" borderId="24" xfId="0" applyNumberFormat="1" applyFont="1" applyFill="1" applyBorder="1" applyAlignment="1">
      <alignment horizontal="center" vertical="center"/>
    </xf>
    <xf numFmtId="1" fontId="4" fillId="32" borderId="13" xfId="0" applyNumberFormat="1" applyFont="1" applyFill="1" applyBorder="1" applyAlignment="1">
      <alignment horizontal="left" vertical="center" wrapText="1"/>
    </xf>
    <xf numFmtId="43" fontId="3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center" vertical="top" wrapText="1"/>
    </xf>
    <xf numFmtId="43" fontId="3" fillId="32" borderId="13" xfId="43" applyNumberFormat="1" applyFont="1" applyFill="1" applyBorder="1" applyAlignment="1">
      <alignment horizontal="center" vertical="center"/>
    </xf>
    <xf numFmtId="0" fontId="29" fillId="32" borderId="0" xfId="0" applyFont="1" applyFill="1" applyAlignment="1">
      <alignment/>
    </xf>
    <xf numFmtId="0" fontId="4" fillId="32" borderId="13" xfId="0" applyFont="1" applyFill="1" applyBorder="1" applyAlignment="1">
      <alignment vertical="center" wrapText="1"/>
    </xf>
    <xf numFmtId="43" fontId="4" fillId="32" borderId="13" xfId="43" applyNumberFormat="1" applyFont="1" applyFill="1" applyBorder="1" applyAlignment="1">
      <alignment horizontal="center" vertical="center"/>
    </xf>
    <xf numFmtId="2" fontId="4" fillId="32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2" fontId="3" fillId="0" borderId="0" xfId="0" applyNumberFormat="1" applyFont="1" applyFill="1" applyAlignment="1">
      <alignment horizontal="center" vertical="top" wrapText="1"/>
    </xf>
    <xf numFmtId="0" fontId="5" fillId="0" borderId="0" xfId="0" applyFont="1" applyAlignment="1">
      <alignment horizontal="left" vertical="top" wrapText="1"/>
    </xf>
    <xf numFmtId="43" fontId="4" fillId="32" borderId="13" xfId="0" applyNumberFormat="1" applyFont="1" applyFill="1" applyBorder="1" applyAlignment="1">
      <alignment horizontal="center" vertical="center" wrapText="1"/>
    </xf>
    <xf numFmtId="49" fontId="4" fillId="32" borderId="24" xfId="0" applyNumberFormat="1" applyFont="1" applyFill="1" applyBorder="1" applyAlignment="1">
      <alignment horizontal="center" vertical="center"/>
    </xf>
    <xf numFmtId="43" fontId="4" fillId="32" borderId="13" xfId="0" applyNumberFormat="1" applyFont="1" applyFill="1" applyBorder="1" applyAlignment="1">
      <alignment horizontal="center" vertical="center"/>
    </xf>
    <xf numFmtId="0" fontId="4" fillId="32" borderId="13" xfId="0" applyFont="1" applyFill="1" applyBorder="1" applyAlignment="1">
      <alignment horizontal="left" vertical="center" wrapText="1"/>
    </xf>
    <xf numFmtId="16" fontId="10" fillId="0" borderId="0" xfId="0" applyNumberFormat="1" applyFont="1" applyAlignment="1">
      <alignment/>
    </xf>
    <xf numFmtId="0" fontId="24" fillId="32" borderId="0" xfId="0" applyFont="1" applyFill="1" applyAlignment="1">
      <alignment wrapText="1"/>
    </xf>
    <xf numFmtId="0" fontId="3" fillId="32" borderId="0" xfId="0" applyFont="1" applyFill="1" applyAlignment="1">
      <alignment/>
    </xf>
    <xf numFmtId="0" fontId="11" fillId="32" borderId="0" xfId="0" applyFont="1" applyFill="1" applyAlignment="1">
      <alignment horizontal="center" vertical="top" wrapText="1"/>
    </xf>
    <xf numFmtId="173" fontId="9" fillId="32" borderId="0" xfId="0" applyNumberFormat="1" applyFont="1" applyFill="1" applyAlignment="1">
      <alignment horizontal="center" vertical="center" wrapText="1"/>
    </xf>
    <xf numFmtId="0" fontId="9" fillId="32" borderId="21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11" fillId="32" borderId="13" xfId="0" applyFont="1" applyFill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left" vertical="top" wrapText="1"/>
    </xf>
    <xf numFmtId="2" fontId="11" fillId="32" borderId="13" xfId="0" applyNumberFormat="1" applyFont="1" applyFill="1" applyBorder="1" applyAlignment="1">
      <alignment horizontal="center" vertical="center" wrapText="1"/>
    </xf>
    <xf numFmtId="1" fontId="11" fillId="32" borderId="13" xfId="0" applyNumberFormat="1" applyFont="1" applyFill="1" applyBorder="1" applyAlignment="1">
      <alignment horizontal="left" vertical="top" wrapText="1"/>
    </xf>
    <xf numFmtId="49" fontId="11" fillId="32" borderId="23" xfId="0" applyNumberFormat="1" applyFont="1" applyFill="1" applyBorder="1" applyAlignment="1">
      <alignment horizontal="center" wrapText="1"/>
    </xf>
    <xf numFmtId="49" fontId="11" fillId="32" borderId="23" xfId="0" applyNumberFormat="1" applyFont="1" applyFill="1" applyBorder="1" applyAlignment="1">
      <alignment horizontal="center" vertical="center" wrapText="1"/>
    </xf>
    <xf numFmtId="0" fontId="8" fillId="32" borderId="0" xfId="0" applyFont="1" applyFill="1" applyAlignment="1">
      <alignment/>
    </xf>
    <xf numFmtId="0" fontId="9" fillId="32" borderId="0" xfId="0" applyFont="1" applyFill="1" applyAlignment="1">
      <alignment wrapText="1"/>
    </xf>
    <xf numFmtId="49" fontId="9" fillId="32" borderId="13" xfId="0" applyNumberFormat="1" applyFont="1" applyFill="1" applyBorder="1" applyAlignment="1">
      <alignment horizontal="center" wrapText="1"/>
    </xf>
    <xf numFmtId="49" fontId="9" fillId="32" borderId="23" xfId="0" applyNumberFormat="1" applyFont="1" applyFill="1" applyBorder="1" applyAlignment="1">
      <alignment horizontal="center" wrapText="1"/>
    </xf>
    <xf numFmtId="49" fontId="9" fillId="32" borderId="23" xfId="0" applyNumberFormat="1" applyFont="1" applyFill="1" applyBorder="1" applyAlignment="1">
      <alignment horizontal="center" vertical="center" wrapText="1"/>
    </xf>
    <xf numFmtId="49" fontId="11" fillId="32" borderId="13" xfId="53" applyNumberFormat="1" applyFont="1" applyFill="1" applyBorder="1" applyAlignment="1">
      <alignment wrapText="1"/>
      <protection/>
    </xf>
    <xf numFmtId="49" fontId="11" fillId="32" borderId="13" xfId="53" applyNumberFormat="1" applyFont="1" applyFill="1" applyBorder="1" applyAlignment="1">
      <alignment horizontal="center" vertical="center" wrapText="1"/>
      <protection/>
    </xf>
    <xf numFmtId="2" fontId="11" fillId="32" borderId="13" xfId="53" applyNumberFormat="1" applyFont="1" applyFill="1" applyBorder="1" applyAlignment="1">
      <alignment horizontal="center" vertical="center" wrapText="1"/>
      <protection/>
    </xf>
    <xf numFmtId="49" fontId="9" fillId="32" borderId="13" xfId="53" applyNumberFormat="1" applyFont="1" applyFill="1" applyBorder="1" applyAlignment="1">
      <alignment horizontal="center" vertical="center" wrapText="1"/>
      <protection/>
    </xf>
    <xf numFmtId="2" fontId="9" fillId="32" borderId="13" xfId="53" applyNumberFormat="1" applyFont="1" applyFill="1" applyBorder="1" applyAlignment="1">
      <alignment horizontal="center" vertical="center" wrapText="1"/>
      <protection/>
    </xf>
    <xf numFmtId="49" fontId="11" fillId="32" borderId="13" xfId="0" applyNumberFormat="1" applyFont="1" applyFill="1" applyBorder="1" applyAlignment="1">
      <alignment horizontal="center" wrapText="1"/>
    </xf>
    <xf numFmtId="49" fontId="9" fillId="32" borderId="13" xfId="53" applyNumberFormat="1" applyFont="1" applyFill="1" applyBorder="1" applyAlignment="1">
      <alignment horizontal="left" wrapText="1"/>
      <protection/>
    </xf>
    <xf numFmtId="0" fontId="9" fillId="32" borderId="13" xfId="0" applyFont="1" applyFill="1" applyBorder="1" applyAlignment="1">
      <alignment wrapText="1"/>
    </xf>
    <xf numFmtId="0" fontId="24" fillId="32" borderId="0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wrapText="1"/>
    </xf>
    <xf numFmtId="49" fontId="9" fillId="32" borderId="13" xfId="0" applyNumberFormat="1" applyFont="1" applyFill="1" applyBorder="1" applyAlignment="1">
      <alignment vertical="top" wrapText="1"/>
    </xf>
    <xf numFmtId="0" fontId="9" fillId="32" borderId="13" xfId="0" applyFont="1" applyFill="1" applyBorder="1" applyAlignment="1">
      <alignment horizontal="center" vertical="center" wrapText="1"/>
    </xf>
    <xf numFmtId="0" fontId="11" fillId="32" borderId="0" xfId="0" applyFont="1" applyFill="1" applyAlignment="1">
      <alignment/>
    </xf>
    <xf numFmtId="49" fontId="11" fillId="32" borderId="13" xfId="0" applyNumberFormat="1" applyFont="1" applyFill="1" applyBorder="1" applyAlignment="1">
      <alignment horizontal="center"/>
    </xf>
    <xf numFmtId="49" fontId="9" fillId="32" borderId="13" xfId="0" applyNumberFormat="1" applyFont="1" applyFill="1" applyBorder="1" applyAlignment="1">
      <alignment horizontal="center"/>
    </xf>
    <xf numFmtId="0" fontId="9" fillId="32" borderId="25" xfId="0" applyNumberFormat="1" applyFont="1" applyFill="1" applyBorder="1" applyAlignment="1" applyProtection="1">
      <alignment wrapText="1"/>
      <protection/>
    </xf>
    <xf numFmtId="1" fontId="9" fillId="32" borderId="13" xfId="0" applyNumberFormat="1" applyFont="1" applyFill="1" applyBorder="1" applyAlignment="1">
      <alignment wrapText="1"/>
    </xf>
    <xf numFmtId="1" fontId="9" fillId="32" borderId="13" xfId="0" applyNumberFormat="1" applyFont="1" applyFill="1" applyBorder="1" applyAlignment="1">
      <alignment horizontal="left" vertical="top" wrapText="1"/>
    </xf>
    <xf numFmtId="0" fontId="9" fillId="32" borderId="13" xfId="0" applyFont="1" applyFill="1" applyBorder="1" applyAlignment="1">
      <alignment horizontal="justify" wrapText="1"/>
    </xf>
    <xf numFmtId="0" fontId="0" fillId="32" borderId="0" xfId="0" applyFont="1" applyFill="1" applyAlignment="1">
      <alignment/>
    </xf>
    <xf numFmtId="0" fontId="9" fillId="32" borderId="13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left" wrapText="1"/>
    </xf>
    <xf numFmtId="49" fontId="9" fillId="32" borderId="23" xfId="0" applyNumberFormat="1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top" wrapText="1"/>
    </xf>
    <xf numFmtId="173" fontId="0" fillId="32" borderId="0" xfId="0" applyNumberFormat="1" applyFont="1" applyFill="1" applyAlignment="1">
      <alignment horizontal="center" vertical="center" wrapText="1"/>
    </xf>
    <xf numFmtId="0" fontId="24" fillId="32" borderId="26" xfId="0" applyFont="1" applyFill="1" applyBorder="1" applyAlignment="1">
      <alignment vertical="top" wrapText="1"/>
    </xf>
    <xf numFmtId="176" fontId="24" fillId="32" borderId="26" xfId="0" applyNumberFormat="1" applyFont="1" applyFill="1" applyBorder="1" applyAlignment="1">
      <alignment vertical="top" wrapText="1"/>
    </xf>
    <xf numFmtId="1" fontId="28" fillId="32" borderId="13" xfId="0" applyNumberFormat="1" applyFont="1" applyFill="1" applyBorder="1" applyAlignment="1">
      <alignment horizontal="left" vertical="center" wrapText="1"/>
    </xf>
    <xf numFmtId="0" fontId="28" fillId="32" borderId="13" xfId="0" applyFont="1" applyFill="1" applyBorder="1" applyAlignment="1">
      <alignment horizontal="left" vertical="center" wrapText="1"/>
    </xf>
    <xf numFmtId="2" fontId="4" fillId="32" borderId="13" xfId="0" applyNumberFormat="1" applyFont="1" applyFill="1" applyBorder="1" applyAlignment="1">
      <alignment horizontal="center" vertical="center" wrapText="1"/>
    </xf>
    <xf numFmtId="2" fontId="4" fillId="32" borderId="13" xfId="0" applyNumberFormat="1" applyFont="1" applyFill="1" applyBorder="1" applyAlignment="1" quotePrefix="1">
      <alignment horizontal="center" vertical="center" wrapText="1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left" vertical="top" wrapText="1"/>
    </xf>
    <xf numFmtId="49" fontId="4" fillId="0" borderId="13" xfId="0" applyNumberFormat="1" applyFont="1" applyBorder="1" applyAlignment="1">
      <alignment horizontal="center" vertical="center"/>
    </xf>
    <xf numFmtId="0" fontId="30" fillId="32" borderId="13" xfId="55" applyFont="1" applyFill="1" applyBorder="1" applyAlignment="1">
      <alignment horizontal="left" wrapText="1"/>
      <protection/>
    </xf>
    <xf numFmtId="0" fontId="31" fillId="32" borderId="13" xfId="55" applyFont="1" applyFill="1" applyBorder="1" applyAlignment="1">
      <alignment horizontal="left" wrapText="1"/>
      <protection/>
    </xf>
    <xf numFmtId="0" fontId="30" fillId="32" borderId="21" xfId="55" applyFont="1" applyFill="1" applyBorder="1" applyAlignment="1">
      <alignment horizontal="left" wrapText="1"/>
      <protection/>
    </xf>
    <xf numFmtId="0" fontId="31" fillId="32" borderId="21" xfId="55" applyFont="1" applyFill="1" applyBorder="1" applyAlignment="1">
      <alignment horizontal="left" wrapText="1"/>
      <protection/>
    </xf>
    <xf numFmtId="0" fontId="5" fillId="32" borderId="21" xfId="54" applyFont="1" applyFill="1" applyBorder="1" applyAlignment="1">
      <alignment horizontal="left" vertical="center" wrapText="1"/>
      <protection/>
    </xf>
    <xf numFmtId="49" fontId="3" fillId="32" borderId="13" xfId="0" applyNumberFormat="1" applyFont="1" applyFill="1" applyBorder="1" applyAlignment="1">
      <alignment horizontal="center" vertical="top" wrapText="1"/>
    </xf>
    <xf numFmtId="49" fontId="4" fillId="32" borderId="13" xfId="0" applyNumberFormat="1" applyFont="1" applyFill="1" applyBorder="1" applyAlignment="1">
      <alignment vertical="top" wrapText="1"/>
    </xf>
    <xf numFmtId="2" fontId="4" fillId="32" borderId="13" xfId="0" applyNumberFormat="1" applyFont="1" applyFill="1" applyBorder="1" applyAlignment="1">
      <alignment horizontal="right" vertical="center" wrapText="1"/>
    </xf>
    <xf numFmtId="0" fontId="4" fillId="32" borderId="0" xfId="0" applyFont="1" applyFill="1" applyAlignment="1">
      <alignment horizontal="left" vertical="center" wrapText="1"/>
    </xf>
    <xf numFmtId="49" fontId="18" fillId="0" borderId="27" xfId="0" applyNumberFormat="1" applyFont="1" applyBorder="1" applyAlignment="1">
      <alignment horizontal="center" vertical="center"/>
    </xf>
    <xf numFmtId="49" fontId="18" fillId="0" borderId="28" xfId="0" applyNumberFormat="1" applyFont="1" applyBorder="1" applyAlignment="1">
      <alignment horizontal="center" vertical="center"/>
    </xf>
    <xf numFmtId="49" fontId="18" fillId="0" borderId="29" xfId="0" applyNumberFormat="1" applyFont="1" applyBorder="1" applyAlignment="1">
      <alignment horizontal="center" vertical="center"/>
    </xf>
    <xf numFmtId="49" fontId="18" fillId="0" borderId="30" xfId="0" applyNumberFormat="1" applyFont="1" applyBorder="1" applyAlignment="1">
      <alignment horizontal="center" vertical="center" wrapText="1"/>
    </xf>
    <xf numFmtId="49" fontId="18" fillId="0" borderId="31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  <xf numFmtId="0" fontId="18" fillId="0" borderId="0" xfId="0" applyFont="1" applyAlignment="1">
      <alignment horizontal="center" vertical="top" wrapText="1"/>
    </xf>
    <xf numFmtId="49" fontId="18" fillId="0" borderId="21" xfId="0" applyNumberFormat="1" applyFont="1" applyBorder="1" applyAlignment="1">
      <alignment horizontal="center" vertical="center" wrapText="1"/>
    </xf>
    <xf numFmtId="49" fontId="18" fillId="0" borderId="24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right" vertical="top" wrapText="1"/>
    </xf>
    <xf numFmtId="0" fontId="17" fillId="0" borderId="0" xfId="0" applyFont="1" applyFill="1" applyAlignment="1">
      <alignment horizontal="justify" vertical="top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top" wrapText="1"/>
    </xf>
    <xf numFmtId="0" fontId="18" fillId="0" borderId="24" xfId="0" applyFont="1" applyBorder="1" applyAlignment="1">
      <alignment horizontal="center"/>
    </xf>
    <xf numFmtId="0" fontId="17" fillId="0" borderId="0" xfId="0" applyFont="1" applyAlignment="1">
      <alignment vertical="top" wrapText="1"/>
    </xf>
    <xf numFmtId="0" fontId="18" fillId="0" borderId="2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49" fontId="18" fillId="0" borderId="26" xfId="0" applyNumberFormat="1" applyFont="1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 wrapText="1"/>
    </xf>
    <xf numFmtId="49" fontId="18" fillId="0" borderId="34" xfId="0" applyNumberFormat="1" applyFont="1" applyBorder="1" applyAlignment="1">
      <alignment horizontal="center" vertical="center" wrapText="1"/>
    </xf>
    <xf numFmtId="49" fontId="18" fillId="0" borderId="23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justify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23" fillId="0" borderId="0" xfId="0" applyFont="1" applyAlignment="1">
      <alignment horizontal="left" wrapText="1"/>
    </xf>
    <xf numFmtId="0" fontId="23" fillId="0" borderId="35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4" fillId="32" borderId="21" xfId="0" applyFont="1" applyFill="1" applyBorder="1" applyAlignment="1">
      <alignment horizontal="left" vertical="top" wrapText="1"/>
    </xf>
    <xf numFmtId="0" fontId="4" fillId="32" borderId="32" xfId="0" applyFont="1" applyFill="1" applyBorder="1" applyAlignment="1">
      <alignment horizontal="left" vertical="top" wrapText="1"/>
    </xf>
    <xf numFmtId="0" fontId="4" fillId="32" borderId="24" xfId="0" applyFont="1" applyFill="1" applyBorder="1" applyAlignment="1">
      <alignment horizontal="left" vertical="top" wrapText="1"/>
    </xf>
    <xf numFmtId="0" fontId="9" fillId="32" borderId="0" xfId="0" applyFont="1" applyFill="1" applyAlignment="1">
      <alignment horizontal="right" wrapText="1"/>
    </xf>
    <xf numFmtId="0" fontId="4" fillId="32" borderId="0" xfId="0" applyFont="1" applyFill="1" applyAlignment="1">
      <alignment horizontal="center" vertical="center" wrapText="1"/>
    </xf>
    <xf numFmtId="0" fontId="11" fillId="32" borderId="27" xfId="0" applyFont="1" applyFill="1" applyBorder="1" applyAlignment="1">
      <alignment horizontal="center" vertical="center" wrapText="1"/>
    </xf>
    <xf numFmtId="0" fontId="11" fillId="32" borderId="29" xfId="0" applyFont="1" applyFill="1" applyBorder="1" applyAlignment="1">
      <alignment horizontal="center" vertical="center" wrapText="1"/>
    </xf>
    <xf numFmtId="0" fontId="11" fillId="32" borderId="13" xfId="0" applyFont="1" applyFill="1" applyBorder="1" applyAlignment="1">
      <alignment horizontal="center" vertical="center" wrapText="1"/>
    </xf>
    <xf numFmtId="0" fontId="0" fillId="32" borderId="13" xfId="0" applyFill="1" applyBorder="1" applyAlignment="1">
      <alignment horizontal="center" vertical="center" wrapText="1"/>
    </xf>
    <xf numFmtId="173" fontId="11" fillId="32" borderId="13" xfId="0" applyNumberFormat="1" applyFont="1" applyFill="1" applyBorder="1" applyAlignment="1">
      <alignment horizontal="center" vertical="center" wrapText="1"/>
    </xf>
    <xf numFmtId="0" fontId="9" fillId="32" borderId="0" xfId="0" applyFont="1" applyFill="1" applyAlignment="1">
      <alignment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_2.2проект бюджета" xfId="55"/>
    <cellStyle name="Обычный 2" xfId="56"/>
    <cellStyle name="Обычный 2 2" xfId="57"/>
    <cellStyle name="Обычный 3" xfId="58"/>
    <cellStyle name="Обычный 4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3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6"/>
  <sheetViews>
    <sheetView view="pageBreakPreview" zoomScale="60" zoomScalePageLayoutView="0" workbookViewId="0" topLeftCell="A1">
      <selection activeCell="C12" sqref="C12:D12"/>
    </sheetView>
  </sheetViews>
  <sheetFormatPr defaultColWidth="9.00390625" defaultRowHeight="12.75"/>
  <cols>
    <col min="1" max="1" width="10.00390625" style="5" customWidth="1"/>
    <col min="2" max="2" width="25.125" style="5" customWidth="1"/>
    <col min="3" max="3" width="31.625" style="7" customWidth="1"/>
    <col min="4" max="4" width="27.375" style="7" customWidth="1"/>
    <col min="5" max="16384" width="9.125" style="5" customWidth="1"/>
  </cols>
  <sheetData>
    <row r="1" spans="1:4" ht="83.25" customHeight="1">
      <c r="A1" s="41"/>
      <c r="B1" s="41"/>
      <c r="C1" s="211" t="s">
        <v>184</v>
      </c>
      <c r="D1" s="211"/>
    </row>
    <row r="2" spans="1:4" ht="15">
      <c r="A2" s="41"/>
      <c r="B2" s="41"/>
      <c r="C2" s="49"/>
      <c r="D2" s="49"/>
    </row>
    <row r="3" spans="1:4" ht="15">
      <c r="A3" s="41"/>
      <c r="B3" s="41"/>
      <c r="C3" s="49"/>
      <c r="D3" s="49"/>
    </row>
    <row r="4" spans="1:8" s="22" customFormat="1" ht="39.75" customHeight="1">
      <c r="A4" s="207" t="s">
        <v>96</v>
      </c>
      <c r="B4" s="208"/>
      <c r="C4" s="208"/>
      <c r="D4" s="208"/>
      <c r="H4" s="51" t="s">
        <v>215</v>
      </c>
    </row>
    <row r="5" spans="1:4" s="22" customFormat="1" ht="18.75">
      <c r="A5" s="50"/>
      <c r="B5" s="51"/>
      <c r="C5" s="49"/>
      <c r="D5" s="49"/>
    </row>
    <row r="6" spans="1:4" s="24" customFormat="1" ht="60">
      <c r="A6" s="52" t="s">
        <v>163</v>
      </c>
      <c r="B6" s="52" t="s">
        <v>41</v>
      </c>
      <c r="C6" s="216" t="s">
        <v>43</v>
      </c>
      <c r="D6" s="217"/>
    </row>
    <row r="7" spans="1:4" s="21" customFormat="1" ht="42" customHeight="1">
      <c r="A7" s="38" t="s">
        <v>100</v>
      </c>
      <c r="B7" s="213" t="s">
        <v>99</v>
      </c>
      <c r="C7" s="214"/>
      <c r="D7" s="215"/>
    </row>
    <row r="8" spans="1:4" s="21" customFormat="1" ht="90" customHeight="1">
      <c r="A8" s="48" t="s">
        <v>100</v>
      </c>
      <c r="B8" s="48" t="s">
        <v>164</v>
      </c>
      <c r="C8" s="209" t="s">
        <v>101</v>
      </c>
      <c r="D8" s="210"/>
    </row>
    <row r="9" spans="1:7" s="21" customFormat="1" ht="74.25" customHeight="1">
      <c r="A9" s="48" t="s">
        <v>100</v>
      </c>
      <c r="B9" s="48" t="s">
        <v>102</v>
      </c>
      <c r="C9" s="209" t="s">
        <v>103</v>
      </c>
      <c r="D9" s="210"/>
      <c r="G9" s="4"/>
    </row>
    <row r="10" spans="1:4" s="21" customFormat="1" ht="94.5" customHeight="1">
      <c r="A10" s="48" t="s">
        <v>100</v>
      </c>
      <c r="B10" s="48" t="s">
        <v>104</v>
      </c>
      <c r="C10" s="209" t="s">
        <v>105</v>
      </c>
      <c r="D10" s="210"/>
    </row>
    <row r="11" spans="1:4" s="21" customFormat="1" ht="50.25" customHeight="1">
      <c r="A11" s="48" t="s">
        <v>100</v>
      </c>
      <c r="B11" s="48" t="s">
        <v>106</v>
      </c>
      <c r="C11" s="209" t="s">
        <v>107</v>
      </c>
      <c r="D11" s="210"/>
    </row>
    <row r="12" spans="1:4" s="21" customFormat="1" ht="41.25" customHeight="1">
      <c r="A12" s="48" t="s">
        <v>100</v>
      </c>
      <c r="B12" s="48" t="s">
        <v>108</v>
      </c>
      <c r="C12" s="219" t="s">
        <v>215</v>
      </c>
      <c r="D12" s="220"/>
    </row>
    <row r="13" spans="1:4" s="21" customFormat="1" ht="96" customHeight="1">
      <c r="A13" s="48" t="s">
        <v>100</v>
      </c>
      <c r="B13" s="48" t="s">
        <v>109</v>
      </c>
      <c r="C13" s="209" t="s">
        <v>110</v>
      </c>
      <c r="D13" s="210"/>
    </row>
    <row r="14" spans="1:4" s="21" customFormat="1" ht="48.75" customHeight="1">
      <c r="A14" s="48" t="s">
        <v>100</v>
      </c>
      <c r="B14" s="48" t="s">
        <v>111</v>
      </c>
      <c r="C14" s="209" t="s">
        <v>112</v>
      </c>
      <c r="D14" s="210"/>
    </row>
    <row r="15" spans="1:4" s="21" customFormat="1" ht="39.75" customHeight="1">
      <c r="A15" s="48" t="s">
        <v>100</v>
      </c>
      <c r="B15" s="48" t="s">
        <v>113</v>
      </c>
      <c r="C15" s="209" t="s">
        <v>114</v>
      </c>
      <c r="D15" s="210"/>
    </row>
    <row r="16" spans="1:4" s="21" customFormat="1" ht="18.75" customHeight="1">
      <c r="A16" s="48" t="s">
        <v>100</v>
      </c>
      <c r="B16" s="48" t="s">
        <v>115</v>
      </c>
      <c r="C16" s="209" t="s">
        <v>116</v>
      </c>
      <c r="D16" s="210"/>
    </row>
    <row r="17" spans="1:4" s="21" customFormat="1" ht="35.25" customHeight="1">
      <c r="A17" s="48" t="s">
        <v>100</v>
      </c>
      <c r="B17" s="48" t="s">
        <v>117</v>
      </c>
      <c r="C17" s="209" t="s">
        <v>118</v>
      </c>
      <c r="D17" s="210"/>
    </row>
    <row r="18" spans="1:4" s="21" customFormat="1" ht="35.25" customHeight="1">
      <c r="A18" s="48" t="s">
        <v>100</v>
      </c>
      <c r="B18" s="48" t="s">
        <v>119</v>
      </c>
      <c r="C18" s="209" t="s">
        <v>122</v>
      </c>
      <c r="D18" s="210"/>
    </row>
    <row r="19" spans="1:4" s="21" customFormat="1" ht="33.75" customHeight="1">
      <c r="A19" s="48" t="s">
        <v>100</v>
      </c>
      <c r="B19" s="48" t="s">
        <v>120</v>
      </c>
      <c r="C19" s="209" t="s">
        <v>121</v>
      </c>
      <c r="D19" s="210"/>
    </row>
    <row r="20" spans="1:4" s="21" customFormat="1" ht="59.25" customHeight="1">
      <c r="A20" s="48" t="s">
        <v>100</v>
      </c>
      <c r="B20" s="48" t="s">
        <v>123</v>
      </c>
      <c r="C20" s="209" t="s">
        <v>124</v>
      </c>
      <c r="D20" s="210"/>
    </row>
    <row r="21" spans="1:4" s="21" customFormat="1" ht="60.75" customHeight="1">
      <c r="A21" s="48" t="s">
        <v>100</v>
      </c>
      <c r="B21" s="48" t="s">
        <v>179</v>
      </c>
      <c r="C21" s="209" t="s">
        <v>180</v>
      </c>
      <c r="D21" s="210"/>
    </row>
    <row r="22" spans="1:4" s="21" customFormat="1" ht="79.5" customHeight="1">
      <c r="A22" s="48" t="s">
        <v>100</v>
      </c>
      <c r="B22" s="48" t="s">
        <v>125</v>
      </c>
      <c r="C22" s="209" t="s">
        <v>0</v>
      </c>
      <c r="D22" s="210"/>
    </row>
    <row r="23" spans="1:4" s="21" customFormat="1" ht="92.25" customHeight="1">
      <c r="A23" s="48" t="s">
        <v>100</v>
      </c>
      <c r="B23" s="48" t="s">
        <v>1</v>
      </c>
      <c r="C23" s="209" t="s">
        <v>2</v>
      </c>
      <c r="D23" s="210"/>
    </row>
    <row r="24" spans="1:4" s="21" customFormat="1" ht="70.5" customHeight="1">
      <c r="A24" s="48" t="s">
        <v>100</v>
      </c>
      <c r="B24" s="48" t="s">
        <v>3</v>
      </c>
      <c r="C24" s="209" t="s">
        <v>4</v>
      </c>
      <c r="D24" s="210"/>
    </row>
    <row r="25" spans="1:4" s="21" customFormat="1" ht="81" customHeight="1">
      <c r="A25" s="202" t="s">
        <v>100</v>
      </c>
      <c r="B25" s="202" t="s">
        <v>165</v>
      </c>
      <c r="C25" s="205" t="s">
        <v>171</v>
      </c>
      <c r="D25" s="206"/>
    </row>
    <row r="26" spans="1:4" s="21" customFormat="1" ht="79.5" customHeight="1">
      <c r="A26" s="203"/>
      <c r="B26" s="203"/>
      <c r="C26" s="221" t="s">
        <v>173</v>
      </c>
      <c r="D26" s="222"/>
    </row>
    <row r="27" spans="1:4" s="21" customFormat="1" ht="47.25" customHeight="1">
      <c r="A27" s="204"/>
      <c r="B27" s="204"/>
      <c r="C27" s="223" t="s">
        <v>172</v>
      </c>
      <c r="D27" s="224"/>
    </row>
    <row r="28" spans="1:4" s="21" customFormat="1" ht="34.5" customHeight="1">
      <c r="A28" s="48" t="s">
        <v>100</v>
      </c>
      <c r="B28" s="48" t="s">
        <v>5</v>
      </c>
      <c r="C28" s="223" t="s">
        <v>6</v>
      </c>
      <c r="D28" s="224"/>
    </row>
    <row r="29" spans="1:4" s="21" customFormat="1" ht="86.25" customHeight="1">
      <c r="A29" s="48" t="s">
        <v>100</v>
      </c>
      <c r="B29" s="48" t="s">
        <v>7</v>
      </c>
      <c r="C29" s="209" t="s">
        <v>8</v>
      </c>
      <c r="D29" s="210"/>
    </row>
    <row r="30" spans="1:4" s="21" customFormat="1" ht="57.75" customHeight="1">
      <c r="A30" s="48" t="s">
        <v>100</v>
      </c>
      <c r="B30" s="48" t="s">
        <v>9</v>
      </c>
      <c r="C30" s="209" t="s">
        <v>10</v>
      </c>
      <c r="D30" s="210"/>
    </row>
    <row r="31" spans="3:4" s="24" customFormat="1" ht="18.75">
      <c r="C31" s="23"/>
      <c r="D31" s="23"/>
    </row>
    <row r="32" spans="1:4" s="24" customFormat="1" ht="49.5" customHeight="1">
      <c r="A32" s="218"/>
      <c r="B32" s="218"/>
      <c r="C32" s="218"/>
      <c r="D32" s="218"/>
    </row>
    <row r="33" spans="1:4" s="24" customFormat="1" ht="116.25" customHeight="1">
      <c r="A33" s="212"/>
      <c r="B33" s="212"/>
      <c r="C33" s="212"/>
      <c r="D33" s="212"/>
    </row>
    <row r="34" spans="1:4" s="24" customFormat="1" ht="72" customHeight="1">
      <c r="A34" s="25"/>
      <c r="B34" s="25"/>
      <c r="C34" s="25"/>
      <c r="D34" s="25"/>
    </row>
    <row r="35" spans="1:4" ht="12.75">
      <c r="A35" s="8"/>
      <c r="B35" s="8"/>
      <c r="C35" s="6"/>
      <c r="D35" s="6"/>
    </row>
    <row r="36" spans="1:4" ht="12.75">
      <c r="A36" s="8"/>
      <c r="B36" s="8"/>
      <c r="C36" s="225"/>
      <c r="D36" s="225"/>
    </row>
  </sheetData>
  <sheetProtection/>
  <mergeCells count="32">
    <mergeCell ref="C23:D23"/>
    <mergeCell ref="C27:D27"/>
    <mergeCell ref="C21:D21"/>
    <mergeCell ref="C26:D26"/>
    <mergeCell ref="C28:D28"/>
    <mergeCell ref="C36:D36"/>
    <mergeCell ref="C9:D9"/>
    <mergeCell ref="C10:D10"/>
    <mergeCell ref="C29:D29"/>
    <mergeCell ref="C30:D30"/>
    <mergeCell ref="C20:D20"/>
    <mergeCell ref="C17:D17"/>
    <mergeCell ref="C1:D1"/>
    <mergeCell ref="A33:D33"/>
    <mergeCell ref="C14:D14"/>
    <mergeCell ref="C11:D11"/>
    <mergeCell ref="C15:D15"/>
    <mergeCell ref="C16:D16"/>
    <mergeCell ref="B7:D7"/>
    <mergeCell ref="C6:D6"/>
    <mergeCell ref="A32:D32"/>
    <mergeCell ref="C18:D18"/>
    <mergeCell ref="B25:B27"/>
    <mergeCell ref="C25:D25"/>
    <mergeCell ref="A4:D4"/>
    <mergeCell ref="C8:D8"/>
    <mergeCell ref="C24:D24"/>
    <mergeCell ref="C22:D22"/>
    <mergeCell ref="C12:D12"/>
    <mergeCell ref="C13:D13"/>
    <mergeCell ref="C19:D19"/>
    <mergeCell ref="A25:A27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  <rowBreaks count="1" manualBreakCount="1">
    <brk id="30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1"/>
  </sheetPr>
  <dimension ref="A1:C7"/>
  <sheetViews>
    <sheetView zoomScalePageLayoutView="0" workbookViewId="0" topLeftCell="A1">
      <selection activeCell="A3" sqref="A3:C3"/>
    </sheetView>
  </sheetViews>
  <sheetFormatPr defaultColWidth="9.00390625" defaultRowHeight="12.75"/>
  <cols>
    <col min="1" max="1" width="7.375" style="5" customWidth="1"/>
    <col min="2" max="2" width="26.00390625" style="5" customWidth="1"/>
    <col min="3" max="3" width="62.125" style="5" customWidth="1"/>
    <col min="4" max="16384" width="9.125" style="5" customWidth="1"/>
  </cols>
  <sheetData>
    <row r="1" spans="1:3" ht="99" customHeight="1">
      <c r="A1" s="53"/>
      <c r="B1" s="53"/>
      <c r="C1" s="37" t="s">
        <v>183</v>
      </c>
    </row>
    <row r="2" spans="1:3" ht="15.75">
      <c r="A2" s="53"/>
      <c r="B2" s="53"/>
      <c r="C2" s="53"/>
    </row>
    <row r="3" spans="1:3" ht="58.5" customHeight="1" thickBot="1">
      <c r="A3" s="226" t="s">
        <v>335</v>
      </c>
      <c r="B3" s="226"/>
      <c r="C3" s="226"/>
    </row>
    <row r="4" spans="1:3" ht="49.5" customHeight="1">
      <c r="A4" s="1" t="s">
        <v>38</v>
      </c>
      <c r="B4" s="2" t="s">
        <v>39</v>
      </c>
      <c r="C4" s="3" t="s">
        <v>40</v>
      </c>
    </row>
    <row r="5" spans="1:3" ht="31.5">
      <c r="A5" s="63">
        <v>801</v>
      </c>
      <c r="B5" s="64" t="s">
        <v>11</v>
      </c>
      <c r="C5" s="65" t="s">
        <v>13</v>
      </c>
    </row>
    <row r="6" spans="1:3" ht="31.5">
      <c r="A6" s="63">
        <v>801</v>
      </c>
      <c r="B6" s="64" t="s">
        <v>12</v>
      </c>
      <c r="C6" s="65" t="s">
        <v>14</v>
      </c>
    </row>
    <row r="7" spans="1:3" ht="16.5" thickBot="1">
      <c r="A7" s="66"/>
      <c r="B7" s="67"/>
      <c r="C7" s="68"/>
    </row>
  </sheetData>
  <sheetProtection/>
  <mergeCells count="1">
    <mergeCell ref="A3:C3"/>
  </mergeCells>
  <printOptions/>
  <pageMargins left="1.1811023622047245" right="0.3937007874015748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1:C7"/>
  <sheetViews>
    <sheetView zoomScalePageLayoutView="0" workbookViewId="0" topLeftCell="A1">
      <selection activeCell="B20" sqref="B20"/>
    </sheetView>
  </sheetViews>
  <sheetFormatPr defaultColWidth="9.00390625" defaultRowHeight="12.75"/>
  <cols>
    <col min="1" max="1" width="31.125" style="4" customWidth="1"/>
    <col min="2" max="2" width="52.125" style="4" customWidth="1"/>
    <col min="3" max="3" width="17.00390625" style="4" customWidth="1"/>
    <col min="4" max="16384" width="9.125" style="4" customWidth="1"/>
  </cols>
  <sheetData>
    <row r="1" spans="1:3" ht="100.5" customHeight="1">
      <c r="A1" s="53"/>
      <c r="B1" s="227" t="s">
        <v>185</v>
      </c>
      <c r="C1" s="227"/>
    </row>
    <row r="2" spans="1:2" ht="30.75" customHeight="1">
      <c r="A2" s="53"/>
      <c r="B2" s="53"/>
    </row>
    <row r="3" spans="1:3" ht="82.5" customHeight="1" thickBot="1">
      <c r="A3" s="226" t="s">
        <v>216</v>
      </c>
      <c r="B3" s="226"/>
      <c r="C3" s="226"/>
    </row>
    <row r="4" spans="1:3" ht="43.5" customHeight="1">
      <c r="A4" s="1" t="s">
        <v>15</v>
      </c>
      <c r="B4" s="39" t="s">
        <v>42</v>
      </c>
      <c r="C4" s="40" t="s">
        <v>16</v>
      </c>
    </row>
    <row r="5" spans="1:3" ht="45">
      <c r="A5" s="54" t="s">
        <v>17</v>
      </c>
      <c r="B5" s="69" t="s">
        <v>107</v>
      </c>
      <c r="C5" s="70">
        <v>100</v>
      </c>
    </row>
    <row r="6" spans="1:3" ht="30">
      <c r="A6" s="54" t="s">
        <v>18</v>
      </c>
      <c r="B6" s="69" t="s">
        <v>114</v>
      </c>
      <c r="C6" s="70">
        <v>100</v>
      </c>
    </row>
    <row r="7" spans="1:3" ht="30.75" thickBot="1">
      <c r="A7" s="55" t="s">
        <v>19</v>
      </c>
      <c r="B7" s="71" t="s">
        <v>20</v>
      </c>
      <c r="C7" s="70">
        <v>100</v>
      </c>
    </row>
  </sheetData>
  <sheetProtection/>
  <mergeCells count="2">
    <mergeCell ref="B1:C1"/>
    <mergeCell ref="A3:C3"/>
  </mergeCells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F53"/>
  <sheetViews>
    <sheetView view="pageBreakPreview" zoomScaleNormal="90" zoomScaleSheetLayoutView="100" zoomScalePageLayoutView="0" workbookViewId="0" topLeftCell="A31">
      <selection activeCell="H35" sqref="H35"/>
    </sheetView>
  </sheetViews>
  <sheetFormatPr defaultColWidth="9.00390625" defaultRowHeight="12.75"/>
  <cols>
    <col min="1" max="1" width="10.00390625" style="0" customWidth="1"/>
    <col min="2" max="2" width="24.875" style="10" customWidth="1"/>
    <col min="3" max="3" width="51.75390625" style="16" customWidth="1"/>
    <col min="4" max="4" width="15.25390625" style="16" customWidth="1"/>
    <col min="5" max="5" width="10.00390625" style="16" customWidth="1"/>
    <col min="6" max="6" width="0.37109375" style="10" customWidth="1"/>
  </cols>
  <sheetData>
    <row r="1" spans="1:6" s="5" customFormat="1" ht="80.25" customHeight="1">
      <c r="A1" s="41"/>
      <c r="B1" s="42"/>
      <c r="C1" s="211" t="s">
        <v>186</v>
      </c>
      <c r="D1" s="211"/>
      <c r="E1" s="211"/>
      <c r="F1" s="211"/>
    </row>
    <row r="2" spans="1:6" s="24" customFormat="1" ht="37.5" customHeight="1">
      <c r="A2" s="230" t="s">
        <v>214</v>
      </c>
      <c r="B2" s="231"/>
      <c r="C2" s="231"/>
      <c r="D2" s="231"/>
      <c r="E2" s="231"/>
      <c r="F2" s="231"/>
    </row>
    <row r="3" spans="1:5" s="5" customFormat="1" ht="14.25" customHeight="1">
      <c r="A3" s="45"/>
      <c r="B3" s="46"/>
      <c r="C3" s="47"/>
      <c r="D3" s="232" t="s">
        <v>88</v>
      </c>
      <c r="E3" s="232"/>
    </row>
    <row r="4" spans="1:5" s="24" customFormat="1" ht="78.75">
      <c r="A4" s="40" t="s">
        <v>44</v>
      </c>
      <c r="B4" s="40" t="s">
        <v>45</v>
      </c>
      <c r="C4" s="40" t="s">
        <v>42</v>
      </c>
      <c r="D4" s="40" t="s">
        <v>46</v>
      </c>
      <c r="E4" s="40" t="s">
        <v>47</v>
      </c>
    </row>
    <row r="5" spans="1:5" s="9" customFormat="1" ht="15.75">
      <c r="A5" s="20">
        <v>1</v>
      </c>
      <c r="B5" s="20">
        <v>2</v>
      </c>
      <c r="C5" s="20">
        <v>3</v>
      </c>
      <c r="D5" s="20">
        <v>4</v>
      </c>
      <c r="E5" s="20">
        <v>5</v>
      </c>
    </row>
    <row r="6" spans="1:5" s="24" customFormat="1" ht="18.75">
      <c r="A6" s="117" t="s">
        <v>97</v>
      </c>
      <c r="B6" s="184">
        <v>85000000000000000</v>
      </c>
      <c r="C6" s="185" t="s">
        <v>195</v>
      </c>
      <c r="D6" s="186">
        <v>-113.5</v>
      </c>
      <c r="E6" s="186">
        <f>E7+E29</f>
        <v>3731.71</v>
      </c>
    </row>
    <row r="7" spans="1:5" s="24" customFormat="1" ht="18.75">
      <c r="A7" s="117" t="s">
        <v>97</v>
      </c>
      <c r="B7" s="184">
        <v>10000000000000000</v>
      </c>
      <c r="C7" s="185" t="s">
        <v>48</v>
      </c>
      <c r="D7" s="186">
        <v>-156.95</v>
      </c>
      <c r="E7" s="186">
        <f>E8+E13+E16+E26</f>
        <v>683.36</v>
      </c>
    </row>
    <row r="8" spans="1:5" s="24" customFormat="1" ht="18.75">
      <c r="A8" s="117" t="s">
        <v>97</v>
      </c>
      <c r="B8" s="184">
        <v>10100000000000000</v>
      </c>
      <c r="C8" s="185" t="s">
        <v>196</v>
      </c>
      <c r="D8" s="186">
        <v>2.94</v>
      </c>
      <c r="E8" s="186">
        <f>E9</f>
        <v>102.25</v>
      </c>
    </row>
    <row r="9" spans="1:5" s="24" customFormat="1" ht="18.75">
      <c r="A9" s="56" t="s">
        <v>97</v>
      </c>
      <c r="B9" s="61">
        <v>10102000010000100</v>
      </c>
      <c r="C9" s="59" t="s">
        <v>49</v>
      </c>
      <c r="D9" s="58">
        <v>2.94</v>
      </c>
      <c r="E9" s="58">
        <f>SUM(E10:E12)</f>
        <v>102.25</v>
      </c>
    </row>
    <row r="10" spans="1:5" s="24" customFormat="1" ht="119.25" customHeight="1">
      <c r="A10" s="56" t="s">
        <v>98</v>
      </c>
      <c r="B10" s="62">
        <v>10102010010000100</v>
      </c>
      <c r="C10" s="60" t="s">
        <v>197</v>
      </c>
      <c r="D10" s="58">
        <v>2.69</v>
      </c>
      <c r="E10" s="58">
        <v>102</v>
      </c>
    </row>
    <row r="11" spans="1:5" s="24" customFormat="1" ht="148.5" customHeight="1" hidden="1">
      <c r="A11" s="56" t="s">
        <v>98</v>
      </c>
      <c r="B11" s="62">
        <v>10102020010000100</v>
      </c>
      <c r="C11" s="60" t="s">
        <v>198</v>
      </c>
      <c r="D11" s="58" t="e">
        <f>E11-#REF!</f>
        <v>#REF!</v>
      </c>
      <c r="E11" s="58"/>
    </row>
    <row r="12" spans="1:5" s="24" customFormat="1" ht="70.5" customHeight="1">
      <c r="A12" s="56" t="s">
        <v>98</v>
      </c>
      <c r="B12" s="62">
        <v>10102030010000100</v>
      </c>
      <c r="C12" s="60" t="s">
        <v>199</v>
      </c>
      <c r="D12" s="58">
        <v>0.25</v>
      </c>
      <c r="E12" s="58">
        <v>0.25</v>
      </c>
    </row>
    <row r="13" spans="1:5" s="24" customFormat="1" ht="31.5" customHeight="1">
      <c r="A13" s="56" t="s">
        <v>97</v>
      </c>
      <c r="B13" s="61">
        <v>10500000000000000</v>
      </c>
      <c r="C13" s="59" t="s">
        <v>200</v>
      </c>
      <c r="D13" s="58">
        <v>27.24</v>
      </c>
      <c r="E13" s="58">
        <f>E14</f>
        <v>84</v>
      </c>
    </row>
    <row r="14" spans="1:5" s="24" customFormat="1" ht="20.25" customHeight="1">
      <c r="A14" s="56" t="s">
        <v>97</v>
      </c>
      <c r="B14" s="61">
        <v>10503000010000100</v>
      </c>
      <c r="C14" s="59" t="s">
        <v>50</v>
      </c>
      <c r="D14" s="58">
        <v>27.24</v>
      </c>
      <c r="E14" s="58">
        <f>E15</f>
        <v>84</v>
      </c>
    </row>
    <row r="15" spans="1:5" s="24" customFormat="1" ht="24.75" customHeight="1">
      <c r="A15" s="56" t="s">
        <v>98</v>
      </c>
      <c r="B15" s="62">
        <v>10503010010000100</v>
      </c>
      <c r="C15" s="60" t="s">
        <v>50</v>
      </c>
      <c r="D15" s="58">
        <v>27.24</v>
      </c>
      <c r="E15" s="58">
        <v>84</v>
      </c>
    </row>
    <row r="16" spans="1:5" s="26" customFormat="1" ht="33" customHeight="1">
      <c r="A16" s="112" t="s">
        <v>97</v>
      </c>
      <c r="B16" s="184">
        <v>10600000000000000</v>
      </c>
      <c r="C16" s="185" t="s">
        <v>187</v>
      </c>
      <c r="D16" s="186">
        <v>-187.13</v>
      </c>
      <c r="E16" s="186">
        <f>E17+E19</f>
        <v>487</v>
      </c>
    </row>
    <row r="17" spans="1:5" s="24" customFormat="1" ht="24.75" customHeight="1">
      <c r="A17" s="56" t="s">
        <v>97</v>
      </c>
      <c r="B17" s="61">
        <v>10601000000000100</v>
      </c>
      <c r="C17" s="59" t="s">
        <v>188</v>
      </c>
      <c r="D17" s="58">
        <v>-14.71</v>
      </c>
      <c r="E17" s="72">
        <f>E18</f>
        <v>77</v>
      </c>
    </row>
    <row r="18" spans="1:5" s="24" customFormat="1" ht="66" customHeight="1">
      <c r="A18" s="56" t="s">
        <v>98</v>
      </c>
      <c r="B18" s="62">
        <v>10601030100000100</v>
      </c>
      <c r="C18" s="60" t="s">
        <v>189</v>
      </c>
      <c r="D18" s="58">
        <v>-14.71</v>
      </c>
      <c r="E18" s="58">
        <v>77</v>
      </c>
    </row>
    <row r="19" spans="1:5" s="24" customFormat="1" ht="18.75">
      <c r="A19" s="112" t="s">
        <v>97</v>
      </c>
      <c r="B19" s="184">
        <v>10606000000000100</v>
      </c>
      <c r="C19" s="185" t="s">
        <v>190</v>
      </c>
      <c r="D19" s="187">
        <v>-172.42</v>
      </c>
      <c r="E19" s="187">
        <f>E22+E24+E20+E21</f>
        <v>410</v>
      </c>
    </row>
    <row r="20" spans="1:5" s="24" customFormat="1" ht="94.5">
      <c r="A20" s="56" t="s">
        <v>98</v>
      </c>
      <c r="B20" s="61" t="s">
        <v>331</v>
      </c>
      <c r="C20" s="59" t="s">
        <v>332</v>
      </c>
      <c r="D20" s="72">
        <v>-492</v>
      </c>
      <c r="E20" s="72">
        <v>0</v>
      </c>
    </row>
    <row r="21" spans="1:5" s="24" customFormat="1" ht="63">
      <c r="A21" s="56" t="s">
        <v>98</v>
      </c>
      <c r="B21" s="61" t="s">
        <v>333</v>
      </c>
      <c r="C21" s="59" t="s">
        <v>334</v>
      </c>
      <c r="D21" s="72">
        <v>-90.42</v>
      </c>
      <c r="E21" s="72">
        <v>0</v>
      </c>
    </row>
    <row r="22" spans="1:5" s="24" customFormat="1" ht="18.75">
      <c r="A22" s="56" t="s">
        <v>97</v>
      </c>
      <c r="B22" s="61">
        <v>10606030000000100</v>
      </c>
      <c r="C22" s="59" t="s">
        <v>191</v>
      </c>
      <c r="D22" s="58">
        <v>365</v>
      </c>
      <c r="E22" s="72">
        <f>E23</f>
        <v>365</v>
      </c>
    </row>
    <row r="23" spans="1:5" s="26" customFormat="1" ht="47.25">
      <c r="A23" s="56" t="s">
        <v>98</v>
      </c>
      <c r="B23" s="62">
        <v>10606033100000100</v>
      </c>
      <c r="C23" s="60" t="s">
        <v>192</v>
      </c>
      <c r="D23" s="58">
        <v>365</v>
      </c>
      <c r="E23" s="72">
        <v>365</v>
      </c>
    </row>
    <row r="24" spans="1:5" s="26" customFormat="1" ht="18.75">
      <c r="A24" s="56" t="s">
        <v>97</v>
      </c>
      <c r="B24" s="61">
        <v>10606040000000100</v>
      </c>
      <c r="C24" s="59" t="s">
        <v>193</v>
      </c>
      <c r="D24" s="58">
        <v>45</v>
      </c>
      <c r="E24" s="72">
        <f>E25</f>
        <v>45</v>
      </c>
    </row>
    <row r="25" spans="1:5" s="26" customFormat="1" ht="47.25">
      <c r="A25" s="56" t="s">
        <v>98</v>
      </c>
      <c r="B25" s="62">
        <v>10606043100000100</v>
      </c>
      <c r="C25" s="60" t="s">
        <v>194</v>
      </c>
      <c r="D25" s="58">
        <v>45</v>
      </c>
      <c r="E25" s="58">
        <v>45</v>
      </c>
    </row>
    <row r="26" spans="1:5" s="26" customFormat="1" ht="18.75">
      <c r="A26" s="112" t="s">
        <v>97</v>
      </c>
      <c r="B26" s="184">
        <v>10800000000000000</v>
      </c>
      <c r="C26" s="185" t="s">
        <v>201</v>
      </c>
      <c r="D26" s="186">
        <v>0</v>
      </c>
      <c r="E26" s="187">
        <f>E27</f>
        <v>10.11</v>
      </c>
    </row>
    <row r="27" spans="1:5" s="24" customFormat="1" ht="63">
      <c r="A27" s="56" t="s">
        <v>97</v>
      </c>
      <c r="B27" s="61">
        <v>10804000010000100</v>
      </c>
      <c r="C27" s="59" t="s">
        <v>202</v>
      </c>
      <c r="D27" s="58">
        <v>0</v>
      </c>
      <c r="E27" s="72">
        <f>E28</f>
        <v>10.11</v>
      </c>
    </row>
    <row r="28" spans="1:5" s="26" customFormat="1" ht="99.75" customHeight="1">
      <c r="A28" s="56" t="s">
        <v>100</v>
      </c>
      <c r="B28" s="62">
        <v>10804020010000100</v>
      </c>
      <c r="C28" s="60" t="s">
        <v>203</v>
      </c>
      <c r="D28" s="58">
        <v>0</v>
      </c>
      <c r="E28" s="58">
        <v>10.11</v>
      </c>
    </row>
    <row r="29" spans="1:5" s="24" customFormat="1" ht="44.25" customHeight="1">
      <c r="A29" s="112" t="s">
        <v>97</v>
      </c>
      <c r="B29" s="184">
        <v>20000000000000000</v>
      </c>
      <c r="C29" s="185" t="s">
        <v>21</v>
      </c>
      <c r="D29" s="186">
        <v>43.45</v>
      </c>
      <c r="E29" s="186">
        <f>E30+F42</f>
        <v>3048.35</v>
      </c>
    </row>
    <row r="30" spans="1:5" s="24" customFormat="1" ht="48" customHeight="1">
      <c r="A30" s="56" t="s">
        <v>97</v>
      </c>
      <c r="B30" s="61">
        <v>20200000000000000</v>
      </c>
      <c r="C30" s="59" t="s">
        <v>204</v>
      </c>
      <c r="D30" s="72">
        <v>43.45</v>
      </c>
      <c r="E30" s="72">
        <f>E31+E34</f>
        <v>3048.35</v>
      </c>
    </row>
    <row r="31" spans="1:5" s="24" customFormat="1" ht="59.25" customHeight="1">
      <c r="A31" s="56" t="s">
        <v>97</v>
      </c>
      <c r="B31" s="61">
        <v>20201000000000100</v>
      </c>
      <c r="C31" s="59" t="s">
        <v>89</v>
      </c>
      <c r="D31" s="58">
        <v>53.6</v>
      </c>
      <c r="E31" s="72">
        <f>E32</f>
        <v>2772.6</v>
      </c>
    </row>
    <row r="32" spans="1:5" s="26" customFormat="1" ht="31.5">
      <c r="A32" s="56" t="s">
        <v>97</v>
      </c>
      <c r="B32" s="61">
        <v>20201001000000100</v>
      </c>
      <c r="C32" s="59" t="s">
        <v>205</v>
      </c>
      <c r="D32" s="58">
        <v>53.6</v>
      </c>
      <c r="E32" s="58">
        <f>E33</f>
        <v>2772.6</v>
      </c>
    </row>
    <row r="33" spans="1:5" s="26" customFormat="1" ht="71.25" customHeight="1">
      <c r="A33" s="56" t="s">
        <v>100</v>
      </c>
      <c r="B33" s="62">
        <v>20201001100000100</v>
      </c>
      <c r="C33" s="60" t="s">
        <v>206</v>
      </c>
      <c r="D33" s="58">
        <v>53.6</v>
      </c>
      <c r="E33" s="58">
        <v>2772.6</v>
      </c>
    </row>
    <row r="34" spans="1:5" s="26" customFormat="1" ht="74.25" customHeight="1">
      <c r="A34" s="56" t="s">
        <v>97</v>
      </c>
      <c r="B34" s="61">
        <v>20203000000000100</v>
      </c>
      <c r="C34" s="59" t="s">
        <v>207</v>
      </c>
      <c r="D34" s="72">
        <v>-10.15</v>
      </c>
      <c r="E34" s="72">
        <f>E35+E37</f>
        <v>275.75</v>
      </c>
    </row>
    <row r="35" spans="1:5" s="26" customFormat="1" ht="85.5" customHeight="1">
      <c r="A35" s="56" t="s">
        <v>97</v>
      </c>
      <c r="B35" s="61">
        <v>20203015000000100</v>
      </c>
      <c r="C35" s="59" t="s">
        <v>208</v>
      </c>
      <c r="D35" s="58">
        <v>-88.3</v>
      </c>
      <c r="E35" s="72">
        <f>E36</f>
        <v>63.7</v>
      </c>
    </row>
    <row r="36" spans="1:5" s="26" customFormat="1" ht="102" customHeight="1">
      <c r="A36" s="56" t="s">
        <v>100</v>
      </c>
      <c r="B36" s="62">
        <v>20203015100000100</v>
      </c>
      <c r="C36" s="60" t="s">
        <v>209</v>
      </c>
      <c r="D36" s="58">
        <v>-88.3</v>
      </c>
      <c r="E36" s="58">
        <v>63.7</v>
      </c>
    </row>
    <row r="37" spans="1:5" s="27" customFormat="1" ht="47.25">
      <c r="A37" s="56" t="s">
        <v>97</v>
      </c>
      <c r="B37" s="61">
        <v>20203024000000100</v>
      </c>
      <c r="C37" s="60" t="s">
        <v>220</v>
      </c>
      <c r="D37" s="58">
        <v>78.15</v>
      </c>
      <c r="E37" s="72">
        <f>E38</f>
        <v>212.05</v>
      </c>
    </row>
    <row r="38" spans="1:5" s="28" customFormat="1" ht="47.25">
      <c r="A38" s="56" t="s">
        <v>100</v>
      </c>
      <c r="B38" s="62">
        <v>20203024100000100</v>
      </c>
      <c r="C38" s="60" t="s">
        <v>180</v>
      </c>
      <c r="D38" s="58">
        <v>78.15</v>
      </c>
      <c r="E38" s="72">
        <v>212.05</v>
      </c>
    </row>
    <row r="39" spans="1:6" s="24" customFormat="1" ht="18.75" hidden="1">
      <c r="A39" s="56"/>
      <c r="B39" s="62"/>
      <c r="C39" s="60"/>
      <c r="D39" s="72"/>
      <c r="E39" s="58"/>
      <c r="F39" s="58"/>
    </row>
    <row r="40" spans="1:6" s="21" customFormat="1" ht="39.75" customHeight="1" hidden="1">
      <c r="A40" s="56" t="s">
        <v>97</v>
      </c>
      <c r="B40" s="61">
        <v>20204014000000100</v>
      </c>
      <c r="C40" s="59" t="s">
        <v>210</v>
      </c>
      <c r="D40" s="72">
        <f>D41</f>
        <v>0</v>
      </c>
      <c r="E40" s="58">
        <f>F40-D40</f>
        <v>0</v>
      </c>
      <c r="F40" s="72">
        <f>F41</f>
        <v>0</v>
      </c>
    </row>
    <row r="41" spans="1:6" s="21" customFormat="1" ht="33" customHeight="1" hidden="1">
      <c r="A41" s="56" t="s">
        <v>100</v>
      </c>
      <c r="B41" s="62">
        <v>20204014100000100</v>
      </c>
      <c r="C41" s="60" t="s">
        <v>211</v>
      </c>
      <c r="D41" s="72"/>
      <c r="E41" s="58">
        <f>F41-D41</f>
        <v>0</v>
      </c>
      <c r="F41" s="58"/>
    </row>
    <row r="42" spans="1:6" s="21" customFormat="1" ht="63" hidden="1">
      <c r="A42" s="56" t="s">
        <v>97</v>
      </c>
      <c r="B42" s="61">
        <v>21900000000000000</v>
      </c>
      <c r="C42" s="59" t="s">
        <v>212</v>
      </c>
      <c r="D42" s="58">
        <f>D43</f>
        <v>0</v>
      </c>
      <c r="E42" s="58">
        <f>F42-D42</f>
        <v>0</v>
      </c>
      <c r="F42" s="58">
        <f>F43</f>
        <v>0</v>
      </c>
    </row>
    <row r="43" spans="1:6" ht="12.75" customHeight="1" hidden="1">
      <c r="A43" s="56" t="s">
        <v>100</v>
      </c>
      <c r="B43" s="62">
        <v>21905000100000100</v>
      </c>
      <c r="C43" s="60" t="s">
        <v>213</v>
      </c>
      <c r="D43" s="58"/>
      <c r="E43" s="58">
        <f>F43-D43</f>
        <v>0</v>
      </c>
      <c r="F43" s="58"/>
    </row>
    <row r="44" spans="1:6" ht="12.75" customHeight="1" hidden="1">
      <c r="A44" s="41" t="s">
        <v>51</v>
      </c>
      <c r="B44" s="42"/>
      <c r="C44" s="43"/>
      <c r="D44" s="43"/>
      <c r="E44" s="43"/>
      <c r="F44" s="42"/>
    </row>
    <row r="45" spans="1:6" ht="12.75" customHeight="1" hidden="1">
      <c r="A45" s="229"/>
      <c r="B45" s="229"/>
      <c r="C45" s="229"/>
      <c r="D45" s="229"/>
      <c r="E45" s="229"/>
      <c r="F45" s="229"/>
    </row>
    <row r="46" spans="1:6" ht="15" hidden="1">
      <c r="A46" s="228"/>
      <c r="B46" s="228"/>
      <c r="C46" s="228"/>
      <c r="D46" s="228"/>
      <c r="E46" s="228"/>
      <c r="F46" s="44"/>
    </row>
    <row r="47" spans="1:6" ht="26.25" customHeight="1" hidden="1">
      <c r="A47" s="30"/>
      <c r="B47" s="31"/>
      <c r="C47" s="31"/>
      <c r="D47" s="31"/>
      <c r="E47" s="31"/>
      <c r="F47" s="29"/>
    </row>
    <row r="48" spans="1:6" ht="12.75">
      <c r="A48" s="12"/>
      <c r="B48" s="14"/>
      <c r="C48" s="13"/>
      <c r="D48" s="13"/>
      <c r="E48" s="13"/>
      <c r="F48" s="11"/>
    </row>
    <row r="49" spans="1:6" ht="12.75">
      <c r="A49" s="12"/>
      <c r="B49" s="13"/>
      <c r="C49" s="13"/>
      <c r="D49" s="13"/>
      <c r="E49" s="13"/>
      <c r="F49" s="11"/>
    </row>
    <row r="50" spans="1:6" ht="12.75">
      <c r="A50" s="12"/>
      <c r="B50" s="14"/>
      <c r="C50" s="13"/>
      <c r="D50" s="13"/>
      <c r="E50" s="13"/>
      <c r="F50" s="11"/>
    </row>
    <row r="51" spans="1:6" ht="12.75">
      <c r="A51" s="12"/>
      <c r="B51" s="13"/>
      <c r="C51" s="13"/>
      <c r="D51" s="13"/>
      <c r="E51" s="13"/>
      <c r="F51" s="11"/>
    </row>
    <row r="52" spans="1:6" ht="12.75">
      <c r="A52" s="12"/>
      <c r="B52" s="15"/>
      <c r="C52" s="15"/>
      <c r="D52" s="15"/>
      <c r="E52" s="15"/>
      <c r="F52" s="15"/>
    </row>
    <row r="53" ht="12.75">
      <c r="A53" s="12"/>
    </row>
  </sheetData>
  <sheetProtection/>
  <mergeCells count="5">
    <mergeCell ref="A46:E46"/>
    <mergeCell ref="A45:F45"/>
    <mergeCell ref="A2:F2"/>
    <mergeCell ref="C1:F1"/>
    <mergeCell ref="D3:E3"/>
  </mergeCells>
  <printOptions horizontalCentered="1"/>
  <pageMargins left="1.1811023622047245" right="0.3937007874015748" top="0.7480314960629921" bottom="0.7480314960629921" header="0.31496062992125984" footer="0.31496062992125984"/>
  <pageSetup horizontalDpi="600" verticalDpi="600" orientation="portrait" pageOrder="overThenDown" paperSize="9" scale="71" r:id="rId1"/>
  <rowBreaks count="2" manualBreakCount="2">
    <brk id="25" max="5" man="1"/>
    <brk id="41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79"/>
  <sheetViews>
    <sheetView view="pageBreakPreview" zoomScaleNormal="90" zoomScaleSheetLayoutView="100" zoomScalePageLayoutView="0" workbookViewId="0" topLeftCell="A4">
      <selection activeCell="D24" sqref="D24"/>
    </sheetView>
  </sheetViews>
  <sheetFormatPr defaultColWidth="9.00390625" defaultRowHeight="12.75"/>
  <cols>
    <col min="1" max="1" width="62.625" style="73" customWidth="1"/>
    <col min="2" max="2" width="9.375" style="74" customWidth="1"/>
    <col min="3" max="3" width="14.00390625" style="74" customWidth="1"/>
    <col min="4" max="4" width="11.375" style="80" customWidth="1"/>
    <col min="5" max="5" width="16.75390625" style="9" customWidth="1"/>
    <col min="6" max="16384" width="9.125" style="4" customWidth="1"/>
  </cols>
  <sheetData>
    <row r="1" spans="2:5" ht="93.75" customHeight="1">
      <c r="B1" s="234" t="s">
        <v>337</v>
      </c>
      <c r="C1" s="234"/>
      <c r="D1" s="234"/>
      <c r="E1" s="234"/>
    </row>
    <row r="2" spans="4:5" ht="12" customHeight="1">
      <c r="D2" s="73"/>
      <c r="E2" s="73"/>
    </row>
    <row r="3" spans="1:7" ht="51.75" customHeight="1">
      <c r="A3" s="233" t="s">
        <v>217</v>
      </c>
      <c r="B3" s="233"/>
      <c r="C3" s="233"/>
      <c r="D3" s="233"/>
      <c r="E3" s="233"/>
      <c r="F3" s="18"/>
      <c r="G3" s="75"/>
    </row>
    <row r="4" spans="1:7" s="17" customFormat="1" ht="19.5" customHeight="1">
      <c r="A4" s="18"/>
      <c r="B4" s="19"/>
      <c r="C4" s="19"/>
      <c r="D4" s="18"/>
      <c r="E4" s="76" t="s">
        <v>88</v>
      </c>
      <c r="F4" s="18"/>
      <c r="G4" s="75"/>
    </row>
    <row r="5" spans="1:4" s="17" customFormat="1" ht="72" customHeight="1">
      <c r="A5" s="20" t="s">
        <v>62</v>
      </c>
      <c r="B5" s="20" t="s">
        <v>90</v>
      </c>
      <c r="C5" s="20" t="s">
        <v>46</v>
      </c>
      <c r="D5" s="20" t="s">
        <v>47</v>
      </c>
    </row>
    <row r="6" spans="1:4" s="17" customFormat="1" ht="15.75">
      <c r="A6" s="20">
        <v>1</v>
      </c>
      <c r="B6" s="32">
        <v>2</v>
      </c>
      <c r="C6" s="20">
        <v>3</v>
      </c>
      <c r="D6" s="20">
        <v>4</v>
      </c>
    </row>
    <row r="7" spans="1:5" ht="15.75">
      <c r="A7" s="189" t="s">
        <v>61</v>
      </c>
      <c r="B7" s="190" t="s">
        <v>69</v>
      </c>
      <c r="C7" s="188">
        <v>-312.16</v>
      </c>
      <c r="D7" s="188">
        <v>1248.24</v>
      </c>
      <c r="E7" s="4"/>
    </row>
    <row r="8" spans="1:5" ht="40.5" customHeight="1">
      <c r="A8" s="77" t="s">
        <v>252</v>
      </c>
      <c r="B8" s="34" t="s">
        <v>181</v>
      </c>
      <c r="C8" s="78">
        <v>-269.7</v>
      </c>
      <c r="D8" s="78">
        <v>352</v>
      </c>
      <c r="E8" s="4"/>
    </row>
    <row r="9" spans="1:6" ht="66" customHeight="1">
      <c r="A9" s="77" t="s">
        <v>60</v>
      </c>
      <c r="B9" s="34" t="s">
        <v>70</v>
      </c>
      <c r="C9" s="78">
        <v>-40.46</v>
      </c>
      <c r="D9" s="78">
        <v>886.24</v>
      </c>
      <c r="E9" s="4"/>
      <c r="F9" s="137"/>
    </row>
    <row r="10" spans="1:5" ht="15.75">
      <c r="A10" s="77" t="s">
        <v>59</v>
      </c>
      <c r="B10" s="34" t="s">
        <v>71</v>
      </c>
      <c r="C10" s="78">
        <v>-2</v>
      </c>
      <c r="D10" s="78">
        <v>10</v>
      </c>
      <c r="E10" s="4"/>
    </row>
    <row r="11" spans="1:5" ht="15.75">
      <c r="A11" s="189" t="s">
        <v>58</v>
      </c>
      <c r="B11" s="190" t="s">
        <v>72</v>
      </c>
      <c r="C11" s="188">
        <v>-88.3</v>
      </c>
      <c r="D11" s="188">
        <v>63.7</v>
      </c>
      <c r="E11" s="4"/>
    </row>
    <row r="12" spans="1:5" ht="15.75">
      <c r="A12" s="77" t="s">
        <v>73</v>
      </c>
      <c r="B12" s="34" t="s">
        <v>74</v>
      </c>
      <c r="C12" s="78">
        <v>-88.3</v>
      </c>
      <c r="D12" s="78">
        <v>63.7</v>
      </c>
      <c r="E12" s="4"/>
    </row>
    <row r="13" spans="1:5" ht="15.75">
      <c r="A13" s="189" t="s">
        <v>150</v>
      </c>
      <c r="B13" s="190" t="s">
        <v>166</v>
      </c>
      <c r="C13" s="188">
        <v>132.32</v>
      </c>
      <c r="D13" s="188">
        <f>D14</f>
        <v>132.32</v>
      </c>
      <c r="E13" s="4"/>
    </row>
    <row r="14" spans="1:5" ht="15.75">
      <c r="A14" s="77" t="s">
        <v>239</v>
      </c>
      <c r="B14" s="34" t="s">
        <v>336</v>
      </c>
      <c r="C14" s="78">
        <v>132.32</v>
      </c>
      <c r="D14" s="78">
        <f>'приложение 6'!G28</f>
        <v>132.32</v>
      </c>
      <c r="E14" s="4"/>
    </row>
    <row r="15" spans="1:5" ht="15.75">
      <c r="A15" s="189" t="s">
        <v>57</v>
      </c>
      <c r="B15" s="190" t="s">
        <v>75</v>
      </c>
      <c r="C15" s="188">
        <v>-449</v>
      </c>
      <c r="D15" s="188">
        <v>0</v>
      </c>
      <c r="E15" s="4"/>
    </row>
    <row r="16" spans="1:5" ht="15.75">
      <c r="A16" s="77" t="s">
        <v>137</v>
      </c>
      <c r="B16" s="34" t="s">
        <v>167</v>
      </c>
      <c r="C16" s="78">
        <v>-311</v>
      </c>
      <c r="D16" s="78">
        <v>0</v>
      </c>
      <c r="E16" s="4"/>
    </row>
    <row r="17" spans="1:5" ht="15.75">
      <c r="A17" s="77" t="s">
        <v>56</v>
      </c>
      <c r="B17" s="34" t="s">
        <v>76</v>
      </c>
      <c r="C17" s="78">
        <v>138</v>
      </c>
      <c r="D17" s="78">
        <v>0</v>
      </c>
      <c r="E17" s="4"/>
    </row>
    <row r="18" spans="1:5" ht="15.75">
      <c r="A18" s="189" t="s">
        <v>55</v>
      </c>
      <c r="B18" s="190" t="s">
        <v>77</v>
      </c>
      <c r="C18" s="188">
        <v>5.45</v>
      </c>
      <c r="D18" s="188">
        <v>105.45</v>
      </c>
      <c r="E18" s="4"/>
    </row>
    <row r="19" spans="1:5" ht="15.75">
      <c r="A19" s="77" t="s">
        <v>54</v>
      </c>
      <c r="B19" s="34" t="s">
        <v>78</v>
      </c>
      <c r="C19" s="78">
        <v>5.45</v>
      </c>
      <c r="D19" s="78">
        <v>105.45</v>
      </c>
      <c r="E19" s="4"/>
    </row>
    <row r="20" spans="1:5" ht="15.75">
      <c r="A20" s="189" t="s">
        <v>87</v>
      </c>
      <c r="B20" s="190" t="s">
        <v>79</v>
      </c>
      <c r="C20" s="188">
        <v>-175.81</v>
      </c>
      <c r="D20" s="188">
        <v>180</v>
      </c>
      <c r="E20" s="4"/>
    </row>
    <row r="21" spans="1:5" ht="15.75">
      <c r="A21" s="77" t="s">
        <v>53</v>
      </c>
      <c r="B21" s="34" t="s">
        <v>80</v>
      </c>
      <c r="C21" s="78">
        <v>-175.81</v>
      </c>
      <c r="D21" s="78">
        <v>180</v>
      </c>
      <c r="E21" s="4"/>
    </row>
    <row r="22" spans="1:5" ht="15.75">
      <c r="A22" s="189" t="s">
        <v>81</v>
      </c>
      <c r="B22" s="190" t="s">
        <v>82</v>
      </c>
      <c r="C22" s="188">
        <v>866.33</v>
      </c>
      <c r="D22" s="188">
        <v>2002</v>
      </c>
      <c r="E22" s="4"/>
    </row>
    <row r="23" spans="1:5" ht="15.75">
      <c r="A23" s="77" t="s">
        <v>83</v>
      </c>
      <c r="B23" s="34" t="s">
        <v>84</v>
      </c>
      <c r="C23" s="78">
        <v>78</v>
      </c>
      <c r="D23" s="78">
        <f>'приложение 6'!G40</f>
        <v>296</v>
      </c>
      <c r="E23" s="4"/>
    </row>
    <row r="24" spans="1:5" ht="24" customHeight="1">
      <c r="A24" s="77" t="s">
        <v>85</v>
      </c>
      <c r="B24" s="34" t="s">
        <v>86</v>
      </c>
      <c r="C24" s="78">
        <v>788.33</v>
      </c>
      <c r="D24" s="78">
        <v>1706</v>
      </c>
      <c r="E24" s="4"/>
    </row>
    <row r="25" spans="1:5" ht="15.75">
      <c r="A25" s="189" t="s">
        <v>168</v>
      </c>
      <c r="B25" s="190" t="s">
        <v>169</v>
      </c>
      <c r="C25" s="188">
        <v>-92.33</v>
      </c>
      <c r="D25" s="188">
        <f>D26</f>
        <v>0</v>
      </c>
      <c r="E25" s="4"/>
    </row>
    <row r="26" spans="1:5" ht="15.75">
      <c r="A26" s="77" t="s">
        <v>227</v>
      </c>
      <c r="B26" s="34" t="s">
        <v>170</v>
      </c>
      <c r="C26" s="78">
        <v>-92.33</v>
      </c>
      <c r="D26" s="78">
        <f>'приложение 6'!G49</f>
        <v>0</v>
      </c>
      <c r="E26" s="4"/>
    </row>
    <row r="27" spans="1:5" ht="15.75">
      <c r="A27" s="191" t="s">
        <v>52</v>
      </c>
      <c r="B27" s="192"/>
      <c r="C27" s="188">
        <v>-113.5</v>
      </c>
      <c r="D27" s="188">
        <f>D7+D11+D13+D15+D18+D20+D22+D25</f>
        <v>3731.71</v>
      </c>
      <c r="E27" s="4"/>
    </row>
    <row r="28" spans="2:5" ht="15.75">
      <c r="B28" s="79"/>
      <c r="C28" s="84"/>
      <c r="D28" s="84"/>
      <c r="E28" s="84"/>
    </row>
    <row r="29" spans="2:5" ht="15.75">
      <c r="B29" s="79"/>
      <c r="C29" s="84"/>
      <c r="D29" s="84"/>
      <c r="E29" s="84"/>
    </row>
    <row r="30" spans="2:3" ht="15.75">
      <c r="B30" s="79"/>
      <c r="C30" s="79"/>
    </row>
    <row r="31" spans="2:3" ht="15.75">
      <c r="B31" s="79"/>
      <c r="C31" s="79"/>
    </row>
    <row r="32" spans="2:3" ht="15.75">
      <c r="B32" s="79"/>
      <c r="C32" s="79"/>
    </row>
    <row r="33" spans="2:3" ht="15.75">
      <c r="B33" s="79"/>
      <c r="C33" s="79"/>
    </row>
    <row r="34" spans="2:3" ht="15.75">
      <c r="B34" s="79"/>
      <c r="C34" s="79"/>
    </row>
    <row r="35" spans="2:3" ht="15.75">
      <c r="B35" s="79"/>
      <c r="C35" s="79"/>
    </row>
    <row r="36" spans="2:3" ht="15.75">
      <c r="B36" s="79"/>
      <c r="C36" s="79"/>
    </row>
    <row r="37" spans="2:3" ht="15.75">
      <c r="B37" s="79"/>
      <c r="C37" s="79"/>
    </row>
    <row r="38" spans="2:3" ht="15.75">
      <c r="B38" s="79"/>
      <c r="C38" s="79"/>
    </row>
    <row r="39" spans="2:3" ht="15.75">
      <c r="B39" s="79"/>
      <c r="C39" s="79"/>
    </row>
    <row r="40" spans="2:3" ht="15.75">
      <c r="B40" s="79"/>
      <c r="C40" s="79"/>
    </row>
    <row r="41" spans="2:3" ht="15.75">
      <c r="B41" s="79"/>
      <c r="C41" s="79"/>
    </row>
    <row r="42" spans="2:3" ht="15.75">
      <c r="B42" s="79"/>
      <c r="C42" s="79"/>
    </row>
    <row r="43" spans="2:3" ht="15.75">
      <c r="B43" s="79"/>
      <c r="C43" s="79"/>
    </row>
    <row r="44" spans="2:3" ht="15.75">
      <c r="B44" s="79"/>
      <c r="C44" s="79"/>
    </row>
    <row r="45" spans="2:3" ht="15.75">
      <c r="B45" s="79"/>
      <c r="C45" s="79"/>
    </row>
    <row r="46" spans="2:3" ht="15.75">
      <c r="B46" s="79"/>
      <c r="C46" s="79"/>
    </row>
    <row r="47" spans="2:3" ht="15.75">
      <c r="B47" s="79"/>
      <c r="C47" s="79"/>
    </row>
    <row r="48" spans="2:3" ht="15.75">
      <c r="B48" s="79"/>
      <c r="C48" s="79"/>
    </row>
    <row r="49" spans="2:3" ht="15.75">
      <c r="B49" s="79"/>
      <c r="C49" s="79"/>
    </row>
    <row r="50" spans="2:3" ht="15.75">
      <c r="B50" s="79"/>
      <c r="C50" s="79"/>
    </row>
    <row r="51" spans="2:3" ht="15.75">
      <c r="B51" s="79"/>
      <c r="C51" s="79"/>
    </row>
    <row r="52" spans="2:3" ht="15.75">
      <c r="B52" s="79"/>
      <c r="C52" s="79"/>
    </row>
    <row r="53" spans="2:3" ht="15.75">
      <c r="B53" s="79"/>
      <c r="C53" s="79"/>
    </row>
    <row r="54" spans="2:3" ht="15.75">
      <c r="B54" s="79"/>
      <c r="C54" s="79"/>
    </row>
    <row r="55" spans="2:3" ht="15.75">
      <c r="B55" s="79"/>
      <c r="C55" s="79"/>
    </row>
    <row r="56" spans="2:3" ht="15.75">
      <c r="B56" s="79"/>
      <c r="C56" s="79"/>
    </row>
    <row r="57" spans="2:3" ht="15.75">
      <c r="B57" s="79"/>
      <c r="C57" s="79"/>
    </row>
    <row r="58" spans="2:3" ht="15.75">
      <c r="B58" s="79"/>
      <c r="C58" s="79"/>
    </row>
    <row r="59" spans="2:3" ht="15.75">
      <c r="B59" s="79"/>
      <c r="C59" s="79"/>
    </row>
    <row r="60" spans="2:3" ht="15.75">
      <c r="B60" s="79"/>
      <c r="C60" s="79"/>
    </row>
    <row r="61" spans="2:3" ht="15.75">
      <c r="B61" s="79"/>
      <c r="C61" s="79"/>
    </row>
    <row r="62" spans="2:3" ht="15.75">
      <c r="B62" s="79"/>
      <c r="C62" s="79"/>
    </row>
    <row r="63" spans="2:3" ht="15.75">
      <c r="B63" s="79"/>
      <c r="C63" s="79"/>
    </row>
    <row r="64" spans="2:3" ht="15.75">
      <c r="B64" s="79"/>
      <c r="C64" s="79"/>
    </row>
    <row r="65" spans="2:3" ht="15.75">
      <c r="B65" s="79"/>
      <c r="C65" s="79"/>
    </row>
    <row r="66" spans="2:3" ht="15.75">
      <c r="B66" s="79"/>
      <c r="C66" s="79"/>
    </row>
    <row r="67" spans="2:3" ht="15.75">
      <c r="B67" s="79"/>
      <c r="C67" s="79"/>
    </row>
    <row r="68" spans="2:3" ht="15.75">
      <c r="B68" s="79"/>
      <c r="C68" s="79"/>
    </row>
    <row r="69" spans="2:3" ht="15.75">
      <c r="B69" s="79"/>
      <c r="C69" s="79"/>
    </row>
    <row r="70" spans="2:3" ht="15.75">
      <c r="B70" s="79"/>
      <c r="C70" s="79"/>
    </row>
    <row r="71" spans="2:3" ht="15.75">
      <c r="B71" s="79"/>
      <c r="C71" s="79"/>
    </row>
    <row r="72" spans="2:3" ht="15.75">
      <c r="B72" s="79"/>
      <c r="C72" s="79"/>
    </row>
    <row r="73" spans="2:3" ht="15.75">
      <c r="B73" s="79"/>
      <c r="C73" s="79"/>
    </row>
    <row r="74" spans="2:3" ht="15.75">
      <c r="B74" s="79"/>
      <c r="C74" s="79"/>
    </row>
    <row r="75" spans="2:3" ht="15.75">
      <c r="B75" s="79"/>
      <c r="C75" s="79"/>
    </row>
    <row r="76" spans="2:3" ht="15.75">
      <c r="B76" s="79"/>
      <c r="C76" s="79"/>
    </row>
    <row r="77" spans="2:3" ht="15.75">
      <c r="B77" s="79"/>
      <c r="C77" s="79"/>
    </row>
    <row r="78" spans="2:3" ht="15.75">
      <c r="B78" s="79"/>
      <c r="C78" s="79"/>
    </row>
    <row r="79" spans="2:3" ht="15.75">
      <c r="B79" s="79"/>
      <c r="C79" s="79"/>
    </row>
  </sheetData>
  <sheetProtection/>
  <mergeCells count="2">
    <mergeCell ref="A3:E3"/>
    <mergeCell ref="B1:E1"/>
  </mergeCells>
  <printOptions horizontalCentered="1"/>
  <pageMargins left="1.1811023622047245" right="0.3937007874015748" top="0.2755905511811024" bottom="0.1968503937007874" header="0.2755905511811024" footer="0.2755905511811024"/>
  <pageSetup fitToHeight="0" horizontalDpi="600" verticalDpi="600" orientation="portrait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3"/>
  <sheetViews>
    <sheetView view="pageBreakPreview" zoomScale="60" zoomScalePageLayoutView="0" workbookViewId="0" topLeftCell="A1">
      <selection activeCell="M24" sqref="M24"/>
    </sheetView>
  </sheetViews>
  <sheetFormatPr defaultColWidth="9.00390625" defaultRowHeight="12.75"/>
  <cols>
    <col min="1" max="1" width="5.25390625" style="97" customWidth="1"/>
    <col min="2" max="2" width="64.125" style="98" customWidth="1"/>
    <col min="3" max="3" width="8.125" style="99" customWidth="1"/>
    <col min="4" max="4" width="8.00390625" style="99" customWidth="1"/>
    <col min="5" max="5" width="15.875" style="99" customWidth="1"/>
    <col min="6" max="6" width="9.375" style="99" customWidth="1"/>
    <col min="7" max="7" width="16.75390625" style="99" customWidth="1"/>
    <col min="8" max="16384" width="9.125" style="100" customWidth="1"/>
  </cols>
  <sheetData>
    <row r="1" spans="5:7" ht="93.75" customHeight="1">
      <c r="E1" s="235" t="s">
        <v>234</v>
      </c>
      <c r="F1" s="235"/>
      <c r="G1" s="235"/>
    </row>
    <row r="2" spans="6:7" ht="12.75" customHeight="1">
      <c r="F2" s="81"/>
      <c r="G2" s="81"/>
    </row>
    <row r="3" spans="1:7" s="9" customFormat="1" ht="61.5" customHeight="1">
      <c r="A3" s="233" t="s">
        <v>218</v>
      </c>
      <c r="B3" s="233"/>
      <c r="C3" s="233"/>
      <c r="D3" s="233"/>
      <c r="E3" s="233"/>
      <c r="F3" s="233"/>
      <c r="G3" s="236"/>
    </row>
    <row r="4" spans="1:7" s="103" customFormat="1" ht="15.75">
      <c r="A4" s="101"/>
      <c r="B4" s="101"/>
      <c r="C4" s="101"/>
      <c r="D4" s="101"/>
      <c r="E4" s="102"/>
      <c r="F4" s="237" t="s">
        <v>63</v>
      </c>
      <c r="G4" s="237"/>
    </row>
    <row r="5" spans="1:7" s="104" customFormat="1" ht="93.75" customHeight="1">
      <c r="A5" s="35" t="s">
        <v>161</v>
      </c>
      <c r="B5" s="35" t="s">
        <v>64</v>
      </c>
      <c r="C5" s="34" t="s">
        <v>91</v>
      </c>
      <c r="D5" s="34" t="s">
        <v>92</v>
      </c>
      <c r="E5" s="34" t="s">
        <v>93</v>
      </c>
      <c r="F5" s="34" t="s">
        <v>94</v>
      </c>
      <c r="G5" s="35" t="s">
        <v>65</v>
      </c>
    </row>
    <row r="6" spans="1:7" s="36" customFormat="1" ht="15.75">
      <c r="A6" s="35">
        <v>1</v>
      </c>
      <c r="B6" s="35">
        <v>2</v>
      </c>
      <c r="C6" s="33" t="s">
        <v>95</v>
      </c>
      <c r="D6" s="33" t="s">
        <v>66</v>
      </c>
      <c r="E6" s="33" t="s">
        <v>67</v>
      </c>
      <c r="F6" s="33" t="s">
        <v>68</v>
      </c>
      <c r="G6" s="35">
        <v>6</v>
      </c>
    </row>
    <row r="7" spans="1:7" s="105" customFormat="1" ht="37.5" customHeight="1">
      <c r="A7" s="106"/>
      <c r="B7" s="201" t="s">
        <v>127</v>
      </c>
      <c r="C7" s="117" t="s">
        <v>126</v>
      </c>
      <c r="D7" s="117" t="s">
        <v>126</v>
      </c>
      <c r="E7" s="118" t="s">
        <v>25</v>
      </c>
      <c r="F7" s="118" t="s">
        <v>97</v>
      </c>
      <c r="G7" s="133">
        <v>1238.24</v>
      </c>
    </row>
    <row r="8" spans="1:7" s="110" customFormat="1" ht="48" customHeight="1">
      <c r="A8" s="106"/>
      <c r="B8" s="107" t="s">
        <v>136</v>
      </c>
      <c r="C8" s="117" t="s">
        <v>23</v>
      </c>
      <c r="D8" s="117" t="s">
        <v>32</v>
      </c>
      <c r="E8" s="118" t="s">
        <v>221</v>
      </c>
      <c r="F8" s="118" t="s">
        <v>97</v>
      </c>
      <c r="G8" s="133">
        <f>G9</f>
        <v>352</v>
      </c>
    </row>
    <row r="9" spans="1:7" s="110" customFormat="1" ht="42.75" customHeight="1">
      <c r="A9" s="106"/>
      <c r="B9" s="60" t="s">
        <v>128</v>
      </c>
      <c r="C9" s="57" t="s">
        <v>23</v>
      </c>
      <c r="D9" s="57" t="s">
        <v>32</v>
      </c>
      <c r="E9" s="108" t="s">
        <v>221</v>
      </c>
      <c r="F9" s="108" t="s">
        <v>97</v>
      </c>
      <c r="G9" s="109">
        <f>SUM(G10:G11)</f>
        <v>352</v>
      </c>
    </row>
    <row r="10" spans="1:7" s="110" customFormat="1" ht="61.5" customHeight="1">
      <c r="A10" s="106"/>
      <c r="B10" s="60" t="s">
        <v>141</v>
      </c>
      <c r="C10" s="57" t="s">
        <v>23</v>
      </c>
      <c r="D10" s="57" t="s">
        <v>32</v>
      </c>
      <c r="E10" s="108" t="s">
        <v>221</v>
      </c>
      <c r="F10" s="108" t="s">
        <v>26</v>
      </c>
      <c r="G10" s="109">
        <v>270</v>
      </c>
    </row>
    <row r="11" spans="1:7" s="110" customFormat="1" ht="61.5" customHeight="1">
      <c r="A11" s="106"/>
      <c r="B11" s="60" t="s">
        <v>141</v>
      </c>
      <c r="C11" s="57" t="s">
        <v>23</v>
      </c>
      <c r="D11" s="57" t="s">
        <v>32</v>
      </c>
      <c r="E11" s="108" t="s">
        <v>221</v>
      </c>
      <c r="F11" s="108" t="s">
        <v>256</v>
      </c>
      <c r="G11" s="109">
        <v>82</v>
      </c>
    </row>
    <row r="12" spans="1:8" s="114" customFormat="1" ht="59.25" customHeight="1">
      <c r="A12" s="198" t="s">
        <v>23</v>
      </c>
      <c r="B12" s="199" t="s">
        <v>160</v>
      </c>
      <c r="C12" s="112" t="s">
        <v>126</v>
      </c>
      <c r="D12" s="112" t="s">
        <v>126</v>
      </c>
      <c r="E12" s="112" t="s">
        <v>25</v>
      </c>
      <c r="F12" s="112" t="s">
        <v>97</v>
      </c>
      <c r="G12" s="200">
        <v>886.24</v>
      </c>
      <c r="H12" s="113"/>
    </row>
    <row r="13" spans="1:7" s="114" customFormat="1" ht="31.5">
      <c r="A13" s="106"/>
      <c r="B13" s="197" t="s">
        <v>178</v>
      </c>
      <c r="C13" s="57" t="s">
        <v>23</v>
      </c>
      <c r="D13" s="57" t="s">
        <v>24</v>
      </c>
      <c r="E13" s="108" t="s">
        <v>225</v>
      </c>
      <c r="F13" s="108" t="s">
        <v>97</v>
      </c>
      <c r="G13" s="109">
        <v>886.24</v>
      </c>
    </row>
    <row r="14" spans="1:7" s="114" customFormat="1" ht="50.25" customHeight="1">
      <c r="A14" s="106"/>
      <c r="B14" s="60" t="s">
        <v>141</v>
      </c>
      <c r="C14" s="57" t="s">
        <v>23</v>
      </c>
      <c r="D14" s="57" t="s">
        <v>24</v>
      </c>
      <c r="E14" s="108" t="s">
        <v>224</v>
      </c>
      <c r="F14" s="108" t="s">
        <v>26</v>
      </c>
      <c r="G14" s="109">
        <v>677</v>
      </c>
    </row>
    <row r="15" spans="1:7" s="114" customFormat="1" ht="50.25" customHeight="1">
      <c r="A15" s="106"/>
      <c r="B15" s="87" t="s">
        <v>255</v>
      </c>
      <c r="C15" s="57" t="s">
        <v>23</v>
      </c>
      <c r="D15" s="57" t="s">
        <v>24</v>
      </c>
      <c r="E15" s="108" t="s">
        <v>224</v>
      </c>
      <c r="F15" s="108" t="s">
        <v>256</v>
      </c>
      <c r="G15" s="109">
        <v>204</v>
      </c>
    </row>
    <row r="16" spans="1:7" s="114" customFormat="1" ht="48.75" customHeight="1">
      <c r="A16" s="106"/>
      <c r="B16" s="60" t="s">
        <v>144</v>
      </c>
      <c r="C16" s="57" t="s">
        <v>23</v>
      </c>
      <c r="D16" s="57" t="s">
        <v>24</v>
      </c>
      <c r="E16" s="108" t="s">
        <v>223</v>
      </c>
      <c r="F16" s="108" t="s">
        <v>27</v>
      </c>
      <c r="G16" s="109">
        <v>2</v>
      </c>
    </row>
    <row r="17" spans="1:7" s="114" customFormat="1" ht="33" customHeight="1">
      <c r="A17" s="106"/>
      <c r="B17" s="60" t="s">
        <v>146</v>
      </c>
      <c r="C17" s="57" t="s">
        <v>23</v>
      </c>
      <c r="D17" s="57" t="s">
        <v>24</v>
      </c>
      <c r="E17" s="108" t="s">
        <v>223</v>
      </c>
      <c r="F17" s="108" t="s">
        <v>29</v>
      </c>
      <c r="G17" s="109">
        <v>1.5</v>
      </c>
    </row>
    <row r="18" spans="1:7" s="114" customFormat="1" ht="33" customHeight="1">
      <c r="A18" s="106"/>
      <c r="B18" s="60" t="s">
        <v>147</v>
      </c>
      <c r="C18" s="57" t="s">
        <v>23</v>
      </c>
      <c r="D18" s="57" t="s">
        <v>24</v>
      </c>
      <c r="E18" s="108" t="s">
        <v>223</v>
      </c>
      <c r="F18" s="108" t="s">
        <v>131</v>
      </c>
      <c r="G18" s="109">
        <v>1.74</v>
      </c>
    </row>
    <row r="19" spans="1:7" s="116" customFormat="1" ht="36" customHeight="1">
      <c r="A19" s="106"/>
      <c r="B19" s="107" t="s">
        <v>136</v>
      </c>
      <c r="C19" s="119" t="s">
        <v>23</v>
      </c>
      <c r="D19" s="57" t="s">
        <v>30</v>
      </c>
      <c r="E19" s="57" t="s">
        <v>222</v>
      </c>
      <c r="F19" s="108" t="s">
        <v>97</v>
      </c>
      <c r="G19" s="109">
        <f>G20</f>
        <v>10</v>
      </c>
    </row>
    <row r="20" spans="1:7" s="110" customFormat="1" ht="31.5" customHeight="1">
      <c r="A20" s="106"/>
      <c r="B20" s="60" t="s">
        <v>132</v>
      </c>
      <c r="C20" s="119" t="s">
        <v>23</v>
      </c>
      <c r="D20" s="57" t="s">
        <v>30</v>
      </c>
      <c r="E20" s="57" t="s">
        <v>222</v>
      </c>
      <c r="F20" s="57" t="s">
        <v>97</v>
      </c>
      <c r="G20" s="109">
        <f>G21</f>
        <v>10</v>
      </c>
    </row>
    <row r="21" spans="1:7" s="110" customFormat="1" ht="16.5" customHeight="1">
      <c r="A21" s="106"/>
      <c r="B21" s="60" t="s">
        <v>148</v>
      </c>
      <c r="C21" s="119" t="s">
        <v>23</v>
      </c>
      <c r="D21" s="57" t="s">
        <v>30</v>
      </c>
      <c r="E21" s="57" t="s">
        <v>222</v>
      </c>
      <c r="F21" s="57" t="s">
        <v>31</v>
      </c>
      <c r="G21" s="109">
        <v>10</v>
      </c>
    </row>
    <row r="22" spans="1:7" s="110" customFormat="1" ht="22.5" customHeight="1">
      <c r="A22" s="106"/>
      <c r="B22" s="120" t="s">
        <v>229</v>
      </c>
      <c r="C22" s="134" t="s">
        <v>32</v>
      </c>
      <c r="D22" s="117" t="s">
        <v>33</v>
      </c>
      <c r="E22" s="117" t="s">
        <v>162</v>
      </c>
      <c r="F22" s="117" t="s">
        <v>97</v>
      </c>
      <c r="G22" s="135">
        <v>63.7</v>
      </c>
    </row>
    <row r="23" spans="1:7" s="110" customFormat="1" ht="22.5" customHeight="1">
      <c r="A23" s="106"/>
      <c r="B23" s="120" t="s">
        <v>229</v>
      </c>
      <c r="C23" s="134" t="s">
        <v>32</v>
      </c>
      <c r="D23" s="117" t="s">
        <v>33</v>
      </c>
      <c r="E23" s="112" t="s">
        <v>228</v>
      </c>
      <c r="F23" s="117" t="s">
        <v>97</v>
      </c>
      <c r="G23" s="135">
        <f>G24</f>
        <v>63.7</v>
      </c>
    </row>
    <row r="24" spans="1:7" s="110" customFormat="1" ht="49.5" customHeight="1">
      <c r="A24" s="106"/>
      <c r="B24" s="60" t="s">
        <v>133</v>
      </c>
      <c r="C24" s="119" t="s">
        <v>32</v>
      </c>
      <c r="D24" s="57" t="s">
        <v>33</v>
      </c>
      <c r="E24" s="56" t="s">
        <v>228</v>
      </c>
      <c r="F24" s="57" t="s">
        <v>97</v>
      </c>
      <c r="G24" s="121">
        <f>G25+G26+G27</f>
        <v>63.7</v>
      </c>
    </row>
    <row r="25" spans="1:7" s="114" customFormat="1" ht="47.25">
      <c r="A25" s="122"/>
      <c r="B25" s="60" t="s">
        <v>141</v>
      </c>
      <c r="C25" s="57" t="s">
        <v>32</v>
      </c>
      <c r="D25" s="57" t="s">
        <v>33</v>
      </c>
      <c r="E25" s="56" t="s">
        <v>228</v>
      </c>
      <c r="F25" s="57" t="s">
        <v>26</v>
      </c>
      <c r="G25" s="121">
        <v>44.45</v>
      </c>
    </row>
    <row r="26" spans="1:7" s="114" customFormat="1" ht="39">
      <c r="A26" s="122"/>
      <c r="B26" s="87" t="s">
        <v>255</v>
      </c>
      <c r="C26" s="88" t="s">
        <v>32</v>
      </c>
      <c r="D26" s="88" t="s">
        <v>33</v>
      </c>
      <c r="E26" s="88" t="s">
        <v>228</v>
      </c>
      <c r="F26" s="89" t="s">
        <v>256</v>
      </c>
      <c r="G26" s="121">
        <v>13.45</v>
      </c>
    </row>
    <row r="27" spans="1:7" s="114" customFormat="1" ht="51" customHeight="1">
      <c r="A27" s="106"/>
      <c r="B27" s="60" t="s">
        <v>145</v>
      </c>
      <c r="C27" s="56" t="s">
        <v>32</v>
      </c>
      <c r="D27" s="56" t="s">
        <v>33</v>
      </c>
      <c r="E27" s="56" t="s">
        <v>228</v>
      </c>
      <c r="F27" s="56" t="s">
        <v>28</v>
      </c>
      <c r="G27" s="123">
        <v>5.8</v>
      </c>
    </row>
    <row r="28" spans="1:7" s="114" customFormat="1" ht="67.5" customHeight="1">
      <c r="A28" s="106"/>
      <c r="B28" s="136" t="s">
        <v>328</v>
      </c>
      <c r="C28" s="112" t="s">
        <v>24</v>
      </c>
      <c r="D28" s="112" t="s">
        <v>219</v>
      </c>
      <c r="E28" s="112" t="s">
        <v>240</v>
      </c>
      <c r="F28" s="112" t="s">
        <v>97</v>
      </c>
      <c r="G28" s="126">
        <f>G29</f>
        <v>132.32</v>
      </c>
    </row>
    <row r="29" spans="1:7" s="114" customFormat="1" ht="92.25" customHeight="1">
      <c r="A29" s="106"/>
      <c r="B29" s="60" t="s">
        <v>329</v>
      </c>
      <c r="C29" s="56" t="s">
        <v>24</v>
      </c>
      <c r="D29" s="56" t="s">
        <v>219</v>
      </c>
      <c r="E29" s="56" t="s">
        <v>294</v>
      </c>
      <c r="F29" s="56" t="s">
        <v>97</v>
      </c>
      <c r="G29" s="123">
        <f>G30</f>
        <v>132.32</v>
      </c>
    </row>
    <row r="30" spans="1:7" s="114" customFormat="1" ht="51" customHeight="1">
      <c r="A30" s="106"/>
      <c r="B30" s="60" t="s">
        <v>145</v>
      </c>
      <c r="C30" s="56" t="s">
        <v>24</v>
      </c>
      <c r="D30" s="56" t="s">
        <v>219</v>
      </c>
      <c r="E30" s="56" t="s">
        <v>294</v>
      </c>
      <c r="F30" s="56" t="s">
        <v>28</v>
      </c>
      <c r="G30" s="123">
        <v>132.32</v>
      </c>
    </row>
    <row r="31" spans="1:7" s="116" customFormat="1" ht="45" customHeight="1">
      <c r="A31" s="106"/>
      <c r="B31" s="115" t="s">
        <v>176</v>
      </c>
      <c r="C31" s="117" t="s">
        <v>126</v>
      </c>
      <c r="D31" s="117" t="s">
        <v>126</v>
      </c>
      <c r="E31" s="117" t="s">
        <v>129</v>
      </c>
      <c r="F31" s="117" t="s">
        <v>97</v>
      </c>
      <c r="G31" s="133">
        <v>2287.45</v>
      </c>
    </row>
    <row r="32" spans="1:7" s="116" customFormat="1" ht="48.75" customHeight="1">
      <c r="A32" s="106"/>
      <c r="B32" s="115" t="s">
        <v>174</v>
      </c>
      <c r="C32" s="57" t="s">
        <v>126</v>
      </c>
      <c r="D32" s="57" t="s">
        <v>126</v>
      </c>
      <c r="E32" s="57" t="s">
        <v>231</v>
      </c>
      <c r="F32" s="57" t="s">
        <v>97</v>
      </c>
      <c r="G32" s="109">
        <f>G37+G44+G33+G40</f>
        <v>2287.45</v>
      </c>
    </row>
    <row r="33" spans="1:7" s="116" customFormat="1" ht="48.75" customHeight="1">
      <c r="A33" s="106"/>
      <c r="B33" s="60" t="s">
        <v>324</v>
      </c>
      <c r="C33" s="57" t="s">
        <v>34</v>
      </c>
      <c r="D33" s="57" t="s">
        <v>34</v>
      </c>
      <c r="E33" s="57" t="s">
        <v>232</v>
      </c>
      <c r="F33" s="57" t="s">
        <v>97</v>
      </c>
      <c r="G33" s="109">
        <f>SUM(G34:G36)</f>
        <v>105.44999999999999</v>
      </c>
    </row>
    <row r="34" spans="1:7" s="124" customFormat="1" ht="53.25" customHeight="1">
      <c r="A34" s="106"/>
      <c r="B34" s="60" t="s">
        <v>254</v>
      </c>
      <c r="C34" s="57" t="s">
        <v>34</v>
      </c>
      <c r="D34" s="57" t="s">
        <v>34</v>
      </c>
      <c r="E34" s="57" t="s">
        <v>232</v>
      </c>
      <c r="F34" s="57" t="s">
        <v>26</v>
      </c>
      <c r="G34" s="109">
        <v>73.35</v>
      </c>
    </row>
    <row r="35" spans="1:7" s="124" customFormat="1" ht="53.25" customHeight="1">
      <c r="A35" s="106"/>
      <c r="B35" s="60" t="s">
        <v>255</v>
      </c>
      <c r="C35" s="57" t="s">
        <v>34</v>
      </c>
      <c r="D35" s="57" t="s">
        <v>34</v>
      </c>
      <c r="E35" s="57" t="s">
        <v>232</v>
      </c>
      <c r="F35" s="57" t="s">
        <v>256</v>
      </c>
      <c r="G35" s="109">
        <v>22.1</v>
      </c>
    </row>
    <row r="36" spans="1:7" s="114" customFormat="1" ht="69" customHeight="1">
      <c r="A36" s="106"/>
      <c r="B36" s="60" t="s">
        <v>145</v>
      </c>
      <c r="C36" s="57" t="s">
        <v>34</v>
      </c>
      <c r="D36" s="57" t="s">
        <v>34</v>
      </c>
      <c r="E36" s="57" t="s">
        <v>232</v>
      </c>
      <c r="F36" s="57" t="s">
        <v>28</v>
      </c>
      <c r="G36" s="109">
        <v>10</v>
      </c>
    </row>
    <row r="37" spans="1:7" s="124" customFormat="1" ht="56.25" customHeight="1">
      <c r="A37" s="106"/>
      <c r="B37" s="60" t="s">
        <v>145</v>
      </c>
      <c r="C37" s="56" t="s">
        <v>36</v>
      </c>
      <c r="D37" s="56" t="s">
        <v>23</v>
      </c>
      <c r="E37" s="56" t="s">
        <v>233</v>
      </c>
      <c r="F37" s="56" t="s">
        <v>97</v>
      </c>
      <c r="G37" s="109">
        <f>G38+G39</f>
        <v>180</v>
      </c>
    </row>
    <row r="38" spans="1:7" s="124" customFormat="1" ht="48.75" customHeight="1">
      <c r="A38" s="106"/>
      <c r="B38" s="60" t="s">
        <v>314</v>
      </c>
      <c r="C38" s="56" t="s">
        <v>36</v>
      </c>
      <c r="D38" s="56" t="s">
        <v>23</v>
      </c>
      <c r="E38" s="56" t="s">
        <v>233</v>
      </c>
      <c r="F38" s="56" t="s">
        <v>28</v>
      </c>
      <c r="G38" s="109">
        <v>170</v>
      </c>
    </row>
    <row r="39" spans="1:7" s="110" customFormat="1" ht="22.5" customHeight="1">
      <c r="A39" s="106"/>
      <c r="B39" s="60" t="s">
        <v>147</v>
      </c>
      <c r="C39" s="56" t="s">
        <v>36</v>
      </c>
      <c r="D39" s="56" t="s">
        <v>23</v>
      </c>
      <c r="E39" s="56" t="s">
        <v>233</v>
      </c>
      <c r="F39" s="56" t="s">
        <v>154</v>
      </c>
      <c r="G39" s="121">
        <v>10</v>
      </c>
    </row>
    <row r="40" spans="1:7" s="110" customFormat="1" ht="57" customHeight="1">
      <c r="A40" s="106"/>
      <c r="B40" s="60" t="s">
        <v>177</v>
      </c>
      <c r="C40" s="57" t="s">
        <v>30</v>
      </c>
      <c r="D40" s="57" t="s">
        <v>23</v>
      </c>
      <c r="E40" s="56" t="s">
        <v>226</v>
      </c>
      <c r="F40" s="57" t="s">
        <v>97</v>
      </c>
      <c r="G40" s="121">
        <f>SUM(G41:G43)</f>
        <v>296</v>
      </c>
    </row>
    <row r="41" spans="1:7" s="110" customFormat="1" ht="48.75" customHeight="1">
      <c r="A41" s="106"/>
      <c r="B41" s="60" t="s">
        <v>141</v>
      </c>
      <c r="C41" s="57" t="s">
        <v>30</v>
      </c>
      <c r="D41" s="57" t="s">
        <v>23</v>
      </c>
      <c r="E41" s="56" t="s">
        <v>226</v>
      </c>
      <c r="F41" s="57" t="s">
        <v>26</v>
      </c>
      <c r="G41" s="121">
        <v>204</v>
      </c>
    </row>
    <row r="42" spans="1:7" s="110" customFormat="1" ht="32.25" customHeight="1">
      <c r="A42" s="106"/>
      <c r="B42" s="60" t="s">
        <v>255</v>
      </c>
      <c r="C42" s="57" t="s">
        <v>30</v>
      </c>
      <c r="D42" s="57" t="s">
        <v>23</v>
      </c>
      <c r="E42" s="56" t="s">
        <v>226</v>
      </c>
      <c r="F42" s="57" t="s">
        <v>256</v>
      </c>
      <c r="G42" s="121">
        <v>62</v>
      </c>
    </row>
    <row r="43" spans="1:7" s="110" customFormat="1" ht="47.25" customHeight="1">
      <c r="A43" s="106"/>
      <c r="B43" s="60" t="s">
        <v>145</v>
      </c>
      <c r="C43" s="57" t="s">
        <v>30</v>
      </c>
      <c r="D43" s="57" t="s">
        <v>23</v>
      </c>
      <c r="E43" s="56" t="s">
        <v>226</v>
      </c>
      <c r="F43" s="57" t="s">
        <v>28</v>
      </c>
      <c r="G43" s="121">
        <v>30</v>
      </c>
    </row>
    <row r="44" spans="1:7" s="114" customFormat="1" ht="62.25" customHeight="1">
      <c r="A44" s="106"/>
      <c r="B44" s="60" t="s">
        <v>177</v>
      </c>
      <c r="C44" s="57" t="s">
        <v>30</v>
      </c>
      <c r="D44" s="57" t="s">
        <v>35</v>
      </c>
      <c r="E44" s="56" t="s">
        <v>226</v>
      </c>
      <c r="F44" s="57" t="s">
        <v>97</v>
      </c>
      <c r="G44" s="109">
        <f>SUM(G45:G47)</f>
        <v>1706</v>
      </c>
    </row>
    <row r="45" spans="1:7" s="110" customFormat="1" ht="55.5" customHeight="1">
      <c r="A45" s="106"/>
      <c r="B45" s="60" t="s">
        <v>141</v>
      </c>
      <c r="C45" s="57" t="s">
        <v>30</v>
      </c>
      <c r="D45" s="57" t="s">
        <v>35</v>
      </c>
      <c r="E45" s="56" t="s">
        <v>226</v>
      </c>
      <c r="F45" s="57" t="s">
        <v>26</v>
      </c>
      <c r="G45" s="123">
        <v>1256</v>
      </c>
    </row>
    <row r="46" spans="1:7" s="110" customFormat="1" ht="57.75" customHeight="1">
      <c r="A46" s="106"/>
      <c r="B46" s="60" t="s">
        <v>255</v>
      </c>
      <c r="C46" s="57" t="s">
        <v>30</v>
      </c>
      <c r="D46" s="57" t="s">
        <v>35</v>
      </c>
      <c r="E46" s="56" t="s">
        <v>226</v>
      </c>
      <c r="F46" s="57" t="s">
        <v>256</v>
      </c>
      <c r="G46" s="123">
        <v>379</v>
      </c>
    </row>
    <row r="47" spans="1:7" s="114" customFormat="1" ht="45" customHeight="1">
      <c r="A47" s="122"/>
      <c r="B47" s="60" t="s">
        <v>145</v>
      </c>
      <c r="C47" s="57" t="s">
        <v>30</v>
      </c>
      <c r="D47" s="57" t="s">
        <v>35</v>
      </c>
      <c r="E47" s="56" t="s">
        <v>226</v>
      </c>
      <c r="F47" s="57" t="s">
        <v>28</v>
      </c>
      <c r="G47" s="123">
        <v>71</v>
      </c>
    </row>
    <row r="48" spans="1:7" s="114" customFormat="1" ht="24.75" customHeight="1">
      <c r="A48" s="122"/>
      <c r="B48" s="125" t="s">
        <v>227</v>
      </c>
      <c r="C48" s="117" t="s">
        <v>157</v>
      </c>
      <c r="D48" s="117" t="s">
        <v>157</v>
      </c>
      <c r="E48" s="117" t="s">
        <v>25</v>
      </c>
      <c r="F48" s="117" t="s">
        <v>97</v>
      </c>
      <c r="G48" s="126">
        <f>G49</f>
        <v>0</v>
      </c>
    </row>
    <row r="49" spans="1:7" s="114" customFormat="1" ht="27" customHeight="1">
      <c r="A49" s="122"/>
      <c r="B49" s="111" t="s">
        <v>227</v>
      </c>
      <c r="C49" s="57" t="s">
        <v>157</v>
      </c>
      <c r="D49" s="57" t="s">
        <v>157</v>
      </c>
      <c r="E49" s="57" t="s">
        <v>158</v>
      </c>
      <c r="F49" s="57" t="s">
        <v>156</v>
      </c>
      <c r="G49" s="123">
        <v>0</v>
      </c>
    </row>
    <row r="50" spans="1:7" s="110" customFormat="1" ht="15.75">
      <c r="A50" s="106"/>
      <c r="B50" s="238" t="s">
        <v>52</v>
      </c>
      <c r="C50" s="239"/>
      <c r="D50" s="239"/>
      <c r="E50" s="239"/>
      <c r="F50" s="240"/>
      <c r="G50" s="127">
        <v>3731.71</v>
      </c>
    </row>
    <row r="51" spans="1:7" s="105" customFormat="1" ht="15.75">
      <c r="A51" s="128"/>
      <c r="B51" s="129"/>
      <c r="C51" s="130"/>
      <c r="D51" s="130"/>
      <c r="E51" s="130"/>
      <c r="F51" s="130"/>
      <c r="G51" s="131">
        <v>3731.71</v>
      </c>
    </row>
    <row r="52" spans="1:8" s="105" customFormat="1" ht="114" customHeight="1">
      <c r="A52" s="132"/>
      <c r="B52" s="129"/>
      <c r="C52" s="130"/>
      <c r="D52" s="130"/>
      <c r="E52" s="130"/>
      <c r="F52" s="130"/>
      <c r="G52" s="130"/>
      <c r="H52" s="98"/>
    </row>
    <row r="53" spans="2:7" ht="15.75">
      <c r="B53" s="132"/>
      <c r="C53" s="132"/>
      <c r="D53" s="132"/>
      <c r="E53" s="132"/>
      <c r="F53" s="132"/>
      <c r="G53" s="132"/>
    </row>
  </sheetData>
  <sheetProtection/>
  <mergeCells count="4">
    <mergeCell ref="E1:G1"/>
    <mergeCell ref="A3:G3"/>
    <mergeCell ref="F4:G4"/>
    <mergeCell ref="B50:F50"/>
  </mergeCells>
  <printOptions horizontalCentered="1"/>
  <pageMargins left="1.1811023622047245" right="0.3937007874015748" top="0.5511811023622047" bottom="0.3937007874015748" header="0.31496062992125984" footer="0.3937007874015748"/>
  <pageSetup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84"/>
  <sheetViews>
    <sheetView tabSelected="1" zoomScalePageLayoutView="0" workbookViewId="0" topLeftCell="A1">
      <selection activeCell="H99" sqref="H99"/>
    </sheetView>
  </sheetViews>
  <sheetFormatPr defaultColWidth="9.00390625" defaultRowHeight="12.75"/>
  <cols>
    <col min="1" max="1" width="40.375" style="90" customWidth="1"/>
    <col min="2" max="2" width="7.00390625" style="90" customWidth="1"/>
    <col min="3" max="3" width="7.25390625" style="90" customWidth="1"/>
    <col min="4" max="4" width="6.375" style="90" customWidth="1"/>
    <col min="5" max="5" width="13.375" style="90" customWidth="1"/>
    <col min="6" max="6" width="6.00390625" style="90" customWidth="1"/>
    <col min="7" max="7" width="11.125" style="90" hidden="1" customWidth="1"/>
    <col min="8" max="8" width="11.75390625" style="90" customWidth="1"/>
    <col min="9" max="9" width="20.00390625" style="181" customWidth="1"/>
    <col min="10" max="10" width="16.25390625" style="90" customWidth="1"/>
    <col min="11" max="16384" width="9.125" style="90" customWidth="1"/>
  </cols>
  <sheetData>
    <row r="1" spans="1:11" ht="44.25" customHeight="1">
      <c r="A1" s="248"/>
      <c r="B1" s="248"/>
      <c r="C1" s="248"/>
      <c r="D1" s="248"/>
      <c r="E1" s="248"/>
      <c r="F1" s="241" t="s">
        <v>318</v>
      </c>
      <c r="G1" s="241"/>
      <c r="H1" s="241"/>
      <c r="I1" s="241"/>
      <c r="J1" s="138"/>
      <c r="K1" s="138"/>
    </row>
    <row r="2" spans="1:12" s="139" customFormat="1" ht="47.25" customHeight="1">
      <c r="A2" s="242" t="s">
        <v>319</v>
      </c>
      <c r="B2" s="242"/>
      <c r="C2" s="242"/>
      <c r="D2" s="242"/>
      <c r="E2" s="242"/>
      <c r="F2" s="242"/>
      <c r="G2" s="242"/>
      <c r="H2" s="242"/>
      <c r="I2" s="242"/>
      <c r="J2" s="241"/>
      <c r="K2" s="241"/>
      <c r="L2" s="241"/>
    </row>
    <row r="3" spans="1:9" s="139" customFormat="1" ht="14.25" customHeight="1">
      <c r="A3" s="140"/>
      <c r="B3" s="140"/>
      <c r="C3" s="140"/>
      <c r="D3" s="140"/>
      <c r="E3" s="140"/>
      <c r="F3" s="140"/>
      <c r="G3" s="140"/>
      <c r="H3" s="140"/>
      <c r="I3" s="141" t="s">
        <v>243</v>
      </c>
    </row>
    <row r="4" spans="1:9" s="139" customFormat="1" ht="14.25" customHeight="1">
      <c r="A4" s="243" t="s">
        <v>62</v>
      </c>
      <c r="B4" s="243" t="s">
        <v>244</v>
      </c>
      <c r="C4" s="243" t="s">
        <v>245</v>
      </c>
      <c r="D4" s="243" t="s">
        <v>246</v>
      </c>
      <c r="E4" s="243" t="s">
        <v>247</v>
      </c>
      <c r="F4" s="243" t="s">
        <v>248</v>
      </c>
      <c r="G4" s="142"/>
      <c r="H4" s="245" t="s">
        <v>249</v>
      </c>
      <c r="I4" s="247" t="s">
        <v>47</v>
      </c>
    </row>
    <row r="5" spans="1:9" s="144" customFormat="1" ht="39.75" customHeight="1">
      <c r="A5" s="244"/>
      <c r="B5" s="244"/>
      <c r="C5" s="244"/>
      <c r="D5" s="244"/>
      <c r="E5" s="244"/>
      <c r="F5" s="244"/>
      <c r="G5" s="143" t="s">
        <v>250</v>
      </c>
      <c r="H5" s="246"/>
      <c r="I5" s="246"/>
    </row>
    <row r="6" spans="1:9" s="144" customFormat="1" ht="12.75" customHeight="1">
      <c r="A6" s="145">
        <v>1</v>
      </c>
      <c r="B6" s="145">
        <v>2</v>
      </c>
      <c r="C6" s="145">
        <v>3</v>
      </c>
      <c r="D6" s="145">
        <v>4</v>
      </c>
      <c r="E6" s="145">
        <v>5</v>
      </c>
      <c r="F6" s="145">
        <v>6</v>
      </c>
      <c r="G6" s="91">
        <v>7</v>
      </c>
      <c r="H6" s="145">
        <v>7</v>
      </c>
      <c r="I6" s="146">
        <v>8</v>
      </c>
    </row>
    <row r="7" spans="1:10" ht="14.25" customHeight="1" hidden="1">
      <c r="A7" s="147" t="s">
        <v>251</v>
      </c>
      <c r="B7" s="91" t="s">
        <v>100</v>
      </c>
      <c r="C7" s="91"/>
      <c r="D7" s="91"/>
      <c r="E7" s="91"/>
      <c r="F7" s="91"/>
      <c r="G7" s="148" t="e">
        <f>G32+#REF!+G56</f>
        <v>#REF!</v>
      </c>
      <c r="H7" s="148" t="e">
        <f>I7-G7</f>
        <v>#REF!</v>
      </c>
      <c r="I7" s="148" t="e">
        <f>I32+#REF!+I56+#REF!</f>
        <v>#REF!</v>
      </c>
      <c r="J7" s="182"/>
    </row>
    <row r="8" spans="1:10" ht="14.25" customHeight="1">
      <c r="A8" s="147" t="s">
        <v>159</v>
      </c>
      <c r="B8" s="91" t="s">
        <v>100</v>
      </c>
      <c r="C8" s="91" t="s">
        <v>126</v>
      </c>
      <c r="D8" s="91" t="s">
        <v>126</v>
      </c>
      <c r="E8" s="91" t="s">
        <v>25</v>
      </c>
      <c r="F8" s="91" t="s">
        <v>97</v>
      </c>
      <c r="G8" s="148">
        <f>G9</f>
        <v>1998.96</v>
      </c>
      <c r="H8" s="148">
        <v>-113.5</v>
      </c>
      <c r="I8" s="148">
        <f>I9+I64+I69+I91+I94+I107+I110+I121+I131+I154+I158+I168+I177</f>
        <v>3731.71</v>
      </c>
      <c r="J8" s="183"/>
    </row>
    <row r="9" spans="1:10" ht="14.25" customHeight="1">
      <c r="A9" s="147" t="s">
        <v>235</v>
      </c>
      <c r="B9" s="91" t="s">
        <v>100</v>
      </c>
      <c r="C9" s="91" t="s">
        <v>23</v>
      </c>
      <c r="D9" s="91" t="s">
        <v>126</v>
      </c>
      <c r="E9" s="91" t="s">
        <v>25</v>
      </c>
      <c r="F9" s="91" t="s">
        <v>97</v>
      </c>
      <c r="G9" s="148">
        <f>G11+G32+G52+G56</f>
        <v>1998.96</v>
      </c>
      <c r="H9" s="148">
        <v>-312.16</v>
      </c>
      <c r="I9" s="148">
        <f>I10+I15+I20+I43+I52+I60</f>
        <v>1248.24</v>
      </c>
      <c r="J9" s="182"/>
    </row>
    <row r="10" spans="1:10" s="152" customFormat="1" ht="14.25" customHeight="1">
      <c r="A10" s="149" t="s">
        <v>252</v>
      </c>
      <c r="B10" s="91" t="s">
        <v>100</v>
      </c>
      <c r="C10" s="91" t="s">
        <v>23</v>
      </c>
      <c r="D10" s="91" t="s">
        <v>32</v>
      </c>
      <c r="E10" s="150" t="s">
        <v>162</v>
      </c>
      <c r="F10" s="151" t="s">
        <v>97</v>
      </c>
      <c r="G10" s="148"/>
      <c r="H10" s="148">
        <v>-621.7</v>
      </c>
      <c r="I10" s="148">
        <f>I11</f>
        <v>0</v>
      </c>
      <c r="J10" s="182"/>
    </row>
    <row r="11" spans="1:10" ht="14.25" customHeight="1">
      <c r="A11" s="153" t="s">
        <v>127</v>
      </c>
      <c r="B11" s="154" t="s">
        <v>100</v>
      </c>
      <c r="C11" s="154" t="s">
        <v>23</v>
      </c>
      <c r="D11" s="154" t="s">
        <v>32</v>
      </c>
      <c r="E11" s="155" t="s">
        <v>140</v>
      </c>
      <c r="F11" s="155" t="s">
        <v>97</v>
      </c>
      <c r="G11" s="148">
        <f>G12+G20</f>
        <v>0</v>
      </c>
      <c r="H11" s="86">
        <v>-621.7</v>
      </c>
      <c r="I11" s="86">
        <f>I12</f>
        <v>0</v>
      </c>
      <c r="J11" s="182"/>
    </row>
    <row r="12" spans="1:10" s="152" customFormat="1" ht="25.5" customHeight="1">
      <c r="A12" s="193" t="s">
        <v>136</v>
      </c>
      <c r="B12" s="88" t="s">
        <v>100</v>
      </c>
      <c r="C12" s="88" t="s">
        <v>23</v>
      </c>
      <c r="D12" s="88" t="s">
        <v>32</v>
      </c>
      <c r="E12" s="156" t="s">
        <v>140</v>
      </c>
      <c r="F12" s="156" t="s">
        <v>97</v>
      </c>
      <c r="G12" s="86">
        <f>G13</f>
        <v>0</v>
      </c>
      <c r="H12" s="86">
        <v>-621.7</v>
      </c>
      <c r="I12" s="86">
        <f>I13</f>
        <v>0</v>
      </c>
      <c r="J12" s="182"/>
    </row>
    <row r="13" spans="1:10" ht="27.75" customHeight="1">
      <c r="A13" s="153" t="s">
        <v>128</v>
      </c>
      <c r="B13" s="154" t="s">
        <v>100</v>
      </c>
      <c r="C13" s="154" t="s">
        <v>23</v>
      </c>
      <c r="D13" s="154" t="s">
        <v>32</v>
      </c>
      <c r="E13" s="155" t="s">
        <v>140</v>
      </c>
      <c r="F13" s="156" t="s">
        <v>97</v>
      </c>
      <c r="G13" s="86">
        <f>G14</f>
        <v>0</v>
      </c>
      <c r="H13" s="86">
        <v>-621.7</v>
      </c>
      <c r="I13" s="86">
        <f>I14</f>
        <v>0</v>
      </c>
      <c r="J13" s="182"/>
    </row>
    <row r="14" spans="1:10" ht="36.75" customHeight="1">
      <c r="A14" s="87" t="s">
        <v>141</v>
      </c>
      <c r="B14" s="154" t="s">
        <v>100</v>
      </c>
      <c r="C14" s="154" t="s">
        <v>23</v>
      </c>
      <c r="D14" s="154" t="s">
        <v>32</v>
      </c>
      <c r="E14" s="155" t="s">
        <v>140</v>
      </c>
      <c r="F14" s="156" t="s">
        <v>26</v>
      </c>
      <c r="G14" s="86">
        <v>0</v>
      </c>
      <c r="H14" s="86">
        <v>-621.7</v>
      </c>
      <c r="I14" s="86">
        <v>0</v>
      </c>
      <c r="J14" s="182"/>
    </row>
    <row r="15" spans="1:10" s="152" customFormat="1" ht="26.25" customHeight="1">
      <c r="A15" s="157" t="s">
        <v>136</v>
      </c>
      <c r="B15" s="158" t="s">
        <v>100</v>
      </c>
      <c r="C15" s="158" t="s">
        <v>23</v>
      </c>
      <c r="D15" s="158" t="s">
        <v>32</v>
      </c>
      <c r="E15" s="158" t="s">
        <v>236</v>
      </c>
      <c r="F15" s="158" t="s">
        <v>97</v>
      </c>
      <c r="G15" s="158"/>
      <c r="H15" s="159">
        <v>352</v>
      </c>
      <c r="I15" s="148">
        <f>I16</f>
        <v>352</v>
      </c>
      <c r="J15" s="182"/>
    </row>
    <row r="16" spans="1:10" ht="18.75" customHeight="1">
      <c r="A16" s="87" t="s">
        <v>253</v>
      </c>
      <c r="B16" s="160" t="s">
        <v>100</v>
      </c>
      <c r="C16" s="160" t="s">
        <v>23</v>
      </c>
      <c r="D16" s="160" t="s">
        <v>32</v>
      </c>
      <c r="E16" s="160" t="s">
        <v>221</v>
      </c>
      <c r="F16" s="160" t="s">
        <v>97</v>
      </c>
      <c r="G16" s="87"/>
      <c r="H16" s="161">
        <v>352</v>
      </c>
      <c r="I16" s="86">
        <f>I17+I18</f>
        <v>352</v>
      </c>
      <c r="J16" s="182"/>
    </row>
    <row r="17" spans="1:10" ht="25.5" customHeight="1">
      <c r="A17" s="87" t="s">
        <v>254</v>
      </c>
      <c r="B17" s="160" t="s">
        <v>100</v>
      </c>
      <c r="C17" s="160" t="s">
        <v>23</v>
      </c>
      <c r="D17" s="160" t="s">
        <v>32</v>
      </c>
      <c r="E17" s="160" t="s">
        <v>221</v>
      </c>
      <c r="F17" s="160" t="s">
        <v>26</v>
      </c>
      <c r="G17" s="87"/>
      <c r="H17" s="161">
        <v>270</v>
      </c>
      <c r="I17" s="86">
        <v>270</v>
      </c>
      <c r="J17" s="182"/>
    </row>
    <row r="18" spans="1:10" ht="48.75" customHeight="1">
      <c r="A18" s="87" t="s">
        <v>255</v>
      </c>
      <c r="B18" s="160" t="s">
        <v>100</v>
      </c>
      <c r="C18" s="160" t="s">
        <v>23</v>
      </c>
      <c r="D18" s="160" t="s">
        <v>32</v>
      </c>
      <c r="E18" s="160" t="s">
        <v>221</v>
      </c>
      <c r="F18" s="160" t="s">
        <v>256</v>
      </c>
      <c r="G18" s="87"/>
      <c r="H18" s="161">
        <v>82</v>
      </c>
      <c r="I18" s="86">
        <v>82</v>
      </c>
      <c r="J18" s="182"/>
    </row>
    <row r="19" spans="1:10" s="152" customFormat="1" ht="57" customHeight="1" hidden="1">
      <c r="A19" s="94" t="s">
        <v>60</v>
      </c>
      <c r="B19" s="91" t="s">
        <v>100</v>
      </c>
      <c r="C19" s="91" t="s">
        <v>23</v>
      </c>
      <c r="D19" s="91" t="s">
        <v>24</v>
      </c>
      <c r="E19" s="151" t="s">
        <v>25</v>
      </c>
      <c r="F19" s="151" t="s">
        <v>97</v>
      </c>
      <c r="G19" s="148"/>
      <c r="H19" s="148"/>
      <c r="I19" s="148" t="e">
        <f>#REF!+H19</f>
        <v>#REF!</v>
      </c>
      <c r="J19" s="182"/>
    </row>
    <row r="20" spans="1:10" s="152" customFormat="1" ht="39.75" customHeight="1">
      <c r="A20" s="194" t="s">
        <v>320</v>
      </c>
      <c r="B20" s="162" t="s">
        <v>100</v>
      </c>
      <c r="C20" s="162" t="s">
        <v>23</v>
      </c>
      <c r="D20" s="162" t="s">
        <v>24</v>
      </c>
      <c r="E20" s="150" t="s">
        <v>129</v>
      </c>
      <c r="F20" s="150" t="s">
        <v>97</v>
      </c>
      <c r="G20" s="148">
        <f>G21</f>
        <v>0</v>
      </c>
      <c r="H20" s="148">
        <v>-926.7</v>
      </c>
      <c r="I20" s="86">
        <v>0</v>
      </c>
      <c r="J20" s="182"/>
    </row>
    <row r="21" spans="1:10" ht="38.25" customHeight="1">
      <c r="A21" s="195" t="s">
        <v>321</v>
      </c>
      <c r="B21" s="154" t="s">
        <v>100</v>
      </c>
      <c r="C21" s="154" t="s">
        <v>23</v>
      </c>
      <c r="D21" s="154" t="s">
        <v>24</v>
      </c>
      <c r="E21" s="155" t="s">
        <v>130</v>
      </c>
      <c r="F21" s="155" t="s">
        <v>97</v>
      </c>
      <c r="G21" s="86">
        <f>G22+G24+G25+G26+G27</f>
        <v>0</v>
      </c>
      <c r="H21" s="86">
        <v>-926.7</v>
      </c>
      <c r="I21" s="86">
        <f>I22+I24+I25+I26+I27+I23</f>
        <v>0</v>
      </c>
      <c r="J21" s="182"/>
    </row>
    <row r="22" spans="1:10" ht="36" customHeight="1">
      <c r="A22" s="163" t="s">
        <v>141</v>
      </c>
      <c r="B22" s="154" t="s">
        <v>100</v>
      </c>
      <c r="C22" s="154" t="s">
        <v>23</v>
      </c>
      <c r="D22" s="154" t="s">
        <v>24</v>
      </c>
      <c r="E22" s="155" t="s">
        <v>130</v>
      </c>
      <c r="F22" s="155" t="s">
        <v>26</v>
      </c>
      <c r="G22" s="86">
        <v>0</v>
      </c>
      <c r="H22" s="86">
        <v>-587.2</v>
      </c>
      <c r="I22" s="86">
        <v>0</v>
      </c>
      <c r="J22" s="182"/>
    </row>
    <row r="23" spans="1:10" ht="30.75" customHeight="1">
      <c r="A23" s="164" t="s">
        <v>142</v>
      </c>
      <c r="B23" s="154" t="s">
        <v>100</v>
      </c>
      <c r="C23" s="154" t="s">
        <v>23</v>
      </c>
      <c r="D23" s="154" t="s">
        <v>24</v>
      </c>
      <c r="E23" s="155" t="s">
        <v>130</v>
      </c>
      <c r="F23" s="155" t="s">
        <v>143</v>
      </c>
      <c r="G23" s="86"/>
      <c r="H23" s="86">
        <v>-2.1</v>
      </c>
      <c r="I23" s="86">
        <v>0</v>
      </c>
      <c r="J23" s="182"/>
    </row>
    <row r="24" spans="1:10" ht="39" customHeight="1">
      <c r="A24" s="164" t="s">
        <v>144</v>
      </c>
      <c r="B24" s="154" t="s">
        <v>100</v>
      </c>
      <c r="C24" s="154" t="s">
        <v>23</v>
      </c>
      <c r="D24" s="154" t="s">
        <v>24</v>
      </c>
      <c r="E24" s="155" t="s">
        <v>130</v>
      </c>
      <c r="F24" s="155" t="s">
        <v>27</v>
      </c>
      <c r="G24" s="86">
        <v>0</v>
      </c>
      <c r="H24" s="86">
        <v>-55</v>
      </c>
      <c r="I24" s="86">
        <v>0</v>
      </c>
      <c r="J24" s="182"/>
    </row>
    <row r="25" spans="1:10" ht="39.75" customHeight="1">
      <c r="A25" s="164" t="s">
        <v>145</v>
      </c>
      <c r="B25" s="154" t="s">
        <v>100</v>
      </c>
      <c r="C25" s="154" t="s">
        <v>23</v>
      </c>
      <c r="D25" s="154" t="s">
        <v>24</v>
      </c>
      <c r="E25" s="155" t="s">
        <v>130</v>
      </c>
      <c r="F25" s="155" t="s">
        <v>28</v>
      </c>
      <c r="G25" s="86">
        <v>0</v>
      </c>
      <c r="H25" s="86">
        <v>-263.9</v>
      </c>
      <c r="I25" s="86">
        <v>0</v>
      </c>
      <c r="J25" s="182"/>
    </row>
    <row r="26" spans="1:10" ht="26.25" customHeight="1">
      <c r="A26" s="164" t="s">
        <v>146</v>
      </c>
      <c r="B26" s="154" t="s">
        <v>100</v>
      </c>
      <c r="C26" s="154" t="s">
        <v>23</v>
      </c>
      <c r="D26" s="154" t="s">
        <v>24</v>
      </c>
      <c r="E26" s="155" t="s">
        <v>130</v>
      </c>
      <c r="F26" s="155" t="s">
        <v>29</v>
      </c>
      <c r="G26" s="86">
        <v>0</v>
      </c>
      <c r="H26" s="86">
        <v>-8.5</v>
      </c>
      <c r="I26" s="86">
        <v>0</v>
      </c>
      <c r="J26" s="182"/>
    </row>
    <row r="27" spans="1:10" ht="17.25" customHeight="1">
      <c r="A27" s="164" t="s">
        <v>147</v>
      </c>
      <c r="B27" s="154" t="s">
        <v>100</v>
      </c>
      <c r="C27" s="154" t="s">
        <v>23</v>
      </c>
      <c r="D27" s="154" t="s">
        <v>24</v>
      </c>
      <c r="E27" s="155" t="s">
        <v>130</v>
      </c>
      <c r="F27" s="155" t="s">
        <v>131</v>
      </c>
      <c r="G27" s="86">
        <v>0</v>
      </c>
      <c r="H27" s="86">
        <v>-10</v>
      </c>
      <c r="I27" s="86">
        <v>0</v>
      </c>
      <c r="J27" s="182"/>
    </row>
    <row r="28" spans="1:10" ht="39.75" customHeight="1" hidden="1">
      <c r="A28" s="149" t="s">
        <v>257</v>
      </c>
      <c r="B28" s="91" t="s">
        <v>100</v>
      </c>
      <c r="C28" s="91" t="s">
        <v>23</v>
      </c>
      <c r="D28" s="91" t="s">
        <v>32</v>
      </c>
      <c r="E28" s="91" t="s">
        <v>25</v>
      </c>
      <c r="F28" s="91" t="s">
        <v>97</v>
      </c>
      <c r="G28" s="148">
        <f aca="true" t="shared" si="0" ref="G28:H30">G29</f>
        <v>0</v>
      </c>
      <c r="H28" s="148">
        <f t="shared" si="0"/>
        <v>1</v>
      </c>
      <c r="I28" s="86" t="e">
        <f>#REF!+H28</f>
        <v>#REF!</v>
      </c>
      <c r="J28" s="182"/>
    </row>
    <row r="29" spans="1:10" ht="51" customHeight="1" hidden="1">
      <c r="A29" s="164" t="s">
        <v>258</v>
      </c>
      <c r="B29" s="88" t="s">
        <v>100</v>
      </c>
      <c r="C29" s="89" t="s">
        <v>23</v>
      </c>
      <c r="D29" s="89" t="s">
        <v>32</v>
      </c>
      <c r="E29" s="89" t="s">
        <v>259</v>
      </c>
      <c r="F29" s="89" t="s">
        <v>97</v>
      </c>
      <c r="G29" s="86">
        <f t="shared" si="0"/>
        <v>0</v>
      </c>
      <c r="H29" s="86">
        <f t="shared" si="0"/>
        <v>1</v>
      </c>
      <c r="I29" s="86" t="e">
        <f>#REF!+H29</f>
        <v>#REF!</v>
      </c>
      <c r="J29" s="182"/>
    </row>
    <row r="30" spans="1:10" ht="13.5" customHeight="1" hidden="1">
      <c r="A30" s="164" t="s">
        <v>22</v>
      </c>
      <c r="B30" s="88" t="s">
        <v>100</v>
      </c>
      <c r="C30" s="89" t="s">
        <v>23</v>
      </c>
      <c r="D30" s="89" t="s">
        <v>32</v>
      </c>
      <c r="E30" s="89" t="s">
        <v>260</v>
      </c>
      <c r="F30" s="89" t="s">
        <v>97</v>
      </c>
      <c r="G30" s="86">
        <f t="shared" si="0"/>
        <v>0</v>
      </c>
      <c r="H30" s="86">
        <f t="shared" si="0"/>
        <v>1</v>
      </c>
      <c r="I30" s="86" t="e">
        <f>#REF!+H30</f>
        <v>#REF!</v>
      </c>
      <c r="J30" s="182"/>
    </row>
    <row r="31" spans="1:10" ht="39.75" customHeight="1" hidden="1">
      <c r="A31" s="164" t="s">
        <v>141</v>
      </c>
      <c r="B31" s="88" t="s">
        <v>100</v>
      </c>
      <c r="C31" s="89" t="s">
        <v>23</v>
      </c>
      <c r="D31" s="89" t="s">
        <v>32</v>
      </c>
      <c r="E31" s="89" t="s">
        <v>260</v>
      </c>
      <c r="F31" s="89" t="s">
        <v>26</v>
      </c>
      <c r="G31" s="86">
        <v>0</v>
      </c>
      <c r="H31" s="86">
        <v>1</v>
      </c>
      <c r="I31" s="86" t="e">
        <f>#REF!+H31</f>
        <v>#REF!</v>
      </c>
      <c r="J31" s="182"/>
    </row>
    <row r="32" spans="1:10" ht="42" customHeight="1" hidden="1">
      <c r="A32" s="149" t="s">
        <v>261</v>
      </c>
      <c r="B32" s="91" t="s">
        <v>100</v>
      </c>
      <c r="C32" s="92" t="s">
        <v>23</v>
      </c>
      <c r="D32" s="92" t="s">
        <v>24</v>
      </c>
      <c r="E32" s="92" t="s">
        <v>25</v>
      </c>
      <c r="F32" s="92" t="s">
        <v>97</v>
      </c>
      <c r="G32" s="148">
        <f>G33+G36</f>
        <v>1983.96</v>
      </c>
      <c r="H32" s="148">
        <f>H33+H36</f>
        <v>0</v>
      </c>
      <c r="I32" s="86" t="e">
        <f>#REF!+H32</f>
        <v>#REF!</v>
      </c>
      <c r="J32" s="182"/>
    </row>
    <row r="33" spans="1:10" ht="50.25" customHeight="1" hidden="1">
      <c r="A33" s="164" t="s">
        <v>262</v>
      </c>
      <c r="B33" s="88" t="s">
        <v>100</v>
      </c>
      <c r="C33" s="89" t="s">
        <v>23</v>
      </c>
      <c r="D33" s="89" t="s">
        <v>24</v>
      </c>
      <c r="E33" s="89" t="s">
        <v>259</v>
      </c>
      <c r="F33" s="89" t="s">
        <v>97</v>
      </c>
      <c r="G33" s="86">
        <f>G34</f>
        <v>727</v>
      </c>
      <c r="H33" s="86">
        <f>H34</f>
        <v>0</v>
      </c>
      <c r="I33" s="86" t="e">
        <f>#REF!+H33</f>
        <v>#REF!</v>
      </c>
      <c r="J33" s="182"/>
    </row>
    <row r="34" spans="1:10" ht="24.75" customHeight="1" hidden="1">
      <c r="A34" s="164" t="s">
        <v>263</v>
      </c>
      <c r="B34" s="88" t="s">
        <v>100</v>
      </c>
      <c r="C34" s="89" t="s">
        <v>23</v>
      </c>
      <c r="D34" s="89" t="s">
        <v>24</v>
      </c>
      <c r="E34" s="89" t="s">
        <v>260</v>
      </c>
      <c r="F34" s="89" t="s">
        <v>97</v>
      </c>
      <c r="G34" s="86">
        <f>G35</f>
        <v>727</v>
      </c>
      <c r="H34" s="86">
        <f>H35</f>
        <v>0</v>
      </c>
      <c r="I34" s="86" t="e">
        <f>#REF!+H34</f>
        <v>#REF!</v>
      </c>
      <c r="J34" s="182"/>
    </row>
    <row r="35" spans="1:10" ht="37.5" customHeight="1" hidden="1">
      <c r="A35" s="164" t="s">
        <v>141</v>
      </c>
      <c r="B35" s="88" t="s">
        <v>100</v>
      </c>
      <c r="C35" s="89" t="s">
        <v>23</v>
      </c>
      <c r="D35" s="89" t="s">
        <v>24</v>
      </c>
      <c r="E35" s="89" t="s">
        <v>260</v>
      </c>
      <c r="F35" s="89" t="s">
        <v>26</v>
      </c>
      <c r="G35" s="86">
        <v>727</v>
      </c>
      <c r="H35" s="86"/>
      <c r="I35" s="86" t="e">
        <f>#REF!+H35</f>
        <v>#REF!</v>
      </c>
      <c r="J35" s="165"/>
    </row>
    <row r="36" spans="1:9" s="152" customFormat="1" ht="12.75" customHeight="1" hidden="1">
      <c r="A36" s="166" t="s">
        <v>264</v>
      </c>
      <c r="B36" s="91" t="s">
        <v>100</v>
      </c>
      <c r="C36" s="92" t="s">
        <v>23</v>
      </c>
      <c r="D36" s="92" t="s">
        <v>24</v>
      </c>
      <c r="E36" s="92" t="s">
        <v>265</v>
      </c>
      <c r="F36" s="92" t="s">
        <v>97</v>
      </c>
      <c r="G36" s="148">
        <f>G38+G39+G40+G41+G42</f>
        <v>1256.96</v>
      </c>
      <c r="H36" s="148">
        <f>H38+H39+H40+H41+H42</f>
        <v>0</v>
      </c>
      <c r="I36" s="86" t="e">
        <f>#REF!+H36</f>
        <v>#REF!</v>
      </c>
    </row>
    <row r="37" spans="1:9" ht="25.5" customHeight="1" hidden="1">
      <c r="A37" s="164" t="s">
        <v>266</v>
      </c>
      <c r="B37" s="88" t="s">
        <v>100</v>
      </c>
      <c r="C37" s="89" t="s">
        <v>23</v>
      </c>
      <c r="D37" s="89" t="s">
        <v>24</v>
      </c>
      <c r="E37" s="89" t="s">
        <v>265</v>
      </c>
      <c r="F37" s="89" t="s">
        <v>97</v>
      </c>
      <c r="G37" s="86">
        <f>G38+G39+G40+G41+G42</f>
        <v>1256.96</v>
      </c>
      <c r="H37" s="86">
        <f>H38+H39+H40+H41+H42</f>
        <v>0</v>
      </c>
      <c r="I37" s="86" t="e">
        <f>#REF!+H37</f>
        <v>#REF!</v>
      </c>
    </row>
    <row r="38" spans="1:9" ht="38.25" customHeight="1" hidden="1">
      <c r="A38" s="164" t="s">
        <v>141</v>
      </c>
      <c r="B38" s="88" t="s">
        <v>100</v>
      </c>
      <c r="C38" s="89" t="s">
        <v>23</v>
      </c>
      <c r="D38" s="89" t="s">
        <v>24</v>
      </c>
      <c r="E38" s="89" t="s">
        <v>265</v>
      </c>
      <c r="F38" s="89" t="s">
        <v>26</v>
      </c>
      <c r="G38" s="86">
        <v>972.15</v>
      </c>
      <c r="H38" s="86"/>
      <c r="I38" s="86" t="e">
        <f>#REF!+H38</f>
        <v>#REF!</v>
      </c>
    </row>
    <row r="39" spans="1:9" ht="26.25" customHeight="1" hidden="1">
      <c r="A39" s="164" t="s">
        <v>267</v>
      </c>
      <c r="B39" s="88" t="s">
        <v>100</v>
      </c>
      <c r="C39" s="89" t="s">
        <v>23</v>
      </c>
      <c r="D39" s="89" t="s">
        <v>24</v>
      </c>
      <c r="E39" s="89" t="s">
        <v>265</v>
      </c>
      <c r="F39" s="89" t="s">
        <v>27</v>
      </c>
      <c r="G39" s="86">
        <v>45</v>
      </c>
      <c r="H39" s="86"/>
      <c r="I39" s="86" t="e">
        <f>#REF!+H39</f>
        <v>#REF!</v>
      </c>
    </row>
    <row r="40" spans="1:9" ht="39" customHeight="1" hidden="1">
      <c r="A40" s="164" t="s">
        <v>268</v>
      </c>
      <c r="B40" s="88" t="s">
        <v>100</v>
      </c>
      <c r="C40" s="89" t="s">
        <v>23</v>
      </c>
      <c r="D40" s="89" t="s">
        <v>24</v>
      </c>
      <c r="E40" s="89" t="s">
        <v>265</v>
      </c>
      <c r="F40" s="89" t="s">
        <v>28</v>
      </c>
      <c r="G40" s="86">
        <v>191.61</v>
      </c>
      <c r="H40" s="86"/>
      <c r="I40" s="86" t="e">
        <f>#REF!+H40</f>
        <v>#REF!</v>
      </c>
    </row>
    <row r="41" spans="1:9" ht="26.25" customHeight="1" hidden="1">
      <c r="A41" s="164" t="s">
        <v>269</v>
      </c>
      <c r="B41" s="88" t="s">
        <v>100</v>
      </c>
      <c r="C41" s="89" t="s">
        <v>23</v>
      </c>
      <c r="D41" s="89" t="s">
        <v>24</v>
      </c>
      <c r="E41" s="89" t="s">
        <v>265</v>
      </c>
      <c r="F41" s="89" t="s">
        <v>29</v>
      </c>
      <c r="G41" s="86">
        <v>33.56</v>
      </c>
      <c r="H41" s="86"/>
      <c r="I41" s="86" t="e">
        <f>#REF!+H41</f>
        <v>#REF!</v>
      </c>
    </row>
    <row r="42" spans="1:9" ht="24.75" customHeight="1" hidden="1">
      <c r="A42" s="164" t="s">
        <v>270</v>
      </c>
      <c r="B42" s="88" t="s">
        <v>100</v>
      </c>
      <c r="C42" s="89" t="s">
        <v>23</v>
      </c>
      <c r="D42" s="89" t="s">
        <v>24</v>
      </c>
      <c r="E42" s="89" t="s">
        <v>265</v>
      </c>
      <c r="F42" s="89" t="s">
        <v>131</v>
      </c>
      <c r="G42" s="86">
        <v>14.64</v>
      </c>
      <c r="H42" s="86"/>
      <c r="I42" s="86" t="e">
        <f>#REF!+H42</f>
        <v>#REF!</v>
      </c>
    </row>
    <row r="43" spans="1:9" ht="41.25" customHeight="1">
      <c r="A43" s="85" t="s">
        <v>320</v>
      </c>
      <c r="B43" s="145">
        <v>801</v>
      </c>
      <c r="C43" s="91" t="s">
        <v>23</v>
      </c>
      <c r="D43" s="91" t="s">
        <v>24</v>
      </c>
      <c r="E43" s="145" t="s">
        <v>237</v>
      </c>
      <c r="F43" s="91" t="s">
        <v>97</v>
      </c>
      <c r="G43" s="166"/>
      <c r="H43" s="148">
        <v>886.24</v>
      </c>
      <c r="I43" s="148">
        <f>I44+I47</f>
        <v>886.24</v>
      </c>
    </row>
    <row r="44" spans="1:9" ht="41.25" customHeight="1">
      <c r="A44" s="167" t="s">
        <v>321</v>
      </c>
      <c r="B44" s="88">
        <v>801</v>
      </c>
      <c r="C44" s="88" t="s">
        <v>23</v>
      </c>
      <c r="D44" s="88" t="s">
        <v>24</v>
      </c>
      <c r="E44" s="88" t="s">
        <v>225</v>
      </c>
      <c r="F44" s="88" t="s">
        <v>97</v>
      </c>
      <c r="G44" s="168"/>
      <c r="H44" s="86">
        <v>881</v>
      </c>
      <c r="I44" s="86">
        <f>I45+I46</f>
        <v>881</v>
      </c>
    </row>
    <row r="45" spans="1:9" ht="26.25" customHeight="1">
      <c r="A45" s="164" t="s">
        <v>254</v>
      </c>
      <c r="B45" s="88" t="s">
        <v>100</v>
      </c>
      <c r="C45" s="88" t="s">
        <v>23</v>
      </c>
      <c r="D45" s="88" t="s">
        <v>24</v>
      </c>
      <c r="E45" s="88" t="s">
        <v>224</v>
      </c>
      <c r="F45" s="88">
        <v>121</v>
      </c>
      <c r="G45" s="168"/>
      <c r="H45" s="86">
        <v>677</v>
      </c>
      <c r="I45" s="86">
        <v>677</v>
      </c>
    </row>
    <row r="46" spans="1:9" ht="51" customHeight="1">
      <c r="A46" s="87" t="s">
        <v>255</v>
      </c>
      <c r="B46" s="88" t="s">
        <v>100</v>
      </c>
      <c r="C46" s="88" t="s">
        <v>23</v>
      </c>
      <c r="D46" s="88" t="s">
        <v>24</v>
      </c>
      <c r="E46" s="88" t="s">
        <v>224</v>
      </c>
      <c r="F46" s="88">
        <v>129</v>
      </c>
      <c r="G46" s="168"/>
      <c r="H46" s="86">
        <v>204</v>
      </c>
      <c r="I46" s="86">
        <v>204</v>
      </c>
    </row>
    <row r="47" spans="1:9" ht="40.5" customHeight="1">
      <c r="A47" s="164" t="s">
        <v>322</v>
      </c>
      <c r="B47" s="88" t="s">
        <v>100</v>
      </c>
      <c r="C47" s="88" t="s">
        <v>23</v>
      </c>
      <c r="D47" s="88" t="s">
        <v>24</v>
      </c>
      <c r="E47" s="88" t="s">
        <v>223</v>
      </c>
      <c r="F47" s="88" t="s">
        <v>97</v>
      </c>
      <c r="G47" s="168"/>
      <c r="H47" s="86">
        <v>5.24</v>
      </c>
      <c r="I47" s="86">
        <f>I48+I49+I50+I51</f>
        <v>5.24</v>
      </c>
    </row>
    <row r="48" spans="1:9" ht="37.5" customHeight="1">
      <c r="A48" s="164" t="s">
        <v>144</v>
      </c>
      <c r="B48" s="88" t="s">
        <v>100</v>
      </c>
      <c r="C48" s="88" t="s">
        <v>23</v>
      </c>
      <c r="D48" s="88" t="s">
        <v>24</v>
      </c>
      <c r="E48" s="88" t="s">
        <v>223</v>
      </c>
      <c r="F48" s="88">
        <v>242</v>
      </c>
      <c r="G48" s="168"/>
      <c r="H48" s="86">
        <v>2</v>
      </c>
      <c r="I48" s="86">
        <v>2</v>
      </c>
    </row>
    <row r="49" spans="1:9" ht="34.5" customHeight="1">
      <c r="A49" s="164" t="s">
        <v>145</v>
      </c>
      <c r="B49" s="88" t="s">
        <v>100</v>
      </c>
      <c r="C49" s="88" t="s">
        <v>23</v>
      </c>
      <c r="D49" s="88" t="s">
        <v>24</v>
      </c>
      <c r="E49" s="88" t="s">
        <v>223</v>
      </c>
      <c r="F49" s="88">
        <v>244</v>
      </c>
      <c r="G49" s="168"/>
      <c r="H49" s="86">
        <v>0</v>
      </c>
      <c r="I49" s="86">
        <v>0</v>
      </c>
    </row>
    <row r="50" spans="1:9" ht="21.75" customHeight="1">
      <c r="A50" s="164" t="s">
        <v>146</v>
      </c>
      <c r="B50" s="88" t="s">
        <v>100</v>
      </c>
      <c r="C50" s="88" t="s">
        <v>23</v>
      </c>
      <c r="D50" s="88" t="s">
        <v>24</v>
      </c>
      <c r="E50" s="88" t="s">
        <v>223</v>
      </c>
      <c r="F50" s="88">
        <v>851</v>
      </c>
      <c r="G50" s="168"/>
      <c r="H50" s="86">
        <v>1.5</v>
      </c>
      <c r="I50" s="86">
        <v>1.5</v>
      </c>
    </row>
    <row r="51" spans="1:9" ht="17.25" customHeight="1">
      <c r="A51" s="164" t="s">
        <v>147</v>
      </c>
      <c r="B51" s="88" t="s">
        <v>100</v>
      </c>
      <c r="C51" s="88" t="s">
        <v>23</v>
      </c>
      <c r="D51" s="88" t="s">
        <v>24</v>
      </c>
      <c r="E51" s="88" t="s">
        <v>223</v>
      </c>
      <c r="F51" s="88">
        <v>852</v>
      </c>
      <c r="G51" s="168"/>
      <c r="H51" s="86">
        <v>1.74</v>
      </c>
      <c r="I51" s="86">
        <v>1.74</v>
      </c>
    </row>
    <row r="52" spans="1:9" s="152" customFormat="1" ht="15.75" customHeight="1">
      <c r="A52" s="169" t="s">
        <v>127</v>
      </c>
      <c r="B52" s="162" t="s">
        <v>100</v>
      </c>
      <c r="C52" s="170" t="s">
        <v>23</v>
      </c>
      <c r="D52" s="170" t="s">
        <v>126</v>
      </c>
      <c r="E52" s="170" t="s">
        <v>25</v>
      </c>
      <c r="F52" s="92" t="s">
        <v>97</v>
      </c>
      <c r="G52" s="148">
        <f>G53</f>
        <v>0</v>
      </c>
      <c r="H52" s="148">
        <v>-12</v>
      </c>
      <c r="I52" s="86">
        <f>I53</f>
        <v>0</v>
      </c>
    </row>
    <row r="53" spans="1:9" ht="27" customHeight="1">
      <c r="A53" s="193" t="s">
        <v>136</v>
      </c>
      <c r="B53" s="154" t="s">
        <v>100</v>
      </c>
      <c r="C53" s="171" t="s">
        <v>23</v>
      </c>
      <c r="D53" s="171" t="s">
        <v>30</v>
      </c>
      <c r="E53" s="171" t="s">
        <v>135</v>
      </c>
      <c r="F53" s="89" t="s">
        <v>97</v>
      </c>
      <c r="G53" s="86">
        <f>G54</f>
        <v>0</v>
      </c>
      <c r="H53" s="148">
        <v>-12</v>
      </c>
      <c r="I53" s="86">
        <f>I54</f>
        <v>0</v>
      </c>
    </row>
    <row r="54" spans="1:9" ht="23.25" customHeight="1">
      <c r="A54" s="172" t="s">
        <v>132</v>
      </c>
      <c r="B54" s="154" t="s">
        <v>100</v>
      </c>
      <c r="C54" s="171" t="s">
        <v>23</v>
      </c>
      <c r="D54" s="171" t="s">
        <v>30</v>
      </c>
      <c r="E54" s="171" t="s">
        <v>135</v>
      </c>
      <c r="F54" s="89" t="s">
        <v>97</v>
      </c>
      <c r="G54" s="86">
        <f>G55</f>
        <v>0</v>
      </c>
      <c r="H54" s="148">
        <v>-12</v>
      </c>
      <c r="I54" s="86">
        <f>I55</f>
        <v>0</v>
      </c>
    </row>
    <row r="55" spans="1:9" ht="12.75" customHeight="1">
      <c r="A55" s="164" t="s">
        <v>148</v>
      </c>
      <c r="B55" s="154" t="s">
        <v>100</v>
      </c>
      <c r="C55" s="171" t="s">
        <v>23</v>
      </c>
      <c r="D55" s="171" t="s">
        <v>30</v>
      </c>
      <c r="E55" s="171" t="s">
        <v>135</v>
      </c>
      <c r="F55" s="89" t="s">
        <v>31</v>
      </c>
      <c r="G55" s="86">
        <v>0</v>
      </c>
      <c r="H55" s="148">
        <v>-12</v>
      </c>
      <c r="I55" s="86">
        <v>0</v>
      </c>
    </row>
    <row r="56" spans="1:9" ht="12.75" customHeight="1" hidden="1">
      <c r="A56" s="166" t="s">
        <v>271</v>
      </c>
      <c r="B56" s="88" t="s">
        <v>100</v>
      </c>
      <c r="C56" s="89" t="s">
        <v>23</v>
      </c>
      <c r="D56" s="89" t="s">
        <v>30</v>
      </c>
      <c r="E56" s="89" t="s">
        <v>25</v>
      </c>
      <c r="F56" s="89" t="s">
        <v>97</v>
      </c>
      <c r="G56" s="148">
        <f aca="true" t="shared" si="1" ref="G56:H58">G57</f>
        <v>15</v>
      </c>
      <c r="H56" s="148">
        <f t="shared" si="1"/>
        <v>0</v>
      </c>
      <c r="I56" s="86" t="e">
        <f>#REF!+H56</f>
        <v>#REF!</v>
      </c>
    </row>
    <row r="57" spans="1:9" ht="12.75" customHeight="1" hidden="1">
      <c r="A57" s="164" t="s">
        <v>59</v>
      </c>
      <c r="B57" s="88" t="s">
        <v>100</v>
      </c>
      <c r="C57" s="89" t="s">
        <v>23</v>
      </c>
      <c r="D57" s="89" t="s">
        <v>30</v>
      </c>
      <c r="E57" s="89" t="s">
        <v>272</v>
      </c>
      <c r="F57" s="89" t="s">
        <v>97</v>
      </c>
      <c r="G57" s="86">
        <f t="shared" si="1"/>
        <v>15</v>
      </c>
      <c r="H57" s="86">
        <f t="shared" si="1"/>
        <v>0</v>
      </c>
      <c r="I57" s="86" t="e">
        <f>#REF!+H57</f>
        <v>#REF!</v>
      </c>
    </row>
    <row r="58" spans="1:9" ht="12.75" customHeight="1" hidden="1">
      <c r="A58" s="164" t="s">
        <v>132</v>
      </c>
      <c r="B58" s="88" t="s">
        <v>100</v>
      </c>
      <c r="C58" s="89" t="s">
        <v>23</v>
      </c>
      <c r="D58" s="89" t="s">
        <v>30</v>
      </c>
      <c r="E58" s="89" t="s">
        <v>273</v>
      </c>
      <c r="F58" s="89" t="s">
        <v>97</v>
      </c>
      <c r="G58" s="86">
        <f t="shared" si="1"/>
        <v>15</v>
      </c>
      <c r="H58" s="86">
        <f t="shared" si="1"/>
        <v>0</v>
      </c>
      <c r="I58" s="86" t="e">
        <f>#REF!+H58</f>
        <v>#REF!</v>
      </c>
    </row>
    <row r="59" spans="1:9" ht="13.5" customHeight="1" hidden="1">
      <c r="A59" s="164" t="s">
        <v>148</v>
      </c>
      <c r="B59" s="88" t="s">
        <v>100</v>
      </c>
      <c r="C59" s="89" t="s">
        <v>23</v>
      </c>
      <c r="D59" s="89" t="s">
        <v>30</v>
      </c>
      <c r="E59" s="89" t="s">
        <v>273</v>
      </c>
      <c r="F59" s="89" t="s">
        <v>31</v>
      </c>
      <c r="G59" s="86">
        <v>15</v>
      </c>
      <c r="H59" s="86"/>
      <c r="I59" s="86" t="e">
        <f>#REF!+H59</f>
        <v>#REF!</v>
      </c>
    </row>
    <row r="60" spans="1:9" ht="13.5" customHeight="1">
      <c r="A60" s="169" t="s">
        <v>127</v>
      </c>
      <c r="B60" s="91" t="s">
        <v>100</v>
      </c>
      <c r="C60" s="92" t="s">
        <v>23</v>
      </c>
      <c r="D60" s="92" t="s">
        <v>30</v>
      </c>
      <c r="E60" s="92" t="s">
        <v>236</v>
      </c>
      <c r="F60" s="92" t="s">
        <v>97</v>
      </c>
      <c r="G60" s="148"/>
      <c r="H60" s="148">
        <v>10</v>
      </c>
      <c r="I60" s="148">
        <f>I61</f>
        <v>10</v>
      </c>
    </row>
    <row r="61" spans="1:9" ht="24" customHeight="1">
      <c r="A61" s="193" t="s">
        <v>136</v>
      </c>
      <c r="B61" s="88" t="s">
        <v>100</v>
      </c>
      <c r="C61" s="89" t="s">
        <v>23</v>
      </c>
      <c r="D61" s="89" t="s">
        <v>30</v>
      </c>
      <c r="E61" s="89" t="s">
        <v>222</v>
      </c>
      <c r="F61" s="89" t="s">
        <v>97</v>
      </c>
      <c r="G61" s="86"/>
      <c r="H61" s="86">
        <v>10</v>
      </c>
      <c r="I61" s="86">
        <f>I62</f>
        <v>10</v>
      </c>
    </row>
    <row r="62" spans="1:9" ht="27" customHeight="1">
      <c r="A62" s="172" t="s">
        <v>132</v>
      </c>
      <c r="B62" s="88" t="s">
        <v>100</v>
      </c>
      <c r="C62" s="89" t="s">
        <v>23</v>
      </c>
      <c r="D62" s="89" t="s">
        <v>30</v>
      </c>
      <c r="E62" s="89" t="s">
        <v>222</v>
      </c>
      <c r="F62" s="89" t="s">
        <v>31</v>
      </c>
      <c r="G62" s="86"/>
      <c r="H62" s="86">
        <v>10</v>
      </c>
      <c r="I62" s="86">
        <v>10</v>
      </c>
    </row>
    <row r="63" spans="1:9" ht="13.5" customHeight="1" hidden="1">
      <c r="A63" s="164" t="s">
        <v>148</v>
      </c>
      <c r="B63" s="88"/>
      <c r="C63" s="89"/>
      <c r="D63" s="89"/>
      <c r="E63" s="89"/>
      <c r="F63" s="89"/>
      <c r="G63" s="86"/>
      <c r="H63" s="86"/>
      <c r="I63" s="86"/>
    </row>
    <row r="64" spans="1:9" s="152" customFormat="1" ht="16.5" customHeight="1">
      <c r="A64" s="169" t="s">
        <v>127</v>
      </c>
      <c r="B64" s="91" t="s">
        <v>100</v>
      </c>
      <c r="C64" s="92" t="s">
        <v>32</v>
      </c>
      <c r="D64" s="92" t="s">
        <v>126</v>
      </c>
      <c r="E64" s="92" t="s">
        <v>274</v>
      </c>
      <c r="F64" s="92" t="s">
        <v>97</v>
      </c>
      <c r="G64" s="148">
        <f>G65</f>
        <v>0</v>
      </c>
      <c r="H64" s="148">
        <v>-152</v>
      </c>
      <c r="I64" s="148">
        <f>I65</f>
        <v>0</v>
      </c>
    </row>
    <row r="65" spans="1:9" ht="14.25" customHeight="1">
      <c r="A65" s="173" t="s">
        <v>275</v>
      </c>
      <c r="B65" s="88" t="s">
        <v>100</v>
      </c>
      <c r="C65" s="89" t="s">
        <v>32</v>
      </c>
      <c r="D65" s="89" t="s">
        <v>33</v>
      </c>
      <c r="E65" s="89" t="s">
        <v>162</v>
      </c>
      <c r="F65" s="89" t="s">
        <v>97</v>
      </c>
      <c r="G65" s="86">
        <f>G66</f>
        <v>0</v>
      </c>
      <c r="H65" s="148">
        <v>-152</v>
      </c>
      <c r="I65" s="86">
        <f>I66</f>
        <v>0</v>
      </c>
    </row>
    <row r="66" spans="1:9" ht="36" customHeight="1">
      <c r="A66" s="172" t="s">
        <v>133</v>
      </c>
      <c r="B66" s="88" t="s">
        <v>100</v>
      </c>
      <c r="C66" s="89" t="s">
        <v>32</v>
      </c>
      <c r="D66" s="89" t="s">
        <v>33</v>
      </c>
      <c r="E66" s="89" t="s">
        <v>134</v>
      </c>
      <c r="F66" s="89" t="s">
        <v>97</v>
      </c>
      <c r="G66" s="86">
        <f>G67+G68</f>
        <v>0</v>
      </c>
      <c r="H66" s="148">
        <v>-152</v>
      </c>
      <c r="I66" s="86">
        <f>I67+I68</f>
        <v>0</v>
      </c>
    </row>
    <row r="67" spans="1:9" ht="35.25" customHeight="1">
      <c r="A67" s="87" t="s">
        <v>141</v>
      </c>
      <c r="B67" s="88" t="s">
        <v>100</v>
      </c>
      <c r="C67" s="89" t="s">
        <v>32</v>
      </c>
      <c r="D67" s="89" t="s">
        <v>33</v>
      </c>
      <c r="E67" s="89" t="s">
        <v>134</v>
      </c>
      <c r="F67" s="89" t="s">
        <v>26</v>
      </c>
      <c r="G67" s="86">
        <v>0</v>
      </c>
      <c r="H67" s="148">
        <v>-144.8</v>
      </c>
      <c r="I67" s="86">
        <v>0</v>
      </c>
    </row>
    <row r="68" spans="1:9" ht="24.75" customHeight="1">
      <c r="A68" s="164" t="s">
        <v>145</v>
      </c>
      <c r="B68" s="88" t="s">
        <v>100</v>
      </c>
      <c r="C68" s="89" t="s">
        <v>32</v>
      </c>
      <c r="D68" s="89" t="s">
        <v>33</v>
      </c>
      <c r="E68" s="89" t="s">
        <v>134</v>
      </c>
      <c r="F68" s="89" t="s">
        <v>28</v>
      </c>
      <c r="G68" s="86">
        <v>0</v>
      </c>
      <c r="H68" s="148">
        <v>-7.2</v>
      </c>
      <c r="I68" s="86">
        <v>0</v>
      </c>
    </row>
    <row r="69" spans="1:9" ht="14.25" customHeight="1">
      <c r="A69" s="85" t="s">
        <v>275</v>
      </c>
      <c r="B69" s="88" t="s">
        <v>100</v>
      </c>
      <c r="C69" s="91" t="s">
        <v>32</v>
      </c>
      <c r="D69" s="91" t="s">
        <v>33</v>
      </c>
      <c r="E69" s="91" t="s">
        <v>276</v>
      </c>
      <c r="F69" s="92" t="s">
        <v>97</v>
      </c>
      <c r="G69" s="148"/>
      <c r="H69" s="148">
        <v>63.7</v>
      </c>
      <c r="I69" s="148">
        <f>I70</f>
        <v>63.7</v>
      </c>
    </row>
    <row r="70" spans="1:9" ht="38.25" customHeight="1">
      <c r="A70" s="167" t="s">
        <v>133</v>
      </c>
      <c r="B70" s="88" t="s">
        <v>100</v>
      </c>
      <c r="C70" s="88" t="s">
        <v>32</v>
      </c>
      <c r="D70" s="88" t="s">
        <v>33</v>
      </c>
      <c r="E70" s="88" t="s">
        <v>228</v>
      </c>
      <c r="F70" s="89" t="s">
        <v>97</v>
      </c>
      <c r="G70" s="86"/>
      <c r="H70" s="86">
        <v>36.7</v>
      </c>
      <c r="I70" s="86">
        <f>I71+I72+I73</f>
        <v>63.7</v>
      </c>
    </row>
    <row r="71" spans="1:9" ht="25.5" customHeight="1">
      <c r="A71" s="167" t="s">
        <v>254</v>
      </c>
      <c r="B71" s="88" t="s">
        <v>100</v>
      </c>
      <c r="C71" s="88" t="s">
        <v>32</v>
      </c>
      <c r="D71" s="88" t="s">
        <v>33</v>
      </c>
      <c r="E71" s="88" t="s">
        <v>228</v>
      </c>
      <c r="F71" s="89" t="s">
        <v>26</v>
      </c>
      <c r="G71" s="86"/>
      <c r="H71" s="86">
        <v>44.45</v>
      </c>
      <c r="I71" s="86">
        <v>44.45</v>
      </c>
    </row>
    <row r="72" spans="1:9" ht="24.75" customHeight="1">
      <c r="A72" s="87" t="s">
        <v>255</v>
      </c>
      <c r="B72" s="88" t="s">
        <v>100</v>
      </c>
      <c r="C72" s="88" t="s">
        <v>32</v>
      </c>
      <c r="D72" s="88" t="s">
        <v>33</v>
      </c>
      <c r="E72" s="88" t="s">
        <v>228</v>
      </c>
      <c r="F72" s="89" t="s">
        <v>256</v>
      </c>
      <c r="G72" s="86"/>
      <c r="H72" s="86">
        <v>13.45</v>
      </c>
      <c r="I72" s="86">
        <v>13.45</v>
      </c>
    </row>
    <row r="73" spans="1:9" ht="41.25" customHeight="1">
      <c r="A73" s="164" t="s">
        <v>145</v>
      </c>
      <c r="B73" s="88" t="s">
        <v>100</v>
      </c>
      <c r="C73" s="88" t="s">
        <v>32</v>
      </c>
      <c r="D73" s="88" t="s">
        <v>33</v>
      </c>
      <c r="E73" s="88" t="s">
        <v>228</v>
      </c>
      <c r="F73" s="89" t="s">
        <v>28</v>
      </c>
      <c r="G73" s="86"/>
      <c r="H73" s="86">
        <v>5.8</v>
      </c>
      <c r="I73" s="86">
        <v>5.8</v>
      </c>
    </row>
    <row r="74" spans="1:9" ht="12.75" customHeight="1" hidden="1">
      <c r="A74" s="149" t="s">
        <v>242</v>
      </c>
      <c r="B74" s="91" t="s">
        <v>100</v>
      </c>
      <c r="C74" s="92" t="s">
        <v>32</v>
      </c>
      <c r="D74" s="92" t="s">
        <v>126</v>
      </c>
      <c r="E74" s="92" t="s">
        <v>25</v>
      </c>
      <c r="F74" s="92" t="s">
        <v>97</v>
      </c>
      <c r="G74" s="148">
        <f>G75</f>
        <v>54.400000000000006</v>
      </c>
      <c r="H74" s="148">
        <f>H75</f>
        <v>0</v>
      </c>
      <c r="I74" s="86" t="e">
        <f>#REF!+H74</f>
        <v>#REF!</v>
      </c>
    </row>
    <row r="75" spans="1:9" ht="17.25" customHeight="1" hidden="1">
      <c r="A75" s="174" t="s">
        <v>275</v>
      </c>
      <c r="B75" s="88" t="s">
        <v>100</v>
      </c>
      <c r="C75" s="89" t="s">
        <v>32</v>
      </c>
      <c r="D75" s="89" t="s">
        <v>33</v>
      </c>
      <c r="E75" s="89" t="s">
        <v>277</v>
      </c>
      <c r="F75" s="89" t="s">
        <v>97</v>
      </c>
      <c r="G75" s="86">
        <f>G76</f>
        <v>54.400000000000006</v>
      </c>
      <c r="H75" s="86">
        <f>H76</f>
        <v>0</v>
      </c>
      <c r="I75" s="86" t="e">
        <f>#REF!+H75</f>
        <v>#REF!</v>
      </c>
    </row>
    <row r="76" spans="1:9" ht="39.75" customHeight="1" hidden="1">
      <c r="A76" s="175" t="s">
        <v>133</v>
      </c>
      <c r="B76" s="88" t="s">
        <v>100</v>
      </c>
      <c r="C76" s="89" t="s">
        <v>32</v>
      </c>
      <c r="D76" s="89" t="s">
        <v>33</v>
      </c>
      <c r="E76" s="89" t="s">
        <v>278</v>
      </c>
      <c r="F76" s="89" t="s">
        <v>97</v>
      </c>
      <c r="G76" s="86">
        <f>G80+G81</f>
        <v>54.400000000000006</v>
      </c>
      <c r="H76" s="86">
        <f>H80+H81</f>
        <v>0</v>
      </c>
      <c r="I76" s="86" t="e">
        <f>#REF!+H76</f>
        <v>#REF!</v>
      </c>
    </row>
    <row r="77" spans="1:9" ht="25.5" customHeight="1" hidden="1">
      <c r="A77" s="166" t="s">
        <v>239</v>
      </c>
      <c r="B77" s="88" t="s">
        <v>100</v>
      </c>
      <c r="C77" s="89" t="s">
        <v>24</v>
      </c>
      <c r="D77" s="89" t="s">
        <v>219</v>
      </c>
      <c r="E77" s="89" t="s">
        <v>25</v>
      </c>
      <c r="F77" s="89" t="s">
        <v>97</v>
      </c>
      <c r="G77" s="148">
        <f>G78</f>
        <v>0</v>
      </c>
      <c r="H77" s="148">
        <f>H78</f>
        <v>0</v>
      </c>
      <c r="I77" s="86" t="e">
        <f>#REF!+H77</f>
        <v>#REF!</v>
      </c>
    </row>
    <row r="78" spans="1:9" ht="25.5" customHeight="1" hidden="1">
      <c r="A78" s="164" t="s">
        <v>279</v>
      </c>
      <c r="B78" s="88" t="s">
        <v>100</v>
      </c>
      <c r="C78" s="89" t="s">
        <v>24</v>
      </c>
      <c r="D78" s="89" t="s">
        <v>219</v>
      </c>
      <c r="E78" s="89" t="s">
        <v>280</v>
      </c>
      <c r="F78" s="89" t="s">
        <v>97</v>
      </c>
      <c r="G78" s="86">
        <f>G79</f>
        <v>0</v>
      </c>
      <c r="H78" s="86">
        <f>H79</f>
        <v>0</v>
      </c>
      <c r="I78" s="86" t="e">
        <f>#REF!+H78</f>
        <v>#REF!</v>
      </c>
    </row>
    <row r="79" spans="1:9" ht="25.5" customHeight="1" hidden="1">
      <c r="A79" s="164" t="s">
        <v>266</v>
      </c>
      <c r="B79" s="88" t="s">
        <v>100</v>
      </c>
      <c r="C79" s="89" t="s">
        <v>24</v>
      </c>
      <c r="D79" s="89" t="s">
        <v>219</v>
      </c>
      <c r="E79" s="89" t="s">
        <v>280</v>
      </c>
      <c r="F79" s="89" t="s">
        <v>281</v>
      </c>
      <c r="G79" s="86">
        <v>0</v>
      </c>
      <c r="H79" s="86">
        <v>0</v>
      </c>
      <c r="I79" s="86" t="e">
        <f>#REF!+H79</f>
        <v>#REF!</v>
      </c>
    </row>
    <row r="80" spans="1:9" ht="12.75" customHeight="1" hidden="1">
      <c r="A80" s="164" t="s">
        <v>141</v>
      </c>
      <c r="B80" s="88" t="s">
        <v>100</v>
      </c>
      <c r="C80" s="89" t="s">
        <v>32</v>
      </c>
      <c r="D80" s="89" t="s">
        <v>33</v>
      </c>
      <c r="E80" s="89" t="s">
        <v>278</v>
      </c>
      <c r="F80" s="89" t="s">
        <v>26</v>
      </c>
      <c r="G80" s="86">
        <v>52.2</v>
      </c>
      <c r="H80" s="86"/>
      <c r="I80" s="86" t="e">
        <f>#REF!+H80</f>
        <v>#REF!</v>
      </c>
    </row>
    <row r="81" spans="1:9" ht="12.75" customHeight="1" hidden="1">
      <c r="A81" s="164" t="s">
        <v>268</v>
      </c>
      <c r="B81" s="88" t="s">
        <v>100</v>
      </c>
      <c r="C81" s="89" t="s">
        <v>32</v>
      </c>
      <c r="D81" s="89" t="s">
        <v>33</v>
      </c>
      <c r="E81" s="89" t="s">
        <v>278</v>
      </c>
      <c r="F81" s="89" t="s">
        <v>28</v>
      </c>
      <c r="G81" s="86">
        <v>2.2</v>
      </c>
      <c r="H81" s="86"/>
      <c r="I81" s="86" t="e">
        <f>#REF!+H81</f>
        <v>#REF!</v>
      </c>
    </row>
    <row r="82" spans="1:9" ht="12.75" customHeight="1" hidden="1">
      <c r="A82" s="166" t="s">
        <v>238</v>
      </c>
      <c r="B82" s="91" t="s">
        <v>100</v>
      </c>
      <c r="C82" s="92" t="s">
        <v>24</v>
      </c>
      <c r="D82" s="92" t="s">
        <v>126</v>
      </c>
      <c r="E82" s="92" t="s">
        <v>25</v>
      </c>
      <c r="F82" s="92" t="s">
        <v>97</v>
      </c>
      <c r="G82" s="148">
        <f aca="true" t="shared" si="2" ref="G82:H85">G83</f>
        <v>477.8</v>
      </c>
      <c r="H82" s="148">
        <f t="shared" si="2"/>
        <v>0</v>
      </c>
      <c r="I82" s="86" t="e">
        <f>#REF!+H82</f>
        <v>#REF!</v>
      </c>
    </row>
    <row r="83" spans="1:9" ht="12.75" customHeight="1" hidden="1">
      <c r="A83" s="164" t="s">
        <v>282</v>
      </c>
      <c r="B83" s="88" t="s">
        <v>100</v>
      </c>
      <c r="C83" s="89" t="s">
        <v>24</v>
      </c>
      <c r="D83" s="89" t="s">
        <v>149</v>
      </c>
      <c r="E83" s="89" t="s">
        <v>25</v>
      </c>
      <c r="F83" s="89" t="s">
        <v>97</v>
      </c>
      <c r="G83" s="86">
        <f t="shared" si="2"/>
        <v>477.8</v>
      </c>
      <c r="H83" s="86">
        <f t="shared" si="2"/>
        <v>0</v>
      </c>
      <c r="I83" s="86" t="e">
        <f>#REF!+H83</f>
        <v>#REF!</v>
      </c>
    </row>
    <row r="84" spans="1:9" ht="12.75" customHeight="1" hidden="1">
      <c r="A84" s="164" t="s">
        <v>283</v>
      </c>
      <c r="B84" s="88" t="s">
        <v>100</v>
      </c>
      <c r="C84" s="89" t="s">
        <v>24</v>
      </c>
      <c r="D84" s="89" t="s">
        <v>149</v>
      </c>
      <c r="E84" s="89" t="s">
        <v>284</v>
      </c>
      <c r="F84" s="89" t="s">
        <v>97</v>
      </c>
      <c r="G84" s="86">
        <f t="shared" si="2"/>
        <v>477.8</v>
      </c>
      <c r="H84" s="86">
        <f t="shared" si="2"/>
        <v>0</v>
      </c>
      <c r="I84" s="86" t="e">
        <f>#REF!+H84</f>
        <v>#REF!</v>
      </c>
    </row>
    <row r="85" spans="1:9" ht="12.75" customHeight="1" hidden="1">
      <c r="A85" s="164" t="s">
        <v>327</v>
      </c>
      <c r="B85" s="88" t="s">
        <v>100</v>
      </c>
      <c r="C85" s="89" t="s">
        <v>24</v>
      </c>
      <c r="D85" s="89" t="s">
        <v>149</v>
      </c>
      <c r="E85" s="89" t="s">
        <v>285</v>
      </c>
      <c r="F85" s="89" t="s">
        <v>97</v>
      </c>
      <c r="G85" s="86">
        <f t="shared" si="2"/>
        <v>477.8</v>
      </c>
      <c r="H85" s="86">
        <f t="shared" si="2"/>
        <v>0</v>
      </c>
      <c r="I85" s="86" t="e">
        <f>#REF!+H85</f>
        <v>#REF!</v>
      </c>
    </row>
    <row r="86" spans="1:9" ht="48.75" customHeight="1" hidden="1">
      <c r="A86" s="164" t="s">
        <v>268</v>
      </c>
      <c r="B86" s="88" t="s">
        <v>100</v>
      </c>
      <c r="C86" s="89" t="s">
        <v>24</v>
      </c>
      <c r="D86" s="89" t="s">
        <v>149</v>
      </c>
      <c r="E86" s="89" t="s">
        <v>285</v>
      </c>
      <c r="F86" s="89" t="s">
        <v>28</v>
      </c>
      <c r="G86" s="86">
        <v>477.8</v>
      </c>
      <c r="H86" s="86"/>
      <c r="I86" s="86" t="e">
        <f>#REF!+H86</f>
        <v>#REF!</v>
      </c>
    </row>
    <row r="87" spans="1:9" ht="12.75" customHeight="1" hidden="1">
      <c r="A87" s="166" t="s">
        <v>54</v>
      </c>
      <c r="B87" s="88" t="s">
        <v>100</v>
      </c>
      <c r="C87" s="89" t="s">
        <v>34</v>
      </c>
      <c r="D87" s="89" t="s">
        <v>34</v>
      </c>
      <c r="E87" s="89" t="s">
        <v>25</v>
      </c>
      <c r="F87" s="89" t="s">
        <v>97</v>
      </c>
      <c r="G87" s="148">
        <f>G88</f>
        <v>93.03999999999999</v>
      </c>
      <c r="H87" s="148">
        <f>H89+H90</f>
        <v>83.64</v>
      </c>
      <c r="I87" s="86" t="e">
        <f>#REF!+H87</f>
        <v>#REF!</v>
      </c>
    </row>
    <row r="88" spans="1:9" ht="25.5" customHeight="1" hidden="1">
      <c r="A88" s="164" t="s">
        <v>286</v>
      </c>
      <c r="B88" s="88" t="s">
        <v>100</v>
      </c>
      <c r="C88" s="89" t="s">
        <v>34</v>
      </c>
      <c r="D88" s="89" t="s">
        <v>34</v>
      </c>
      <c r="E88" s="89" t="s">
        <v>287</v>
      </c>
      <c r="F88" s="89" t="s">
        <v>97</v>
      </c>
      <c r="G88" s="86">
        <f>G89+G90</f>
        <v>93.03999999999999</v>
      </c>
      <c r="H88" s="86">
        <f>H89+H90</f>
        <v>83.64</v>
      </c>
      <c r="I88" s="86" t="e">
        <f>#REF!+H88</f>
        <v>#REF!</v>
      </c>
    </row>
    <row r="89" spans="1:9" ht="12.75" customHeight="1" hidden="1">
      <c r="A89" s="164" t="s">
        <v>288</v>
      </c>
      <c r="B89" s="88" t="s">
        <v>100</v>
      </c>
      <c r="C89" s="89" t="s">
        <v>34</v>
      </c>
      <c r="D89" s="89" t="s">
        <v>34</v>
      </c>
      <c r="E89" s="89" t="s">
        <v>287</v>
      </c>
      <c r="F89" s="89" t="s">
        <v>26</v>
      </c>
      <c r="G89" s="86">
        <v>78.97</v>
      </c>
      <c r="H89" s="86">
        <v>81.14</v>
      </c>
      <c r="I89" s="86" t="e">
        <f>#REF!+H89</f>
        <v>#REF!</v>
      </c>
    </row>
    <row r="90" spans="1:9" ht="25.5" customHeight="1" hidden="1">
      <c r="A90" s="164" t="s">
        <v>289</v>
      </c>
      <c r="B90" s="88" t="s">
        <v>100</v>
      </c>
      <c r="C90" s="89" t="s">
        <v>34</v>
      </c>
      <c r="D90" s="89" t="s">
        <v>34</v>
      </c>
      <c r="E90" s="89" t="s">
        <v>287</v>
      </c>
      <c r="F90" s="89" t="s">
        <v>28</v>
      </c>
      <c r="G90" s="86">
        <v>14.07</v>
      </c>
      <c r="H90" s="86">
        <v>2.5</v>
      </c>
      <c r="I90" s="86" t="e">
        <f>#REF!+H90</f>
        <v>#REF!</v>
      </c>
    </row>
    <row r="91" spans="1:9" s="176" customFormat="1" ht="51.75" customHeight="1">
      <c r="A91" s="85" t="s">
        <v>328</v>
      </c>
      <c r="B91" s="91" t="s">
        <v>100</v>
      </c>
      <c r="C91" s="91" t="s">
        <v>24</v>
      </c>
      <c r="D91" s="91" t="s">
        <v>219</v>
      </c>
      <c r="E91" s="91" t="s">
        <v>240</v>
      </c>
      <c r="F91" s="91" t="s">
        <v>97</v>
      </c>
      <c r="G91" s="86"/>
      <c r="H91" s="148">
        <v>132.32</v>
      </c>
      <c r="I91" s="148">
        <f>I92</f>
        <v>132.32</v>
      </c>
    </row>
    <row r="92" spans="1:9" s="176" customFormat="1" ht="90.75" customHeight="1">
      <c r="A92" s="167" t="s">
        <v>329</v>
      </c>
      <c r="B92" s="88" t="s">
        <v>100</v>
      </c>
      <c r="C92" s="88" t="s">
        <v>24</v>
      </c>
      <c r="D92" s="88" t="s">
        <v>219</v>
      </c>
      <c r="E92" s="88" t="s">
        <v>294</v>
      </c>
      <c r="F92" s="88" t="s">
        <v>97</v>
      </c>
      <c r="G92" s="86"/>
      <c r="H92" s="86">
        <v>132.32</v>
      </c>
      <c r="I92" s="86">
        <f>I93</f>
        <v>132.32</v>
      </c>
    </row>
    <row r="93" spans="1:9" s="176" customFormat="1" ht="36.75" customHeight="1">
      <c r="A93" s="167" t="s">
        <v>145</v>
      </c>
      <c r="B93" s="88" t="s">
        <v>100</v>
      </c>
      <c r="C93" s="88" t="s">
        <v>24</v>
      </c>
      <c r="D93" s="88" t="s">
        <v>219</v>
      </c>
      <c r="E93" s="88" t="s">
        <v>294</v>
      </c>
      <c r="F93" s="88" t="s">
        <v>28</v>
      </c>
      <c r="G93" s="86"/>
      <c r="H93" s="86">
        <v>132.32</v>
      </c>
      <c r="I93" s="86">
        <v>132.32</v>
      </c>
    </row>
    <row r="94" spans="1:10" ht="12.75" customHeight="1">
      <c r="A94" s="147" t="s">
        <v>241</v>
      </c>
      <c r="B94" s="91" t="s">
        <v>100</v>
      </c>
      <c r="C94" s="91" t="s">
        <v>35</v>
      </c>
      <c r="D94" s="91" t="s">
        <v>126</v>
      </c>
      <c r="E94" s="91" t="s">
        <v>25</v>
      </c>
      <c r="F94" s="91" t="s">
        <v>97</v>
      </c>
      <c r="G94" s="148" t="e">
        <f>G95+G103+#REF!</f>
        <v>#REF!</v>
      </c>
      <c r="H94" s="148">
        <v>-449</v>
      </c>
      <c r="I94" s="148">
        <f>I95+I100</f>
        <v>0</v>
      </c>
      <c r="J94" s="165"/>
    </row>
    <row r="95" spans="1:10" ht="12.75" customHeight="1">
      <c r="A95" s="177" t="s">
        <v>290</v>
      </c>
      <c r="B95" s="88" t="s">
        <v>100</v>
      </c>
      <c r="C95" s="88" t="s">
        <v>35</v>
      </c>
      <c r="D95" s="88" t="s">
        <v>32</v>
      </c>
      <c r="E95" s="88" t="s">
        <v>25</v>
      </c>
      <c r="F95" s="88" t="s">
        <v>97</v>
      </c>
      <c r="G95" s="86">
        <f>G96</f>
        <v>424.6</v>
      </c>
      <c r="H95" s="86">
        <v>-311</v>
      </c>
      <c r="I95" s="86">
        <f>I96</f>
        <v>0</v>
      </c>
      <c r="J95" s="165"/>
    </row>
    <row r="96" spans="1:10" ht="13.5" customHeight="1">
      <c r="A96" s="177" t="s">
        <v>291</v>
      </c>
      <c r="B96" s="88" t="s">
        <v>100</v>
      </c>
      <c r="C96" s="88" t="s">
        <v>35</v>
      </c>
      <c r="D96" s="88" t="s">
        <v>32</v>
      </c>
      <c r="E96" s="88" t="s">
        <v>292</v>
      </c>
      <c r="F96" s="88" t="s">
        <v>97</v>
      </c>
      <c r="G96" s="86">
        <f>G97</f>
        <v>424.6</v>
      </c>
      <c r="H96" s="86">
        <v>-311</v>
      </c>
      <c r="I96" s="86">
        <f>I97</f>
        <v>0</v>
      </c>
      <c r="J96" s="165"/>
    </row>
    <row r="97" spans="1:10" ht="53.25" customHeight="1">
      <c r="A97" s="177" t="s">
        <v>182</v>
      </c>
      <c r="B97" s="88" t="s">
        <v>100</v>
      </c>
      <c r="C97" s="88" t="s">
        <v>35</v>
      </c>
      <c r="D97" s="88" t="s">
        <v>32</v>
      </c>
      <c r="E97" s="88" t="s">
        <v>138</v>
      </c>
      <c r="F97" s="88" t="s">
        <v>97</v>
      </c>
      <c r="G97" s="86">
        <f>G98+G99</f>
        <v>424.6</v>
      </c>
      <c r="H97" s="86">
        <v>-311</v>
      </c>
      <c r="I97" s="86">
        <f>I98+I99</f>
        <v>0</v>
      </c>
      <c r="J97" s="165"/>
    </row>
    <row r="98" spans="1:10" ht="38.25" customHeight="1">
      <c r="A98" s="177" t="s">
        <v>141</v>
      </c>
      <c r="B98" s="88" t="s">
        <v>100</v>
      </c>
      <c r="C98" s="88" t="s">
        <v>35</v>
      </c>
      <c r="D98" s="88" t="s">
        <v>32</v>
      </c>
      <c r="E98" s="88" t="s">
        <v>138</v>
      </c>
      <c r="F98" s="88" t="s">
        <v>26</v>
      </c>
      <c r="G98" s="86">
        <v>252.14</v>
      </c>
      <c r="H98" s="86">
        <v>-175</v>
      </c>
      <c r="I98" s="86">
        <v>0</v>
      </c>
      <c r="J98" s="165"/>
    </row>
    <row r="99" spans="1:10" ht="39" customHeight="1">
      <c r="A99" s="177" t="s">
        <v>145</v>
      </c>
      <c r="B99" s="88" t="s">
        <v>100</v>
      </c>
      <c r="C99" s="88" t="s">
        <v>35</v>
      </c>
      <c r="D99" s="88" t="s">
        <v>32</v>
      </c>
      <c r="E99" s="88" t="s">
        <v>138</v>
      </c>
      <c r="F99" s="88" t="s">
        <v>28</v>
      </c>
      <c r="G99" s="86">
        <v>172.46</v>
      </c>
      <c r="H99" s="86">
        <v>-136</v>
      </c>
      <c r="I99" s="86">
        <v>0</v>
      </c>
      <c r="J99" s="165"/>
    </row>
    <row r="100" spans="1:9" ht="26.25" customHeight="1">
      <c r="A100" s="196" t="s">
        <v>295</v>
      </c>
      <c r="B100" s="91" t="s">
        <v>100</v>
      </c>
      <c r="C100" s="92" t="s">
        <v>35</v>
      </c>
      <c r="D100" s="92" t="s">
        <v>126</v>
      </c>
      <c r="E100" s="92" t="s">
        <v>25</v>
      </c>
      <c r="F100" s="92" t="s">
        <v>97</v>
      </c>
      <c r="G100" s="148">
        <f>G101</f>
        <v>0</v>
      </c>
      <c r="H100" s="148">
        <v>-138</v>
      </c>
      <c r="I100" s="148">
        <f>I101</f>
        <v>0</v>
      </c>
    </row>
    <row r="101" spans="1:9" ht="26.25" customHeight="1">
      <c r="A101" s="177" t="s">
        <v>296</v>
      </c>
      <c r="B101" s="88" t="s">
        <v>100</v>
      </c>
      <c r="C101" s="89" t="s">
        <v>35</v>
      </c>
      <c r="D101" s="89" t="s">
        <v>33</v>
      </c>
      <c r="E101" s="89" t="s">
        <v>25</v>
      </c>
      <c r="F101" s="89" t="s">
        <v>97</v>
      </c>
      <c r="G101" s="86">
        <f>G102</f>
        <v>0</v>
      </c>
      <c r="H101" s="86">
        <v>-138</v>
      </c>
      <c r="I101" s="86">
        <f>I102</f>
        <v>0</v>
      </c>
    </row>
    <row r="102" spans="1:9" ht="25.5" customHeight="1">
      <c r="A102" s="177" t="s">
        <v>297</v>
      </c>
      <c r="B102" s="88" t="s">
        <v>100</v>
      </c>
      <c r="C102" s="89" t="s">
        <v>35</v>
      </c>
      <c r="D102" s="89" t="s">
        <v>33</v>
      </c>
      <c r="E102" s="89" t="s">
        <v>139</v>
      </c>
      <c r="F102" s="89" t="s">
        <v>97</v>
      </c>
      <c r="G102" s="86">
        <v>0</v>
      </c>
      <c r="H102" s="86">
        <v>-138</v>
      </c>
      <c r="I102" s="86">
        <f>I103</f>
        <v>0</v>
      </c>
    </row>
    <row r="103" spans="1:9" ht="41.25" customHeight="1">
      <c r="A103" s="164" t="s">
        <v>151</v>
      </c>
      <c r="B103" s="88" t="s">
        <v>100</v>
      </c>
      <c r="C103" s="89" t="s">
        <v>35</v>
      </c>
      <c r="D103" s="89" t="s">
        <v>33</v>
      </c>
      <c r="E103" s="89" t="s">
        <v>139</v>
      </c>
      <c r="F103" s="89" t="s">
        <v>28</v>
      </c>
      <c r="G103" s="86">
        <f>G104</f>
        <v>100.12</v>
      </c>
      <c r="H103" s="86">
        <v>-138</v>
      </c>
      <c r="I103" s="86">
        <v>0</v>
      </c>
    </row>
    <row r="104" spans="1:9" ht="12.75" customHeight="1" hidden="1">
      <c r="A104" s="164" t="s">
        <v>56</v>
      </c>
      <c r="B104" s="88" t="s">
        <v>100</v>
      </c>
      <c r="C104" s="89" t="s">
        <v>35</v>
      </c>
      <c r="D104" s="89" t="s">
        <v>33</v>
      </c>
      <c r="E104" s="89" t="s">
        <v>298</v>
      </c>
      <c r="F104" s="89" t="s">
        <v>97</v>
      </c>
      <c r="G104" s="86">
        <f>G105</f>
        <v>100.12</v>
      </c>
      <c r="H104" s="86">
        <f>H105</f>
        <v>0</v>
      </c>
      <c r="I104" s="86" t="e">
        <f>#REF!+H104</f>
        <v>#REF!</v>
      </c>
    </row>
    <row r="105" spans="1:9" ht="22.5" customHeight="1" hidden="1">
      <c r="A105" s="164" t="s">
        <v>299</v>
      </c>
      <c r="B105" s="88" t="s">
        <v>100</v>
      </c>
      <c r="C105" s="89" t="s">
        <v>35</v>
      </c>
      <c r="D105" s="89" t="s">
        <v>33</v>
      </c>
      <c r="E105" s="89" t="s">
        <v>293</v>
      </c>
      <c r="F105" s="89" t="s">
        <v>97</v>
      </c>
      <c r="G105" s="86">
        <f>G106</f>
        <v>100.12</v>
      </c>
      <c r="H105" s="86">
        <f>H106</f>
        <v>0</v>
      </c>
      <c r="I105" s="86" t="e">
        <f>#REF!+H105</f>
        <v>#REF!</v>
      </c>
    </row>
    <row r="106" spans="1:9" ht="21" customHeight="1" hidden="1">
      <c r="A106" s="164" t="s">
        <v>268</v>
      </c>
      <c r="B106" s="88" t="s">
        <v>100</v>
      </c>
      <c r="C106" s="89" t="s">
        <v>35</v>
      </c>
      <c r="D106" s="89" t="s">
        <v>33</v>
      </c>
      <c r="E106" s="89" t="s">
        <v>293</v>
      </c>
      <c r="F106" s="89" t="s">
        <v>28</v>
      </c>
      <c r="G106" s="86">
        <v>100.12</v>
      </c>
      <c r="H106" s="86"/>
      <c r="I106" s="86" t="e">
        <f>#REF!+H106</f>
        <v>#REF!</v>
      </c>
    </row>
    <row r="107" spans="1:9" ht="26.25" customHeight="1">
      <c r="A107" s="85" t="s">
        <v>295</v>
      </c>
      <c r="B107" s="88" t="s">
        <v>100</v>
      </c>
      <c r="C107" s="91" t="s">
        <v>35</v>
      </c>
      <c r="D107" s="91" t="s">
        <v>126</v>
      </c>
      <c r="E107" s="92" t="s">
        <v>276</v>
      </c>
      <c r="F107" s="92" t="s">
        <v>97</v>
      </c>
      <c r="G107" s="86"/>
      <c r="H107" s="148">
        <v>0</v>
      </c>
      <c r="I107" s="148">
        <f>I108</f>
        <v>0</v>
      </c>
    </row>
    <row r="108" spans="1:9" ht="31.5" customHeight="1">
      <c r="A108" s="195" t="s">
        <v>296</v>
      </c>
      <c r="B108" s="88" t="s">
        <v>100</v>
      </c>
      <c r="C108" s="88" t="s">
        <v>35</v>
      </c>
      <c r="D108" s="88" t="s">
        <v>33</v>
      </c>
      <c r="E108" s="89" t="s">
        <v>230</v>
      </c>
      <c r="F108" s="89" t="s">
        <v>97</v>
      </c>
      <c r="G108" s="86"/>
      <c r="H108" s="86">
        <v>0</v>
      </c>
      <c r="I108" s="86">
        <f>I109</f>
        <v>0</v>
      </c>
    </row>
    <row r="109" spans="1:9" ht="36.75" customHeight="1">
      <c r="A109" s="167" t="s">
        <v>297</v>
      </c>
      <c r="B109" s="88" t="s">
        <v>100</v>
      </c>
      <c r="C109" s="88" t="s">
        <v>35</v>
      </c>
      <c r="D109" s="88" t="s">
        <v>33</v>
      </c>
      <c r="E109" s="89" t="s">
        <v>230</v>
      </c>
      <c r="F109" s="89" t="s">
        <v>28</v>
      </c>
      <c r="G109" s="86"/>
      <c r="H109" s="86">
        <v>0</v>
      </c>
      <c r="I109" s="86">
        <v>0</v>
      </c>
    </row>
    <row r="110" spans="1:9" ht="39" customHeight="1">
      <c r="A110" s="85" t="s">
        <v>323</v>
      </c>
      <c r="B110" s="91" t="s">
        <v>100</v>
      </c>
      <c r="C110" s="92" t="s">
        <v>34</v>
      </c>
      <c r="D110" s="92" t="s">
        <v>126</v>
      </c>
      <c r="E110" s="92" t="s">
        <v>25</v>
      </c>
      <c r="F110" s="92" t="s">
        <v>97</v>
      </c>
      <c r="G110" s="148">
        <f>G111+G116</f>
        <v>89.2</v>
      </c>
      <c r="H110" s="148">
        <v>-100</v>
      </c>
      <c r="I110" s="86">
        <f>I112</f>
        <v>0</v>
      </c>
    </row>
    <row r="111" spans="1:9" ht="39" customHeight="1" hidden="1">
      <c r="A111" s="193" t="s">
        <v>320</v>
      </c>
      <c r="B111" s="88" t="s">
        <v>100</v>
      </c>
      <c r="C111" s="89" t="s">
        <v>34</v>
      </c>
      <c r="D111" s="89" t="s">
        <v>126</v>
      </c>
      <c r="E111" s="89" t="s">
        <v>129</v>
      </c>
      <c r="F111" s="89" t="s">
        <v>97</v>
      </c>
      <c r="G111" s="86">
        <f>G112</f>
        <v>0</v>
      </c>
      <c r="H111" s="148">
        <f>I111-#REF!</f>
        <v>-91.2</v>
      </c>
      <c r="I111" s="86">
        <f>#REF!+H111</f>
        <v>91.2</v>
      </c>
    </row>
    <row r="112" spans="1:9" ht="63.75" customHeight="1">
      <c r="A112" s="167" t="s">
        <v>324</v>
      </c>
      <c r="B112" s="88" t="s">
        <v>100</v>
      </c>
      <c r="C112" s="89" t="s">
        <v>34</v>
      </c>
      <c r="D112" s="89" t="s">
        <v>34</v>
      </c>
      <c r="E112" s="89" t="s">
        <v>25</v>
      </c>
      <c r="F112" s="89" t="s">
        <v>97</v>
      </c>
      <c r="G112" s="86">
        <f>G113</f>
        <v>0</v>
      </c>
      <c r="H112" s="86">
        <v>-100</v>
      </c>
      <c r="I112" s="86">
        <f>I113</f>
        <v>0</v>
      </c>
    </row>
    <row r="113" spans="1:9" ht="39.75" customHeight="1">
      <c r="A113" s="167" t="s">
        <v>141</v>
      </c>
      <c r="B113" s="88" t="s">
        <v>100</v>
      </c>
      <c r="C113" s="89" t="s">
        <v>34</v>
      </c>
      <c r="D113" s="89" t="s">
        <v>34</v>
      </c>
      <c r="E113" s="89" t="s">
        <v>152</v>
      </c>
      <c r="F113" s="89" t="s">
        <v>97</v>
      </c>
      <c r="G113" s="86">
        <f>G114+G115</f>
        <v>0</v>
      </c>
      <c r="H113" s="86">
        <v>-100</v>
      </c>
      <c r="I113" s="86">
        <f>I114+I115</f>
        <v>0</v>
      </c>
    </row>
    <row r="114" spans="1:9" ht="37.5" customHeight="1">
      <c r="A114" s="167" t="s">
        <v>141</v>
      </c>
      <c r="B114" s="88" t="s">
        <v>100</v>
      </c>
      <c r="C114" s="89" t="s">
        <v>34</v>
      </c>
      <c r="D114" s="89" t="s">
        <v>34</v>
      </c>
      <c r="E114" s="89" t="s">
        <v>152</v>
      </c>
      <c r="F114" s="89" t="s">
        <v>26</v>
      </c>
      <c r="G114" s="86">
        <v>0</v>
      </c>
      <c r="H114" s="86">
        <v>-96</v>
      </c>
      <c r="I114" s="86">
        <v>0</v>
      </c>
    </row>
    <row r="115" spans="1:9" ht="36" customHeight="1">
      <c r="A115" s="164" t="s">
        <v>145</v>
      </c>
      <c r="B115" s="88" t="s">
        <v>100</v>
      </c>
      <c r="C115" s="89" t="s">
        <v>34</v>
      </c>
      <c r="D115" s="89" t="s">
        <v>34</v>
      </c>
      <c r="E115" s="89" t="s">
        <v>152</v>
      </c>
      <c r="F115" s="89" t="s">
        <v>28</v>
      </c>
      <c r="G115" s="86">
        <v>0</v>
      </c>
      <c r="H115" s="86">
        <v>-4</v>
      </c>
      <c r="I115" s="86">
        <v>0</v>
      </c>
    </row>
    <row r="116" spans="1:9" ht="14.25" customHeight="1" hidden="1">
      <c r="A116" s="164" t="s">
        <v>54</v>
      </c>
      <c r="B116" s="88" t="s">
        <v>100</v>
      </c>
      <c r="C116" s="89" t="s">
        <v>34</v>
      </c>
      <c r="D116" s="89" t="s">
        <v>34</v>
      </c>
      <c r="E116" s="89" t="s">
        <v>25</v>
      </c>
      <c r="F116" s="89" t="s">
        <v>97</v>
      </c>
      <c r="G116" s="86">
        <f>G117</f>
        <v>89.2</v>
      </c>
      <c r="H116" s="86">
        <f>H117</f>
        <v>0</v>
      </c>
      <c r="I116" s="86" t="e">
        <f>#REF!+H116</f>
        <v>#REF!</v>
      </c>
    </row>
    <row r="117" spans="1:9" ht="24.75" customHeight="1" hidden="1">
      <c r="A117" s="164" t="s">
        <v>300</v>
      </c>
      <c r="B117" s="88" t="s">
        <v>100</v>
      </c>
      <c r="C117" s="89" t="s">
        <v>34</v>
      </c>
      <c r="D117" s="89" t="s">
        <v>34</v>
      </c>
      <c r="E117" s="89" t="s">
        <v>301</v>
      </c>
      <c r="F117" s="89" t="s">
        <v>97</v>
      </c>
      <c r="G117" s="86">
        <f>G118</f>
        <v>89.2</v>
      </c>
      <c r="H117" s="86">
        <f>H118</f>
        <v>0</v>
      </c>
      <c r="I117" s="86" t="e">
        <f>#REF!+H117</f>
        <v>#REF!</v>
      </c>
    </row>
    <row r="118" spans="1:9" ht="13.5" customHeight="1" hidden="1">
      <c r="A118" s="164" t="s">
        <v>302</v>
      </c>
      <c r="B118" s="88" t="s">
        <v>100</v>
      </c>
      <c r="C118" s="89" t="s">
        <v>34</v>
      </c>
      <c r="D118" s="89" t="s">
        <v>34</v>
      </c>
      <c r="E118" s="89" t="s">
        <v>287</v>
      </c>
      <c r="F118" s="89" t="s">
        <v>97</v>
      </c>
      <c r="G118" s="86">
        <f>G119+G120</f>
        <v>89.2</v>
      </c>
      <c r="H118" s="86">
        <f>H119+H120</f>
        <v>0</v>
      </c>
      <c r="I118" s="86" t="e">
        <f>#REF!+H118</f>
        <v>#REF!</v>
      </c>
    </row>
    <row r="119" spans="1:9" ht="36.75" customHeight="1" hidden="1">
      <c r="A119" s="164" t="s">
        <v>141</v>
      </c>
      <c r="B119" s="88" t="s">
        <v>100</v>
      </c>
      <c r="C119" s="89" t="s">
        <v>34</v>
      </c>
      <c r="D119" s="89" t="s">
        <v>34</v>
      </c>
      <c r="E119" s="89" t="s">
        <v>287</v>
      </c>
      <c r="F119" s="89" t="s">
        <v>26</v>
      </c>
      <c r="G119" s="86">
        <v>88.2</v>
      </c>
      <c r="H119" s="86"/>
      <c r="I119" s="86" t="e">
        <f>#REF!+H119</f>
        <v>#REF!</v>
      </c>
    </row>
    <row r="120" spans="1:9" ht="36" customHeight="1" hidden="1">
      <c r="A120" s="164" t="s">
        <v>268</v>
      </c>
      <c r="B120" s="88" t="s">
        <v>100</v>
      </c>
      <c r="C120" s="89" t="s">
        <v>34</v>
      </c>
      <c r="D120" s="89" t="s">
        <v>34</v>
      </c>
      <c r="E120" s="89" t="s">
        <v>287</v>
      </c>
      <c r="F120" s="89" t="s">
        <v>28</v>
      </c>
      <c r="G120" s="86">
        <v>1</v>
      </c>
      <c r="H120" s="86"/>
      <c r="I120" s="86" t="e">
        <f>#REF!+H120</f>
        <v>#REF!</v>
      </c>
    </row>
    <row r="121" spans="1:9" ht="41.25" customHeight="1">
      <c r="A121" s="85" t="s">
        <v>323</v>
      </c>
      <c r="B121" s="91" t="s">
        <v>100</v>
      </c>
      <c r="C121" s="92" t="s">
        <v>34</v>
      </c>
      <c r="D121" s="92" t="s">
        <v>126</v>
      </c>
      <c r="E121" s="92" t="s">
        <v>276</v>
      </c>
      <c r="F121" s="92" t="s">
        <v>97</v>
      </c>
      <c r="G121" s="148"/>
      <c r="H121" s="148">
        <v>105.45</v>
      </c>
      <c r="I121" s="148">
        <f>I123</f>
        <v>105.44999999999999</v>
      </c>
    </row>
    <row r="122" spans="1:9" ht="36" customHeight="1" hidden="1">
      <c r="A122" s="193"/>
      <c r="B122" s="88"/>
      <c r="C122" s="89"/>
      <c r="D122" s="89"/>
      <c r="E122" s="89"/>
      <c r="F122" s="89"/>
      <c r="G122" s="86"/>
      <c r="H122" s="148" t="e">
        <f>I122-#REF!</f>
        <v>#REF!</v>
      </c>
      <c r="I122" s="86"/>
    </row>
    <row r="123" spans="1:9" ht="65.25" customHeight="1">
      <c r="A123" s="167" t="s">
        <v>324</v>
      </c>
      <c r="B123" s="88" t="s">
        <v>100</v>
      </c>
      <c r="C123" s="89" t="s">
        <v>34</v>
      </c>
      <c r="D123" s="89" t="s">
        <v>34</v>
      </c>
      <c r="E123" s="89" t="s">
        <v>232</v>
      </c>
      <c r="F123" s="89" t="s">
        <v>97</v>
      </c>
      <c r="G123" s="86"/>
      <c r="H123" s="86">
        <v>105.45</v>
      </c>
      <c r="I123" s="86">
        <f>I124+I125+I126</f>
        <v>105.44999999999999</v>
      </c>
    </row>
    <row r="124" spans="1:9" ht="27" customHeight="1">
      <c r="A124" s="167" t="s">
        <v>254</v>
      </c>
      <c r="B124" s="88" t="s">
        <v>100</v>
      </c>
      <c r="C124" s="89" t="s">
        <v>34</v>
      </c>
      <c r="D124" s="89" t="s">
        <v>34</v>
      </c>
      <c r="E124" s="89" t="s">
        <v>232</v>
      </c>
      <c r="F124" s="89" t="s">
        <v>26</v>
      </c>
      <c r="G124" s="86"/>
      <c r="H124" s="86">
        <v>73.35</v>
      </c>
      <c r="I124" s="86">
        <v>73.35</v>
      </c>
    </row>
    <row r="125" spans="1:9" ht="36" customHeight="1">
      <c r="A125" s="87" t="s">
        <v>255</v>
      </c>
      <c r="B125" s="88" t="s">
        <v>100</v>
      </c>
      <c r="C125" s="89" t="s">
        <v>34</v>
      </c>
      <c r="D125" s="89" t="s">
        <v>34</v>
      </c>
      <c r="E125" s="89" t="s">
        <v>232</v>
      </c>
      <c r="F125" s="89" t="s">
        <v>256</v>
      </c>
      <c r="G125" s="86"/>
      <c r="H125" s="86">
        <v>22.1</v>
      </c>
      <c r="I125" s="86">
        <v>22.1</v>
      </c>
    </row>
    <row r="126" spans="1:9" ht="36" customHeight="1">
      <c r="A126" s="164" t="s">
        <v>145</v>
      </c>
      <c r="B126" s="88" t="s">
        <v>100</v>
      </c>
      <c r="C126" s="89" t="s">
        <v>34</v>
      </c>
      <c r="D126" s="89" t="s">
        <v>34</v>
      </c>
      <c r="E126" s="89" t="s">
        <v>232</v>
      </c>
      <c r="F126" s="89" t="s">
        <v>28</v>
      </c>
      <c r="G126" s="86"/>
      <c r="H126" s="86">
        <v>10</v>
      </c>
      <c r="I126" s="86">
        <v>10</v>
      </c>
    </row>
    <row r="127" spans="1:9" ht="12.75" customHeight="1" hidden="1">
      <c r="A127" s="147" t="s">
        <v>303</v>
      </c>
      <c r="B127" s="91" t="s">
        <v>100</v>
      </c>
      <c r="C127" s="91" t="s">
        <v>36</v>
      </c>
      <c r="D127" s="91" t="s">
        <v>126</v>
      </c>
      <c r="E127" s="91" t="s">
        <v>25</v>
      </c>
      <c r="F127" s="91" t="s">
        <v>97</v>
      </c>
      <c r="G127" s="148">
        <f>G129+G141+G149</f>
        <v>364.90999999999997</v>
      </c>
      <c r="H127" s="148">
        <f>H129+H141+H149</f>
        <v>-361.81</v>
      </c>
      <c r="I127" s="86" t="e">
        <f>#REF!+H127</f>
        <v>#REF!</v>
      </c>
    </row>
    <row r="128" spans="1:9" ht="12.75" customHeight="1" hidden="1">
      <c r="A128" s="164" t="s">
        <v>304</v>
      </c>
      <c r="B128" s="88" t="s">
        <v>100</v>
      </c>
      <c r="C128" s="89" t="s">
        <v>36</v>
      </c>
      <c r="D128" s="89" t="s">
        <v>126</v>
      </c>
      <c r="E128" s="89" t="s">
        <v>25</v>
      </c>
      <c r="F128" s="89" t="s">
        <v>97</v>
      </c>
      <c r="G128" s="86">
        <f>G129</f>
        <v>236.57</v>
      </c>
      <c r="H128" s="86">
        <f>H129</f>
        <v>-361.81</v>
      </c>
      <c r="I128" s="86" t="e">
        <f>#REF!+H128</f>
        <v>#REF!</v>
      </c>
    </row>
    <row r="129" spans="1:9" s="152" customFormat="1" ht="12.75" customHeight="1" hidden="1">
      <c r="A129" s="166" t="s">
        <v>305</v>
      </c>
      <c r="B129" s="91" t="s">
        <v>100</v>
      </c>
      <c r="C129" s="92" t="s">
        <v>36</v>
      </c>
      <c r="D129" s="92" t="s">
        <v>23</v>
      </c>
      <c r="E129" s="92" t="s">
        <v>25</v>
      </c>
      <c r="F129" s="92" t="s">
        <v>97</v>
      </c>
      <c r="G129" s="148">
        <f>G135+G130</f>
        <v>236.57</v>
      </c>
      <c r="H129" s="148">
        <f>H135+H130</f>
        <v>-361.81</v>
      </c>
      <c r="I129" s="86" t="e">
        <f>#REF!+H129</f>
        <v>#REF!</v>
      </c>
    </row>
    <row r="130" spans="1:9" s="152" customFormat="1" ht="38.25" customHeight="1" hidden="1">
      <c r="A130" s="193" t="s">
        <v>320</v>
      </c>
      <c r="B130" s="88" t="s">
        <v>100</v>
      </c>
      <c r="C130" s="88" t="s">
        <v>36</v>
      </c>
      <c r="D130" s="88" t="s">
        <v>23</v>
      </c>
      <c r="E130" s="88" t="s">
        <v>129</v>
      </c>
      <c r="F130" s="88" t="s">
        <v>97</v>
      </c>
      <c r="G130" s="86">
        <f>G131</f>
        <v>0</v>
      </c>
      <c r="H130" s="86">
        <f>H131</f>
        <v>-355.81</v>
      </c>
      <c r="I130" s="86" t="e">
        <f>#REF!+H130</f>
        <v>#REF!</v>
      </c>
    </row>
    <row r="131" spans="1:9" s="152" customFormat="1" ht="38.25" customHeight="1">
      <c r="A131" s="85" t="s">
        <v>323</v>
      </c>
      <c r="B131" s="91" t="s">
        <v>100</v>
      </c>
      <c r="C131" s="91" t="s">
        <v>36</v>
      </c>
      <c r="D131" s="91" t="s">
        <v>23</v>
      </c>
      <c r="E131" s="91" t="s">
        <v>25</v>
      </c>
      <c r="F131" s="91" t="s">
        <v>97</v>
      </c>
      <c r="G131" s="148">
        <f>G132</f>
        <v>0</v>
      </c>
      <c r="H131" s="148">
        <v>-355.81</v>
      </c>
      <c r="I131" s="148">
        <f>I132</f>
        <v>0</v>
      </c>
    </row>
    <row r="132" spans="1:9" s="152" customFormat="1" ht="65.25" customHeight="1">
      <c r="A132" s="164" t="s">
        <v>325</v>
      </c>
      <c r="B132" s="88" t="s">
        <v>100</v>
      </c>
      <c r="C132" s="88" t="s">
        <v>36</v>
      </c>
      <c r="D132" s="88" t="s">
        <v>23</v>
      </c>
      <c r="E132" s="88" t="s">
        <v>153</v>
      </c>
      <c r="F132" s="88" t="s">
        <v>97</v>
      </c>
      <c r="G132" s="86">
        <f>G133+G134</f>
        <v>0</v>
      </c>
      <c r="H132" s="86">
        <v>-355.81</v>
      </c>
      <c r="I132" s="86">
        <f>I133+I134</f>
        <v>0</v>
      </c>
    </row>
    <row r="133" spans="1:9" s="152" customFormat="1" ht="41.25" customHeight="1">
      <c r="A133" s="164" t="s">
        <v>145</v>
      </c>
      <c r="B133" s="88" t="s">
        <v>100</v>
      </c>
      <c r="C133" s="88" t="s">
        <v>36</v>
      </c>
      <c r="D133" s="88" t="s">
        <v>23</v>
      </c>
      <c r="E133" s="88" t="s">
        <v>153</v>
      </c>
      <c r="F133" s="88" t="s">
        <v>28</v>
      </c>
      <c r="G133" s="86">
        <v>0</v>
      </c>
      <c r="H133" s="86">
        <v>-336.81</v>
      </c>
      <c r="I133" s="86">
        <v>0</v>
      </c>
    </row>
    <row r="134" spans="1:9" s="152" customFormat="1" ht="41.25" customHeight="1">
      <c r="A134" s="177" t="s">
        <v>330</v>
      </c>
      <c r="B134" s="88" t="s">
        <v>100</v>
      </c>
      <c r="C134" s="88" t="s">
        <v>36</v>
      </c>
      <c r="D134" s="88" t="s">
        <v>23</v>
      </c>
      <c r="E134" s="88" t="s">
        <v>153</v>
      </c>
      <c r="F134" s="88" t="s">
        <v>154</v>
      </c>
      <c r="G134" s="86">
        <v>0</v>
      </c>
      <c r="H134" s="86">
        <v>-10</v>
      </c>
      <c r="I134" s="86">
        <v>0</v>
      </c>
    </row>
    <row r="135" spans="1:9" ht="26.25" customHeight="1">
      <c r="A135" s="177" t="s">
        <v>146</v>
      </c>
      <c r="B135" s="88" t="s">
        <v>100</v>
      </c>
      <c r="C135" s="89" t="s">
        <v>36</v>
      </c>
      <c r="D135" s="89" t="s">
        <v>23</v>
      </c>
      <c r="E135" s="88" t="s">
        <v>153</v>
      </c>
      <c r="F135" s="89" t="s">
        <v>29</v>
      </c>
      <c r="G135" s="86">
        <f>G136</f>
        <v>236.57</v>
      </c>
      <c r="H135" s="86">
        <v>-6</v>
      </c>
      <c r="I135" s="86">
        <v>0</v>
      </c>
    </row>
    <row r="136" spans="1:9" ht="24.75" customHeight="1">
      <c r="A136" s="177" t="s">
        <v>147</v>
      </c>
      <c r="B136" s="88" t="s">
        <v>100</v>
      </c>
      <c r="C136" s="89" t="s">
        <v>36</v>
      </c>
      <c r="D136" s="89" t="s">
        <v>23</v>
      </c>
      <c r="E136" s="88" t="s">
        <v>153</v>
      </c>
      <c r="F136" s="89" t="s">
        <v>131</v>
      </c>
      <c r="G136" s="86">
        <f>G137+G138</f>
        <v>236.57</v>
      </c>
      <c r="H136" s="86">
        <v>-3</v>
      </c>
      <c r="I136" s="86">
        <v>0</v>
      </c>
    </row>
    <row r="137" spans="1:9" ht="12.75" customHeight="1" hidden="1">
      <c r="A137" s="164" t="s">
        <v>141</v>
      </c>
      <c r="B137" s="88" t="s">
        <v>100</v>
      </c>
      <c r="C137" s="89" t="s">
        <v>36</v>
      </c>
      <c r="D137" s="89" t="s">
        <v>23</v>
      </c>
      <c r="E137" s="89" t="s">
        <v>307</v>
      </c>
      <c r="F137" s="89" t="s">
        <v>26</v>
      </c>
      <c r="G137" s="86">
        <v>0</v>
      </c>
      <c r="H137" s="86">
        <v>0</v>
      </c>
      <c r="I137" s="86" t="e">
        <f>#REF!+H137</f>
        <v>#REF!</v>
      </c>
    </row>
    <row r="138" spans="1:9" ht="12.75" customHeight="1" hidden="1">
      <c r="A138" s="164" t="s">
        <v>268</v>
      </c>
      <c r="B138" s="88" t="s">
        <v>100</v>
      </c>
      <c r="C138" s="89" t="s">
        <v>36</v>
      </c>
      <c r="D138" s="89" t="s">
        <v>23</v>
      </c>
      <c r="E138" s="89" t="s">
        <v>307</v>
      </c>
      <c r="F138" s="89" t="s">
        <v>28</v>
      </c>
      <c r="G138" s="86">
        <v>236.57</v>
      </c>
      <c r="H138" s="86"/>
      <c r="I138" s="86" t="e">
        <f>#REF!+H138</f>
        <v>#REF!</v>
      </c>
    </row>
    <row r="139" spans="1:9" ht="12.75" customHeight="1" hidden="1">
      <c r="A139" s="147" t="s">
        <v>303</v>
      </c>
      <c r="B139" s="91" t="s">
        <v>100</v>
      </c>
      <c r="C139" s="91" t="s">
        <v>36</v>
      </c>
      <c r="D139" s="91" t="s">
        <v>126</v>
      </c>
      <c r="E139" s="91" t="s">
        <v>25</v>
      </c>
      <c r="F139" s="91" t="s">
        <v>97</v>
      </c>
      <c r="G139" s="148">
        <f>G141</f>
        <v>12.18</v>
      </c>
      <c r="H139" s="148">
        <f>H141</f>
        <v>0</v>
      </c>
      <c r="I139" s="86" t="e">
        <f>#REF!+H139</f>
        <v>#REF!</v>
      </c>
    </row>
    <row r="140" spans="1:9" ht="27.75" customHeight="1" hidden="1">
      <c r="A140" s="177" t="s">
        <v>306</v>
      </c>
      <c r="B140" s="88" t="s">
        <v>100</v>
      </c>
      <c r="C140" s="88" t="s">
        <v>36</v>
      </c>
      <c r="D140" s="88" t="s">
        <v>23</v>
      </c>
      <c r="E140" s="88" t="s">
        <v>307</v>
      </c>
      <c r="F140" s="88" t="s">
        <v>154</v>
      </c>
      <c r="G140" s="86">
        <v>0</v>
      </c>
      <c r="H140" s="86"/>
      <c r="I140" s="86" t="e">
        <f>#REF!+H140</f>
        <v>#REF!</v>
      </c>
    </row>
    <row r="141" spans="1:9" s="152" customFormat="1" ht="12.75" customHeight="1" hidden="1">
      <c r="A141" s="166" t="s">
        <v>305</v>
      </c>
      <c r="B141" s="91" t="s">
        <v>100</v>
      </c>
      <c r="C141" s="92" t="s">
        <v>36</v>
      </c>
      <c r="D141" s="92" t="s">
        <v>23</v>
      </c>
      <c r="E141" s="92" t="s">
        <v>25</v>
      </c>
      <c r="F141" s="92" t="s">
        <v>97</v>
      </c>
      <c r="G141" s="148">
        <f>G142</f>
        <v>12.18</v>
      </c>
      <c r="H141" s="148">
        <f>H142</f>
        <v>0</v>
      </c>
      <c r="I141" s="86" t="e">
        <f>#REF!+H141</f>
        <v>#REF!</v>
      </c>
    </row>
    <row r="142" spans="1:9" s="152" customFormat="1" ht="13.5" customHeight="1" hidden="1">
      <c r="A142" s="178" t="s">
        <v>308</v>
      </c>
      <c r="B142" s="91" t="s">
        <v>100</v>
      </c>
      <c r="C142" s="92" t="s">
        <v>36</v>
      </c>
      <c r="D142" s="92" t="s">
        <v>23</v>
      </c>
      <c r="E142" s="92" t="s">
        <v>309</v>
      </c>
      <c r="F142" s="92" t="s">
        <v>97</v>
      </c>
      <c r="G142" s="148">
        <f>G143</f>
        <v>12.18</v>
      </c>
      <c r="H142" s="148">
        <f>H143</f>
        <v>0</v>
      </c>
      <c r="I142" s="86" t="e">
        <f>#REF!+H142</f>
        <v>#REF!</v>
      </c>
    </row>
    <row r="143" spans="1:9" ht="12.75" customHeight="1" hidden="1">
      <c r="A143" s="164" t="s">
        <v>286</v>
      </c>
      <c r="B143" s="88" t="s">
        <v>100</v>
      </c>
      <c r="C143" s="89" t="s">
        <v>36</v>
      </c>
      <c r="D143" s="89" t="s">
        <v>23</v>
      </c>
      <c r="E143" s="89" t="s">
        <v>310</v>
      </c>
      <c r="F143" s="89" t="s">
        <v>97</v>
      </c>
      <c r="G143" s="86">
        <f>G144+G145</f>
        <v>12.18</v>
      </c>
      <c r="H143" s="86">
        <f>H144+H145</f>
        <v>0</v>
      </c>
      <c r="I143" s="86" t="e">
        <f>#REF!+H143</f>
        <v>#REF!</v>
      </c>
    </row>
    <row r="144" spans="1:9" ht="39.75" customHeight="1" hidden="1">
      <c r="A144" s="164" t="s">
        <v>141</v>
      </c>
      <c r="B144" s="88" t="s">
        <v>100</v>
      </c>
      <c r="C144" s="89" t="s">
        <v>36</v>
      </c>
      <c r="D144" s="89" t="s">
        <v>23</v>
      </c>
      <c r="E144" s="89" t="s">
        <v>310</v>
      </c>
      <c r="F144" s="89" t="s">
        <v>26</v>
      </c>
      <c r="G144" s="86">
        <v>0</v>
      </c>
      <c r="H144" s="86">
        <v>0</v>
      </c>
      <c r="I144" s="86" t="e">
        <f>#REF!+H144</f>
        <v>#REF!</v>
      </c>
    </row>
    <row r="145" spans="1:9" ht="36" customHeight="1" hidden="1">
      <c r="A145" s="164" t="s">
        <v>268</v>
      </c>
      <c r="B145" s="88" t="s">
        <v>100</v>
      </c>
      <c r="C145" s="89" t="s">
        <v>36</v>
      </c>
      <c r="D145" s="89" t="s">
        <v>23</v>
      </c>
      <c r="E145" s="89" t="s">
        <v>310</v>
      </c>
      <c r="F145" s="89" t="s">
        <v>28</v>
      </c>
      <c r="G145" s="86">
        <v>12.18</v>
      </c>
      <c r="H145" s="86"/>
      <c r="I145" s="86" t="e">
        <f>#REF!+H145</f>
        <v>#REF!</v>
      </c>
    </row>
    <row r="146" spans="1:9" ht="12.75" customHeight="1" hidden="1">
      <c r="A146" s="147"/>
      <c r="B146" s="91"/>
      <c r="C146" s="92"/>
      <c r="D146" s="92"/>
      <c r="E146" s="92"/>
      <c r="F146" s="92"/>
      <c r="G146" s="148">
        <f>G148</f>
        <v>116.16</v>
      </c>
      <c r="H146" s="148">
        <f>H148</f>
        <v>0</v>
      </c>
      <c r="I146" s="86" t="e">
        <f>#REF!+H146</f>
        <v>#REF!</v>
      </c>
    </row>
    <row r="147" spans="1:9" ht="12.75" customHeight="1" hidden="1">
      <c r="A147" s="177"/>
      <c r="B147" s="88"/>
      <c r="C147" s="88"/>
      <c r="D147" s="88"/>
      <c r="E147" s="88"/>
      <c r="F147" s="88"/>
      <c r="G147" s="86">
        <v>0</v>
      </c>
      <c r="H147" s="86">
        <v>0</v>
      </c>
      <c r="I147" s="86">
        <v>0</v>
      </c>
    </row>
    <row r="148" spans="1:9" s="152" customFormat="1" ht="12.75" customHeight="1" hidden="1">
      <c r="A148" s="178" t="s">
        <v>53</v>
      </c>
      <c r="B148" s="91" t="s">
        <v>100</v>
      </c>
      <c r="C148" s="92" t="s">
        <v>36</v>
      </c>
      <c r="D148" s="92" t="s">
        <v>23</v>
      </c>
      <c r="E148" s="92" t="s">
        <v>25</v>
      </c>
      <c r="F148" s="92" t="s">
        <v>97</v>
      </c>
      <c r="G148" s="148">
        <f>G149</f>
        <v>116.16</v>
      </c>
      <c r="H148" s="148">
        <f>H149</f>
        <v>0</v>
      </c>
      <c r="I148" s="86" t="e">
        <f>#REF!+H148</f>
        <v>#REF!</v>
      </c>
    </row>
    <row r="149" spans="1:9" s="152" customFormat="1" ht="12.75" customHeight="1" hidden="1">
      <c r="A149" s="166" t="s">
        <v>311</v>
      </c>
      <c r="B149" s="91" t="s">
        <v>100</v>
      </c>
      <c r="C149" s="92" t="s">
        <v>36</v>
      </c>
      <c r="D149" s="92" t="s">
        <v>23</v>
      </c>
      <c r="E149" s="92" t="s">
        <v>312</v>
      </c>
      <c r="F149" s="92" t="s">
        <v>97</v>
      </c>
      <c r="G149" s="148">
        <f>G150</f>
        <v>116.16</v>
      </c>
      <c r="H149" s="148">
        <f>H150</f>
        <v>0</v>
      </c>
      <c r="I149" s="86" t="e">
        <f>#REF!+H149</f>
        <v>#REF!</v>
      </c>
    </row>
    <row r="150" spans="1:9" ht="26.25" customHeight="1" hidden="1">
      <c r="A150" s="164" t="s">
        <v>286</v>
      </c>
      <c r="B150" s="88" t="s">
        <v>100</v>
      </c>
      <c r="C150" s="89" t="s">
        <v>36</v>
      </c>
      <c r="D150" s="89" t="s">
        <v>23</v>
      </c>
      <c r="E150" s="89" t="s">
        <v>313</v>
      </c>
      <c r="F150" s="89" t="s">
        <v>97</v>
      </c>
      <c r="G150" s="86">
        <f>G151+G152</f>
        <v>116.16</v>
      </c>
      <c r="H150" s="86">
        <f>H151+H152+H153</f>
        <v>0</v>
      </c>
      <c r="I150" s="86" t="e">
        <f>#REF!+H150</f>
        <v>#REF!</v>
      </c>
    </row>
    <row r="151" spans="1:9" ht="12.75" customHeight="1" hidden="1">
      <c r="A151" s="164" t="s">
        <v>141</v>
      </c>
      <c r="B151" s="88" t="s">
        <v>100</v>
      </c>
      <c r="C151" s="89" t="s">
        <v>36</v>
      </c>
      <c r="D151" s="89" t="s">
        <v>23</v>
      </c>
      <c r="E151" s="89" t="s">
        <v>313</v>
      </c>
      <c r="F151" s="89" t="s">
        <v>26</v>
      </c>
      <c r="G151" s="86">
        <v>0</v>
      </c>
      <c r="H151" s="86">
        <v>0</v>
      </c>
      <c r="I151" s="86" t="e">
        <f>#REF!+H151</f>
        <v>#REF!</v>
      </c>
    </row>
    <row r="152" spans="1:9" ht="36.75" customHeight="1" hidden="1">
      <c r="A152" s="164" t="s">
        <v>268</v>
      </c>
      <c r="B152" s="88" t="s">
        <v>100</v>
      </c>
      <c r="C152" s="89" t="s">
        <v>36</v>
      </c>
      <c r="D152" s="89" t="s">
        <v>23</v>
      </c>
      <c r="E152" s="89" t="s">
        <v>313</v>
      </c>
      <c r="F152" s="89" t="s">
        <v>28</v>
      </c>
      <c r="G152" s="86">
        <v>116.16</v>
      </c>
      <c r="H152" s="86"/>
      <c r="I152" s="86" t="e">
        <f>#REF!+H152</f>
        <v>#REF!</v>
      </c>
    </row>
    <row r="153" spans="1:9" ht="28.5" customHeight="1" hidden="1">
      <c r="A153" s="177" t="s">
        <v>306</v>
      </c>
      <c r="B153" s="88" t="s">
        <v>100</v>
      </c>
      <c r="C153" s="88" t="s">
        <v>36</v>
      </c>
      <c r="D153" s="88" t="s">
        <v>23</v>
      </c>
      <c r="E153" s="88" t="s">
        <v>313</v>
      </c>
      <c r="F153" s="88" t="s">
        <v>154</v>
      </c>
      <c r="G153" s="86">
        <v>0</v>
      </c>
      <c r="H153" s="86"/>
      <c r="I153" s="86" t="e">
        <f>#REF!+H153</f>
        <v>#REF!</v>
      </c>
    </row>
    <row r="154" spans="1:9" ht="41.25" customHeight="1">
      <c r="A154" s="85" t="s">
        <v>323</v>
      </c>
      <c r="B154" s="91" t="s">
        <v>100</v>
      </c>
      <c r="C154" s="91" t="s">
        <v>36</v>
      </c>
      <c r="D154" s="91" t="s">
        <v>23</v>
      </c>
      <c r="E154" s="91" t="s">
        <v>276</v>
      </c>
      <c r="F154" s="91" t="s">
        <v>97</v>
      </c>
      <c r="G154" s="86"/>
      <c r="H154" s="148">
        <v>180</v>
      </c>
      <c r="I154" s="148">
        <f>I155</f>
        <v>180</v>
      </c>
    </row>
    <row r="155" spans="1:9" ht="63.75" customHeight="1">
      <c r="A155" s="164" t="s">
        <v>325</v>
      </c>
      <c r="B155" s="88" t="s">
        <v>100</v>
      </c>
      <c r="C155" s="88" t="s">
        <v>36</v>
      </c>
      <c r="D155" s="88" t="s">
        <v>23</v>
      </c>
      <c r="E155" s="88" t="s">
        <v>233</v>
      </c>
      <c r="F155" s="88" t="s">
        <v>97</v>
      </c>
      <c r="G155" s="86"/>
      <c r="H155" s="86">
        <v>180</v>
      </c>
      <c r="I155" s="86">
        <f>I156+I157</f>
        <v>180</v>
      </c>
    </row>
    <row r="156" spans="1:9" ht="38.25" customHeight="1">
      <c r="A156" s="164" t="s">
        <v>145</v>
      </c>
      <c r="B156" s="88" t="s">
        <v>100</v>
      </c>
      <c r="C156" s="88" t="s">
        <v>36</v>
      </c>
      <c r="D156" s="88" t="s">
        <v>23</v>
      </c>
      <c r="E156" s="88" t="s">
        <v>233</v>
      </c>
      <c r="F156" s="88" t="s">
        <v>28</v>
      </c>
      <c r="G156" s="86"/>
      <c r="H156" s="86">
        <v>170</v>
      </c>
      <c r="I156" s="86">
        <v>170</v>
      </c>
    </row>
    <row r="157" spans="1:9" ht="33" customHeight="1">
      <c r="A157" s="177" t="s">
        <v>314</v>
      </c>
      <c r="B157" s="88" t="s">
        <v>100</v>
      </c>
      <c r="C157" s="88" t="s">
        <v>36</v>
      </c>
      <c r="D157" s="88" t="s">
        <v>23</v>
      </c>
      <c r="E157" s="88" t="s">
        <v>233</v>
      </c>
      <c r="F157" s="88" t="s">
        <v>154</v>
      </c>
      <c r="G157" s="86"/>
      <c r="H157" s="86">
        <v>10</v>
      </c>
      <c r="I157" s="86">
        <v>10</v>
      </c>
    </row>
    <row r="158" spans="1:9" ht="12.75" customHeight="1">
      <c r="A158" s="166" t="s">
        <v>37</v>
      </c>
      <c r="B158" s="91" t="s">
        <v>100</v>
      </c>
      <c r="C158" s="92" t="s">
        <v>30</v>
      </c>
      <c r="D158" s="92" t="s">
        <v>126</v>
      </c>
      <c r="E158" s="92" t="s">
        <v>25</v>
      </c>
      <c r="F158" s="92" t="s">
        <v>97</v>
      </c>
      <c r="G158" s="148">
        <f>G159</f>
        <v>769.69</v>
      </c>
      <c r="H158" s="148">
        <v>-917.67</v>
      </c>
      <c r="I158" s="148">
        <f>I159+I162</f>
        <v>0</v>
      </c>
    </row>
    <row r="159" spans="1:9" ht="42" customHeight="1">
      <c r="A159" s="167" t="s">
        <v>175</v>
      </c>
      <c r="B159" s="88" t="s">
        <v>100</v>
      </c>
      <c r="C159" s="89" t="s">
        <v>30</v>
      </c>
      <c r="D159" s="89" t="s">
        <v>23</v>
      </c>
      <c r="E159" s="179" t="s">
        <v>153</v>
      </c>
      <c r="F159" s="89" t="s">
        <v>97</v>
      </c>
      <c r="G159" s="86">
        <f>G160+G165</f>
        <v>769.69</v>
      </c>
      <c r="H159" s="86">
        <v>0</v>
      </c>
      <c r="I159" s="86">
        <f>I160+I161</f>
        <v>0</v>
      </c>
    </row>
    <row r="160" spans="1:9" ht="45.75" customHeight="1">
      <c r="A160" s="167" t="s">
        <v>141</v>
      </c>
      <c r="B160" s="88" t="s">
        <v>100</v>
      </c>
      <c r="C160" s="89" t="s">
        <v>30</v>
      </c>
      <c r="D160" s="89" t="s">
        <v>23</v>
      </c>
      <c r="E160" s="179" t="s">
        <v>153</v>
      </c>
      <c r="F160" s="89" t="s">
        <v>26</v>
      </c>
      <c r="G160" s="86">
        <f>G162</f>
        <v>0</v>
      </c>
      <c r="H160" s="86">
        <v>0</v>
      </c>
      <c r="I160" s="86">
        <v>0</v>
      </c>
    </row>
    <row r="161" spans="1:9" ht="42" customHeight="1">
      <c r="A161" s="164" t="s">
        <v>145</v>
      </c>
      <c r="B161" s="88" t="s">
        <v>100</v>
      </c>
      <c r="C161" s="89" t="s">
        <v>30</v>
      </c>
      <c r="D161" s="89" t="s">
        <v>23</v>
      </c>
      <c r="E161" s="179" t="s">
        <v>153</v>
      </c>
      <c r="F161" s="89" t="s">
        <v>28</v>
      </c>
      <c r="G161" s="86"/>
      <c r="H161" s="86">
        <v>0</v>
      </c>
      <c r="I161" s="86">
        <v>0</v>
      </c>
    </row>
    <row r="162" spans="1:9" ht="42" customHeight="1">
      <c r="A162" s="85" t="s">
        <v>323</v>
      </c>
      <c r="B162" s="91" t="s">
        <v>100</v>
      </c>
      <c r="C162" s="92" t="s">
        <v>30</v>
      </c>
      <c r="D162" s="92" t="s">
        <v>35</v>
      </c>
      <c r="E162" s="93" t="s">
        <v>25</v>
      </c>
      <c r="F162" s="92" t="s">
        <v>97</v>
      </c>
      <c r="G162" s="148">
        <f>G163</f>
        <v>0</v>
      </c>
      <c r="H162" s="148">
        <v>-917.67</v>
      </c>
      <c r="I162" s="148">
        <f>I163</f>
        <v>0</v>
      </c>
    </row>
    <row r="163" spans="1:9" ht="51" customHeight="1">
      <c r="A163" s="167" t="s">
        <v>326</v>
      </c>
      <c r="B163" s="88" t="s">
        <v>100</v>
      </c>
      <c r="C163" s="89" t="s">
        <v>30</v>
      </c>
      <c r="D163" s="89" t="s">
        <v>35</v>
      </c>
      <c r="E163" s="179" t="s">
        <v>155</v>
      </c>
      <c r="F163" s="89" t="s">
        <v>97</v>
      </c>
      <c r="G163" s="86">
        <f>G164</f>
        <v>0</v>
      </c>
      <c r="H163" s="86">
        <v>-917.67</v>
      </c>
      <c r="I163" s="86">
        <f>I164</f>
        <v>0</v>
      </c>
    </row>
    <row r="164" spans="1:9" ht="39.75" customHeight="1">
      <c r="A164" s="167" t="s">
        <v>141</v>
      </c>
      <c r="B164" s="88" t="s">
        <v>100</v>
      </c>
      <c r="C164" s="89" t="s">
        <v>30</v>
      </c>
      <c r="D164" s="89" t="s">
        <v>35</v>
      </c>
      <c r="E164" s="179" t="s">
        <v>155</v>
      </c>
      <c r="F164" s="89" t="s">
        <v>26</v>
      </c>
      <c r="G164" s="86">
        <v>0</v>
      </c>
      <c r="H164" s="86">
        <v>-911.67</v>
      </c>
      <c r="I164" s="86">
        <v>0</v>
      </c>
    </row>
    <row r="165" spans="1:9" ht="77.25" customHeight="1" hidden="1">
      <c r="A165" s="164" t="s">
        <v>315</v>
      </c>
      <c r="B165" s="88" t="s">
        <v>100</v>
      </c>
      <c r="C165" s="89" t="s">
        <v>30</v>
      </c>
      <c r="D165" s="89" t="s">
        <v>35</v>
      </c>
      <c r="E165" s="89" t="s">
        <v>316</v>
      </c>
      <c r="F165" s="89" t="s">
        <v>97</v>
      </c>
      <c r="G165" s="86">
        <f>G166</f>
        <v>769.69</v>
      </c>
      <c r="H165" s="86">
        <f>I165-#REF!</f>
        <v>-193</v>
      </c>
      <c r="I165" s="86">
        <f>#REF!+H165</f>
        <v>25</v>
      </c>
    </row>
    <row r="166" spans="1:9" ht="24" customHeight="1" hidden="1">
      <c r="A166" s="164" t="s">
        <v>286</v>
      </c>
      <c r="B166" s="88" t="s">
        <v>100</v>
      </c>
      <c r="C166" s="89" t="s">
        <v>30</v>
      </c>
      <c r="D166" s="89" t="s">
        <v>35</v>
      </c>
      <c r="E166" s="89" t="s">
        <v>317</v>
      </c>
      <c r="F166" s="89" t="s">
        <v>97</v>
      </c>
      <c r="G166" s="86">
        <f>G167</f>
        <v>769.69</v>
      </c>
      <c r="H166" s="86">
        <f>I166-#REF!</f>
        <v>-193</v>
      </c>
      <c r="I166" s="86">
        <f>#REF!+H166</f>
        <v>25</v>
      </c>
    </row>
    <row r="167" spans="1:9" ht="43.5" customHeight="1">
      <c r="A167" s="167" t="s">
        <v>145</v>
      </c>
      <c r="B167" s="88" t="s">
        <v>100</v>
      </c>
      <c r="C167" s="89" t="s">
        <v>30</v>
      </c>
      <c r="D167" s="89" t="s">
        <v>35</v>
      </c>
      <c r="E167" s="179" t="s">
        <v>155</v>
      </c>
      <c r="F167" s="89" t="s">
        <v>28</v>
      </c>
      <c r="G167" s="86">
        <v>769.69</v>
      </c>
      <c r="H167" s="86">
        <v>-6</v>
      </c>
      <c r="I167" s="86">
        <v>0</v>
      </c>
    </row>
    <row r="168" spans="1:9" ht="63.75" customHeight="1">
      <c r="A168" s="85" t="s">
        <v>323</v>
      </c>
      <c r="B168" s="91" t="s">
        <v>100</v>
      </c>
      <c r="C168" s="91" t="s">
        <v>30</v>
      </c>
      <c r="D168" s="91" t="s">
        <v>126</v>
      </c>
      <c r="E168" s="91" t="s">
        <v>276</v>
      </c>
      <c r="F168" s="91" t="s">
        <v>97</v>
      </c>
      <c r="G168" s="86"/>
      <c r="H168" s="148">
        <v>1784</v>
      </c>
      <c r="I168" s="148">
        <f>I173+I169</f>
        <v>2002</v>
      </c>
    </row>
    <row r="169" spans="1:9" ht="42" customHeight="1">
      <c r="A169" s="167" t="s">
        <v>175</v>
      </c>
      <c r="B169" s="88" t="s">
        <v>100</v>
      </c>
      <c r="C169" s="89" t="s">
        <v>30</v>
      </c>
      <c r="D169" s="89" t="s">
        <v>23</v>
      </c>
      <c r="E169" s="88" t="s">
        <v>226</v>
      </c>
      <c r="F169" s="89" t="s">
        <v>97</v>
      </c>
      <c r="G169" s="86">
        <f>G170+G176</f>
        <v>0</v>
      </c>
      <c r="H169" s="86">
        <v>78</v>
      </c>
      <c r="I169" s="86">
        <f>SUM(I170:I172)</f>
        <v>296</v>
      </c>
    </row>
    <row r="170" spans="1:9" ht="45.75" customHeight="1">
      <c r="A170" s="167" t="s">
        <v>141</v>
      </c>
      <c r="B170" s="88" t="s">
        <v>100</v>
      </c>
      <c r="C170" s="89" t="s">
        <v>30</v>
      </c>
      <c r="D170" s="89" t="s">
        <v>23</v>
      </c>
      <c r="E170" s="88" t="s">
        <v>226</v>
      </c>
      <c r="F170" s="89" t="s">
        <v>26</v>
      </c>
      <c r="G170" s="86">
        <f>G173</f>
        <v>0</v>
      </c>
      <c r="H170" s="86">
        <v>11</v>
      </c>
      <c r="I170" s="86">
        <v>204</v>
      </c>
    </row>
    <row r="171" spans="1:9" ht="45.75" customHeight="1">
      <c r="A171" s="87" t="s">
        <v>255</v>
      </c>
      <c r="B171" s="88" t="s">
        <v>100</v>
      </c>
      <c r="C171" s="89" t="s">
        <v>30</v>
      </c>
      <c r="D171" s="89" t="s">
        <v>23</v>
      </c>
      <c r="E171" s="88" t="s">
        <v>226</v>
      </c>
      <c r="F171" s="89" t="s">
        <v>256</v>
      </c>
      <c r="G171" s="86"/>
      <c r="H171" s="86">
        <v>62</v>
      </c>
      <c r="I171" s="86">
        <v>62</v>
      </c>
    </row>
    <row r="172" spans="1:9" ht="42" customHeight="1">
      <c r="A172" s="164" t="s">
        <v>145</v>
      </c>
      <c r="B172" s="88" t="s">
        <v>100</v>
      </c>
      <c r="C172" s="89" t="s">
        <v>30</v>
      </c>
      <c r="D172" s="89" t="s">
        <v>23</v>
      </c>
      <c r="E172" s="88" t="s">
        <v>226</v>
      </c>
      <c r="F172" s="89" t="s">
        <v>28</v>
      </c>
      <c r="G172" s="86"/>
      <c r="H172" s="86">
        <v>5</v>
      </c>
      <c r="I172" s="86">
        <v>30</v>
      </c>
    </row>
    <row r="173" spans="1:9" ht="69.75" customHeight="1">
      <c r="A173" s="167" t="s">
        <v>326</v>
      </c>
      <c r="B173" s="88" t="s">
        <v>100</v>
      </c>
      <c r="C173" s="88" t="s">
        <v>30</v>
      </c>
      <c r="D173" s="88" t="s">
        <v>35</v>
      </c>
      <c r="E173" s="88" t="s">
        <v>226</v>
      </c>
      <c r="F173" s="88" t="s">
        <v>97</v>
      </c>
      <c r="G173" s="86"/>
      <c r="H173" s="86">
        <v>1706</v>
      </c>
      <c r="I173" s="86">
        <f>I174+I175+I176</f>
        <v>1706</v>
      </c>
    </row>
    <row r="174" spans="1:9" ht="34.5" customHeight="1">
      <c r="A174" s="167" t="s">
        <v>254</v>
      </c>
      <c r="B174" s="88" t="s">
        <v>100</v>
      </c>
      <c r="C174" s="88" t="s">
        <v>30</v>
      </c>
      <c r="D174" s="88" t="s">
        <v>35</v>
      </c>
      <c r="E174" s="88" t="s">
        <v>226</v>
      </c>
      <c r="F174" s="88" t="s">
        <v>26</v>
      </c>
      <c r="G174" s="86"/>
      <c r="H174" s="86">
        <v>1256</v>
      </c>
      <c r="I174" s="86">
        <v>1256</v>
      </c>
    </row>
    <row r="175" spans="1:9" ht="59.25" customHeight="1">
      <c r="A175" s="87" t="s">
        <v>255</v>
      </c>
      <c r="B175" s="88" t="s">
        <v>100</v>
      </c>
      <c r="C175" s="89" t="s">
        <v>30</v>
      </c>
      <c r="D175" s="89" t="s">
        <v>35</v>
      </c>
      <c r="E175" s="88" t="s">
        <v>226</v>
      </c>
      <c r="F175" s="89" t="s">
        <v>256</v>
      </c>
      <c r="G175" s="86"/>
      <c r="H175" s="86">
        <v>379</v>
      </c>
      <c r="I175" s="86">
        <v>379</v>
      </c>
    </row>
    <row r="176" spans="1:9" ht="59.25" customHeight="1">
      <c r="A176" s="87" t="s">
        <v>145</v>
      </c>
      <c r="B176" s="88" t="s">
        <v>100</v>
      </c>
      <c r="C176" s="89" t="s">
        <v>30</v>
      </c>
      <c r="D176" s="89" t="s">
        <v>35</v>
      </c>
      <c r="E176" s="88" t="s">
        <v>226</v>
      </c>
      <c r="F176" s="89" t="s">
        <v>28</v>
      </c>
      <c r="G176" s="86"/>
      <c r="H176" s="86">
        <v>71</v>
      </c>
      <c r="I176" s="86">
        <v>71</v>
      </c>
    </row>
    <row r="177" spans="1:9" ht="40.5" customHeight="1">
      <c r="A177" s="95" t="s">
        <v>227</v>
      </c>
      <c r="B177" s="96" t="s">
        <v>100</v>
      </c>
      <c r="C177" s="96" t="s">
        <v>157</v>
      </c>
      <c r="D177" s="96" t="s">
        <v>157</v>
      </c>
      <c r="E177" s="96" t="s">
        <v>25</v>
      </c>
      <c r="F177" s="96" t="s">
        <v>97</v>
      </c>
      <c r="G177" s="86"/>
      <c r="H177" s="86">
        <v>-92.33</v>
      </c>
      <c r="I177" s="86">
        <f>I178</f>
        <v>0</v>
      </c>
    </row>
    <row r="178" spans="1:9" ht="33.75" customHeight="1">
      <c r="A178" s="83" t="s">
        <v>227</v>
      </c>
      <c r="B178" s="82" t="s">
        <v>100</v>
      </c>
      <c r="C178" s="82" t="s">
        <v>157</v>
      </c>
      <c r="D178" s="82" t="s">
        <v>157</v>
      </c>
      <c r="E178" s="82" t="s">
        <v>158</v>
      </c>
      <c r="F178" s="82" t="s">
        <v>156</v>
      </c>
      <c r="G178" s="86"/>
      <c r="H178" s="86">
        <v>-92.33</v>
      </c>
      <c r="I178" s="86">
        <v>0</v>
      </c>
    </row>
    <row r="179" spans="1:9" ht="12.75" customHeight="1">
      <c r="A179" s="180" t="s">
        <v>52</v>
      </c>
      <c r="B179" s="91"/>
      <c r="C179" s="91"/>
      <c r="D179" s="91"/>
      <c r="E179" s="91"/>
      <c r="F179" s="91"/>
      <c r="G179" s="148" t="e">
        <f>G158+G127+G110+G94+G82+G74+G9+G64</f>
        <v>#REF!</v>
      </c>
      <c r="H179" s="148">
        <v>-113.5</v>
      </c>
      <c r="I179" s="148">
        <v>3731.71</v>
      </c>
    </row>
    <row r="181" ht="12.75">
      <c r="H181" s="181"/>
    </row>
    <row r="182" ht="12.75">
      <c r="H182" s="181"/>
    </row>
    <row r="184" spans="8:10" ht="12.75">
      <c r="H184" s="181"/>
      <c r="J184" s="181"/>
    </row>
  </sheetData>
  <sheetProtection/>
  <mergeCells count="12">
    <mergeCell ref="D4:D5"/>
    <mergeCell ref="A1:E1"/>
    <mergeCell ref="F1:I1"/>
    <mergeCell ref="A2:I2"/>
    <mergeCell ref="J2:L2"/>
    <mergeCell ref="F4:F5"/>
    <mergeCell ref="H4:H5"/>
    <mergeCell ref="I4:I5"/>
    <mergeCell ref="E4:E5"/>
    <mergeCell ref="A4:A5"/>
    <mergeCell ref="B4:B5"/>
    <mergeCell ref="C4:C5"/>
  </mergeCells>
  <printOptions/>
  <pageMargins left="0.7" right="0.7" top="0.75" bottom="0.75" header="0.3" footer="0.3"/>
  <pageSetup fitToHeight="0" fitToWidth="1" horizontalDpi="600" verticalDpi="600" orientation="portrait" paperSize="9" scale="79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Neybauer</dc:creator>
  <cp:keywords/>
  <dc:description/>
  <cp:lastModifiedBy>admin</cp:lastModifiedBy>
  <cp:lastPrinted>2015-12-28T17:33:32Z</cp:lastPrinted>
  <dcterms:created xsi:type="dcterms:W3CDTF">2007-09-12T09:25:25Z</dcterms:created>
  <dcterms:modified xsi:type="dcterms:W3CDTF">2015-12-29T05:20:07Z</dcterms:modified>
  <cp:category/>
  <cp:version/>
  <cp:contentType/>
  <cp:contentStatus/>
</cp:coreProperties>
</file>