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1"/>
  </bookViews>
  <sheets>
    <sheet name="прил   8" sheetId="1" r:id="rId1"/>
    <sheet name="прил 9" sheetId="2" r:id="rId2"/>
    <sheet name="Лист1" sheetId="3" r:id="rId3"/>
  </sheets>
  <definedNames>
    <definedName name="_xlnm.Print_Area" localSheetId="0">'прил   8'!$A$1:$N$85</definedName>
    <definedName name="_xlnm.Print_Area" localSheetId="1">'прил 9'!$A$1:$L$81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<sst xmlns="http://schemas.openxmlformats.org/spreadsheetml/2006/main" count="661" uniqueCount="124">
  <si>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</si>
  <si>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</si>
  <si>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</si>
  <si>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870</t>
  </si>
  <si>
    <t>07</t>
  </si>
  <si>
    <t>852</t>
  </si>
  <si>
    <t>ВСЕГО РАСХОДОВ</t>
  </si>
  <si>
    <t>№ п/п</t>
  </si>
  <si>
    <t>Наименование показателей</t>
  </si>
  <si>
    <t>3</t>
  </si>
  <si>
    <t>4</t>
  </si>
  <si>
    <t>5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</si>
  <si>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</si>
  <si>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</si>
  <si>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</si>
  <si>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</si>
  <si>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</si>
  <si>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</si>
  <si>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</si>
  <si>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01</t>
  </si>
  <si>
    <t>02</t>
  </si>
  <si>
    <t>04</t>
  </si>
  <si>
    <t>03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</si>
  <si>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</si>
  <si>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</si>
  <si>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</si>
  <si>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</si>
  <si>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</si>
  <si>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</si>
  <si>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</si>
  <si>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</si>
  <si>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</si>
  <si>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</si>
  <si>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</si>
  <si>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</si>
  <si>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</si>
  <si>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</si>
  <si>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Иные межбюджетные трансферты</t>
  </si>
  <si>
    <t>0120100000</t>
  </si>
  <si>
    <t>0100000000</t>
  </si>
  <si>
    <t>0130300000</t>
  </si>
  <si>
    <t>0130100000</t>
  </si>
  <si>
    <t>0130200000</t>
  </si>
  <si>
    <t>9900000000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</si>
  <si>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</si>
  <si>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</si>
  <si>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</si>
  <si>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</si>
  <si>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</si>
  <si>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</si>
  <si>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</si>
  <si>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</si>
  <si>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</si>
  <si>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8</t>
  </si>
  <si>
    <t>0100000</t>
  </si>
  <si>
    <t>0100801</t>
  </si>
  <si>
    <t>122</t>
  </si>
  <si>
    <t>99</t>
  </si>
  <si>
    <t>9990000</t>
  </si>
  <si>
    <t>999</t>
  </si>
  <si>
    <t>Изменения на 2017 год (+;-)</t>
  </si>
  <si>
    <t>Приложение 8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</si>
  <si>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</si>
  <si>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</si>
  <si>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0110451180</t>
  </si>
  <si>
    <t>990А001100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</si>
  <si>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</si>
  <si>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Расходы на выплату персоналу государственных (муниципальных) органов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</si>
  <si>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 г.г.</t>
  </si>
  <si>
    <t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 г.г.</t>
  </si>
  <si>
    <t>Высшее должностное лицо сельского поселения и его заместители</t>
  </si>
  <si>
    <t>к решению "О бюджете муниципального образования Шашикманское сельское поселение на 2018 год и на плановый период 2019-2020 годов"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</si>
  <si>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"Шашикманское сельское поселение" на 2018 год</t>
  </si>
  <si>
    <t>Итого с изменениями 2018 год</t>
  </si>
  <si>
    <t>изменения (+/-)</t>
  </si>
  <si>
    <t>0130300001</t>
  </si>
  <si>
    <t>9900099999</t>
  </si>
  <si>
    <t>99Г0916000</t>
  </si>
  <si>
    <t>880</t>
  </si>
  <si>
    <t>Общегосударственные вопросы</t>
  </si>
  <si>
    <t>Функционирование  высшего  должностного лица субъекта Российской Федерации  и муниципального образования</t>
  </si>
  <si>
    <t>Непрограммные направления деятельности администрации сельского поселения</t>
  </si>
  <si>
    <t>9900001100</t>
  </si>
  <si>
    <t>Проведение выборов и референдумов</t>
  </si>
  <si>
    <t xml:space="preserve">Непрограммные направления деятельности </t>
  </si>
  <si>
    <t>Обеспечения проведения выборов  и референдумов</t>
  </si>
  <si>
    <t>Функцианирование Правительства Российской Федерации,высших исполнительных органов государственной власти субъектов Российской Федерации ,местных администраций</t>
  </si>
  <si>
    <t>Мобилизационная и вневойсковая подготовка</t>
  </si>
  <si>
    <t>Подпрограмма "Развитие экономического и налогового потенциала муниципального образования Шашикманское сельское поселение на 2015-2018г.г."</t>
  </si>
  <si>
    <t>Субвенция на осуществление первичного воинского  учета на территориях,где отсутствуют военные комиссариаты</t>
  </si>
  <si>
    <t>Подпрограмма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</si>
  <si>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Молодежная политика и оздоровление детей</t>
  </si>
  <si>
    <t>Подпрограммы "Развитие  социально-культурной  сферы" в муниципальном образовании Шашикманское сельское поселение на 2015-2018г.г."</t>
  </si>
  <si>
    <t>Развитие молодежной политики в рамках подпрограммы"Развитие социально-культурной сферы в  муниципальном  образовании Шашикманское сельское поселение на 2015-2018г.г."</t>
  </si>
  <si>
    <t>0130000000</t>
  </si>
  <si>
    <t>Культура,кинематография</t>
  </si>
  <si>
    <t>Культура</t>
  </si>
  <si>
    <t>Подпрограмма "Развитие социально-культурной сферы в муниципальном образовании Шашикманское сельское поселение на 2015-2018г.г."</t>
  </si>
  <si>
    <t>Физическая культура и спорт</t>
  </si>
  <si>
    <t>Другие вопросы в области  физической культуры и спорта</t>
  </si>
  <si>
    <t>Расходы на обеспечение функций  муниципальных органов</t>
  </si>
  <si>
    <t>0110000000</t>
  </si>
  <si>
    <t>0120000000</t>
  </si>
  <si>
    <t>010000000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</si>
  <si>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 на 2015-2018г.г."</t>
  </si>
  <si>
    <t>Итого с изменениями 2019год</t>
  </si>
  <si>
    <t xml:space="preserve">Сумма на 2020 год </t>
  </si>
  <si>
    <t>Жилищно-коммунальное хозяйство</t>
  </si>
  <si>
    <t>Повышение  уровня  благоустройства в рамках подпрограммы "Устойчивое  развитие  территории шашикманского  сельского поселения  на 2015-2018г.г."</t>
  </si>
  <si>
    <t>Специальные расходы</t>
  </si>
  <si>
    <t>Жилищнокоммунальное хозяйство</t>
  </si>
  <si>
    <t>Приложение 9</t>
  </si>
  <si>
    <t>Муниципальная программа "Комплексное развитие территории Шашикманского сельского поселения на 2019-2022г.г"</t>
  </si>
  <si>
    <t>Подпрограмма "Развитие экономического и налогового потенциала  муниципального образования  Шашикманское сельское поселение на 2019-2022г.г."</t>
  </si>
  <si>
    <t>Подпрограмма "Развитие социально-культурной сферы в муниципальном образовании Шашикманское сельское поселение на 2019-2022г.г."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</si>
  <si>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2019-2022 г.г.</t>
  </si>
  <si>
    <t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2019-2022 г.г.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</si>
  <si>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 на 2019-2022г.г."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</si>
  <si>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"Шашикманское сельское поселение" на 2019-2020 год</t>
  </si>
  <si>
    <t>Обеспечение деятельности Шашикманской сельской администрации   муниципального образования "Онгудайский район"на 2019-2022 гг.</t>
  </si>
  <si>
    <t>Подпрограмма "Устоичивое развитие систем жизнеобеспечения муниципального образования  Шашикманское сельское поселение на 2019-2022г.г"</t>
  </si>
  <si>
    <t>Повышение  уровня  благоустройства в рамках подпрограммы "Устойчивое  развитие  территории шашикманского  сельского поселения  на 2019-2022г.г."</t>
  </si>
  <si>
    <t>Подпрограммы "Развитие  социально-культурной  сферы" в муниципальном образовании Шашикманское сельское поселение на 2019-2022г.г."</t>
  </si>
  <si>
    <t>Развитие молодежной политики в рамках подпрограммы"Развитие социально-культурной сферы в  муниципальном  образовании Шашикманское сельское поселение на 2019-2022г.г."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</si>
</sst>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Times New Roman"/>
      <family val="1"/>
    </font>
    <font>
      <sz val="36"/>
      <color rgb="FFFF0000"/>
      <name val="Times New Roman"/>
      <family val="1"/>
    </font>
    <font>
      <sz val="36"/>
      <color theme="5"/>
      <name val="Times New Roman"/>
      <family val="1"/>
    </font>
    <font>
      <b/>
      <sz val="36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8" fillId="0" borderId="10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 wrapText="1"/>
      <protection/>
    </xf>
    <xf numFmtId="49" fontId="10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0" borderId="10" xfId="54" applyFont="1" applyFill="1" applyBorder="1" applyAlignment="1">
      <alignment horizontal="left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53" applyFont="1" applyFill="1" applyBorder="1" applyAlignment="1">
      <alignment horizontal="justify" wrapText="1"/>
      <protection/>
    </xf>
    <xf numFmtId="49" fontId="13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13" xfId="53" applyFont="1" applyFill="1" applyBorder="1" applyAlignment="1">
      <alignment horizontal="justify" wrapText="1"/>
      <protection/>
    </xf>
    <xf numFmtId="49" fontId="13" fillId="0" borderId="13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12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horizontal="right" vertical="top" wrapText="1"/>
    </xf>
    <xf numFmtId="0" fontId="13" fillId="0" borderId="13" xfId="0" applyFont="1" applyFill="1" applyBorder="1" applyAlignment="1">
      <alignment wrapText="1"/>
    </xf>
    <xf numFmtId="0" fontId="12" fillId="0" borderId="13" xfId="53" applyFont="1" applyFill="1" applyBorder="1" applyAlignment="1">
      <alignment horizontal="justify" wrapText="1"/>
      <protection/>
    </xf>
    <xf numFmtId="49" fontId="12" fillId="0" borderId="13" xfId="0" applyNumberFormat="1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2" fontId="51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vertical="top" wrapText="1"/>
    </xf>
    <xf numFmtId="0" fontId="13" fillId="0" borderId="14" xfId="0" applyFont="1" applyFill="1" applyBorder="1" applyAlignment="1">
      <alignment wrapText="1"/>
    </xf>
    <xf numFmtId="0" fontId="12" fillId="0" borderId="15" xfId="0" applyNumberFormat="1" applyFont="1" applyFill="1" applyBorder="1" applyAlignment="1" applyProtection="1">
      <alignment wrapText="1"/>
      <protection/>
    </xf>
    <xf numFmtId="0" fontId="13" fillId="0" borderId="10" xfId="53" applyFont="1" applyFill="1" applyBorder="1" applyAlignment="1">
      <alignment horizontal="justify" wrapText="1"/>
      <protection/>
    </xf>
    <xf numFmtId="2" fontId="5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wrapText="1"/>
      <protection/>
    </xf>
    <xf numFmtId="0" fontId="15" fillId="0" borderId="11" xfId="54" applyFont="1" applyFill="1" applyBorder="1" applyAlignment="1">
      <alignment horizontal="left" wrapText="1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2" fontId="13" fillId="0" borderId="10" xfId="0" applyNumberFormat="1" applyFont="1" applyFill="1" applyBorder="1" applyAlignment="1">
      <alignment wrapText="1"/>
    </xf>
    <xf numFmtId="2" fontId="13" fillId="0" borderId="13" xfId="0" applyNumberFormat="1" applyFont="1" applyFill="1" applyBorder="1" applyAlignment="1">
      <alignment wrapText="1"/>
    </xf>
    <xf numFmtId="2" fontId="54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2" fontId="53" fillId="0" borderId="10" xfId="0" applyNumberFormat="1" applyFont="1" applyFill="1" applyBorder="1" applyAlignment="1">
      <alignment wrapText="1"/>
    </xf>
    <xf numFmtId="2" fontId="54" fillId="0" borderId="13" xfId="0" applyNumberFormat="1" applyFont="1" applyFill="1" applyBorder="1" applyAlignment="1">
      <alignment wrapText="1"/>
    </xf>
    <xf numFmtId="2" fontId="12" fillId="0" borderId="13" xfId="0" applyNumberFormat="1" applyFont="1" applyFill="1" applyBorder="1" applyAlignment="1">
      <alignment wrapText="1"/>
    </xf>
    <xf numFmtId="2" fontId="12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13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13" fillId="0" borderId="13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/>
    </xf>
    <xf numFmtId="49" fontId="12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horizontal="righ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N87"/>
  <sheetViews>
    <sheetView view="pageBreakPreview" zoomScale="41" zoomScaleNormal="65" zoomScaleSheetLayoutView="41" zoomScalePageLayoutView="0" workbookViewId="0" topLeftCell="C60">
      <selection activeCell="K4" sqref="K4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68.375" style="0" customWidth="1"/>
    <col min="8" max="8" width="24.375" style="0" customWidth="1"/>
    <col min="9" max="9" width="26.125" style="0" hidden="1" customWidth="1"/>
    <col min="10" max="10" width="26.125" style="0" customWidth="1"/>
    <col min="11" max="11" width="86.375" style="0" customWidth="1"/>
    <col min="13" max="13" width="22.875" style="0" customWidth="1"/>
  </cols>
  <sheetData>
    <row r="2" spans="2:14" ht="45.75" customHeight="1">
      <c r="B2" s="2"/>
      <c r="C2" s="2"/>
      <c r="D2" s="2"/>
      <c r="E2" s="2"/>
      <c r="F2" s="2"/>
      <c r="G2" s="2"/>
      <c r="H2" s="35"/>
      <c r="I2" s="36"/>
      <c r="J2" s="36"/>
      <c r="K2" s="37"/>
      <c r="L2" s="36"/>
      <c r="M2" s="36"/>
      <c r="N2" s="36"/>
    </row>
    <row r="3" spans="2:14" ht="34.5" customHeight="1">
      <c r="B3" s="2"/>
      <c r="C3" s="2"/>
      <c r="D3" s="2"/>
      <c r="E3" s="2"/>
      <c r="F3" s="2"/>
      <c r="G3" s="2"/>
      <c r="H3" s="36"/>
      <c r="I3" s="36"/>
      <c r="J3" s="36"/>
      <c r="K3" s="37" t="s">
        <v>61</v>
      </c>
      <c r="L3" s="36"/>
      <c r="M3" s="36"/>
      <c r="N3" s="36"/>
    </row>
    <row r="4" spans="2:14" ht="325.5" customHeight="1">
      <c r="B4" s="2"/>
      <c r="C4" s="2"/>
      <c r="D4" s="2"/>
      <c r="E4" s="2"/>
      <c r="F4" s="2"/>
      <c r="G4" s="2"/>
      <c r="H4" s="36"/>
      <c r="I4" s="36"/>
      <c r="J4" s="36"/>
      <c r="K4" s="38" t="s">
        <v>71</v>
      </c>
      <c r="L4" s="36"/>
      <c r="M4" s="36"/>
      <c r="N4" s="36"/>
    </row>
    <row r="5" spans="2:13" ht="129.75" customHeight="1">
      <c r="B5" s="75" t="s">
        <v>72</v>
      </c>
      <c r="C5" s="75"/>
      <c r="D5" s="75"/>
      <c r="E5" s="75"/>
      <c r="F5" s="75"/>
      <c r="G5" s="75"/>
      <c r="H5" s="75"/>
      <c r="I5" s="75"/>
      <c r="J5" s="75"/>
      <c r="K5" s="75"/>
      <c r="L5" s="2"/>
      <c r="M5" s="2"/>
    </row>
    <row r="6" spans="2:13" ht="35.25">
      <c r="B6" s="3"/>
      <c r="C6" s="3"/>
      <c r="D6" s="3"/>
      <c r="E6" s="3"/>
      <c r="F6" s="3"/>
      <c r="G6" s="4"/>
      <c r="H6" s="76"/>
      <c r="I6" s="76"/>
      <c r="J6" s="76"/>
      <c r="K6" s="76"/>
      <c r="L6" s="2"/>
      <c r="M6" s="2"/>
    </row>
    <row r="7" spans="2:13" ht="162" customHeight="1">
      <c r="B7" s="5" t="s">
        <v>7</v>
      </c>
      <c r="C7" s="5" t="s">
        <v>8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7" t="s">
        <v>60</v>
      </c>
      <c r="J7" s="7" t="s">
        <v>74</v>
      </c>
      <c r="K7" s="8" t="s">
        <v>73</v>
      </c>
      <c r="L7" s="2"/>
      <c r="M7" s="2"/>
    </row>
    <row r="8" spans="2:13" ht="34.5">
      <c r="B8" s="5">
        <v>1</v>
      </c>
      <c r="C8" s="5">
        <v>2</v>
      </c>
      <c r="D8" s="6" t="s">
        <v>9</v>
      </c>
      <c r="E8" s="6" t="s">
        <v>10</v>
      </c>
      <c r="F8" s="6" t="s">
        <v>11</v>
      </c>
      <c r="G8" s="6" t="s">
        <v>9</v>
      </c>
      <c r="H8" s="6" t="s">
        <v>10</v>
      </c>
      <c r="I8" s="6" t="s">
        <v>53</v>
      </c>
      <c r="J8" s="6" t="s">
        <v>11</v>
      </c>
      <c r="K8" s="5">
        <v>6</v>
      </c>
      <c r="L8" s="2"/>
      <c r="M8" s="2"/>
    </row>
    <row r="9" spans="2:13" ht="69.75" customHeight="1" hidden="1">
      <c r="B9" s="9" t="e">
        <f>#REF!+1</f>
        <v>#REF!</v>
      </c>
      <c r="C9" s="13" t="s">
        <v>63</v>
      </c>
      <c r="D9" s="10" t="s">
        <v>17</v>
      </c>
      <c r="E9" s="10" t="s">
        <v>19</v>
      </c>
      <c r="F9" s="10" t="s">
        <v>21</v>
      </c>
      <c r="G9" s="10" t="s">
        <v>54</v>
      </c>
      <c r="H9" s="10"/>
      <c r="I9" s="11">
        <f>I10</f>
        <v>0</v>
      </c>
      <c r="J9" s="11"/>
      <c r="K9" s="45">
        <f>K10</f>
        <v>0</v>
      </c>
      <c r="L9" s="2"/>
      <c r="M9" s="2"/>
    </row>
    <row r="10" spans="2:13" ht="71.25" customHeight="1" hidden="1">
      <c r="B10" s="9" t="e">
        <f aca="true" t="shared" si="0" ref="B10:B16">B9+1</f>
        <v>#REF!</v>
      </c>
      <c r="C10" s="14" t="s">
        <v>62</v>
      </c>
      <c r="D10" s="10" t="s">
        <v>17</v>
      </c>
      <c r="E10" s="10" t="s">
        <v>19</v>
      </c>
      <c r="F10" s="10" t="s">
        <v>21</v>
      </c>
      <c r="G10" s="15" t="s">
        <v>55</v>
      </c>
      <c r="H10" s="10"/>
      <c r="I10" s="11">
        <f>I11+I12+I13+I14+I15+I16</f>
        <v>0</v>
      </c>
      <c r="J10" s="11"/>
      <c r="K10" s="45">
        <f>K11+K12+K13+K14+K15+K16</f>
        <v>0</v>
      </c>
      <c r="L10" s="2"/>
      <c r="M10" s="2"/>
    </row>
    <row r="11" spans="2:13" ht="85.5" customHeight="1" hidden="1">
      <c r="B11" s="9" t="e">
        <f t="shared" si="0"/>
        <v>#REF!</v>
      </c>
      <c r="C11" s="12" t="s">
        <v>35</v>
      </c>
      <c r="D11" s="10" t="s">
        <v>17</v>
      </c>
      <c r="E11" s="10" t="s">
        <v>19</v>
      </c>
      <c r="F11" s="10" t="s">
        <v>21</v>
      </c>
      <c r="G11" s="15" t="s">
        <v>55</v>
      </c>
      <c r="H11" s="10" t="s">
        <v>27</v>
      </c>
      <c r="I11" s="11"/>
      <c r="J11" s="11"/>
      <c r="K11" s="45">
        <v>0</v>
      </c>
      <c r="L11" s="2"/>
      <c r="M11" s="2"/>
    </row>
    <row r="12" spans="2:13" ht="40.5" customHeight="1" hidden="1">
      <c r="B12" s="9" t="e">
        <f t="shared" si="0"/>
        <v>#REF!</v>
      </c>
      <c r="C12" s="12" t="s">
        <v>28</v>
      </c>
      <c r="D12" s="10" t="s">
        <v>17</v>
      </c>
      <c r="E12" s="10" t="s">
        <v>19</v>
      </c>
      <c r="F12" s="10" t="s">
        <v>21</v>
      </c>
      <c r="G12" s="15" t="s">
        <v>55</v>
      </c>
      <c r="H12" s="10" t="s">
        <v>56</v>
      </c>
      <c r="I12" s="11"/>
      <c r="J12" s="11"/>
      <c r="K12" s="45">
        <v>0</v>
      </c>
      <c r="L12" s="2"/>
      <c r="M12" s="2"/>
    </row>
    <row r="13" spans="2:13" ht="72.75" customHeight="1" hidden="1">
      <c r="B13" s="9" t="e">
        <f t="shared" si="0"/>
        <v>#REF!</v>
      </c>
      <c r="C13" s="12" t="s">
        <v>29</v>
      </c>
      <c r="D13" s="10" t="s">
        <v>17</v>
      </c>
      <c r="E13" s="10" t="s">
        <v>19</v>
      </c>
      <c r="F13" s="10" t="s">
        <v>21</v>
      </c>
      <c r="G13" s="15" t="s">
        <v>55</v>
      </c>
      <c r="H13" s="10" t="s">
        <v>30</v>
      </c>
      <c r="I13" s="11"/>
      <c r="J13" s="11"/>
      <c r="K13" s="45">
        <v>0</v>
      </c>
      <c r="L13" s="2"/>
      <c r="M13" s="2"/>
    </row>
    <row r="14" spans="2:13" ht="88.5" customHeight="1" hidden="1">
      <c r="B14" s="9" t="e">
        <f t="shared" si="0"/>
        <v>#REF!</v>
      </c>
      <c r="C14" s="12" t="s">
        <v>0</v>
      </c>
      <c r="D14" s="10" t="s">
        <v>17</v>
      </c>
      <c r="E14" s="10" t="s">
        <v>19</v>
      </c>
      <c r="F14" s="10" t="s">
        <v>21</v>
      </c>
      <c r="G14" s="15" t="s">
        <v>55</v>
      </c>
      <c r="H14" s="10" t="s">
        <v>33</v>
      </c>
      <c r="I14" s="11"/>
      <c r="J14" s="11"/>
      <c r="K14" s="45">
        <v>0</v>
      </c>
      <c r="L14" s="2"/>
      <c r="M14" s="2"/>
    </row>
    <row r="15" spans="2:13" ht="42" customHeight="1" hidden="1">
      <c r="B15" s="9" t="e">
        <f t="shared" si="0"/>
        <v>#REF!</v>
      </c>
      <c r="C15" s="12" t="s">
        <v>31</v>
      </c>
      <c r="D15" s="10" t="s">
        <v>17</v>
      </c>
      <c r="E15" s="10" t="s">
        <v>19</v>
      </c>
      <c r="F15" s="10" t="s">
        <v>21</v>
      </c>
      <c r="G15" s="15" t="s">
        <v>55</v>
      </c>
      <c r="H15" s="10">
        <v>851</v>
      </c>
      <c r="I15" s="11"/>
      <c r="J15" s="11"/>
      <c r="K15" s="45">
        <v>0</v>
      </c>
      <c r="L15" s="2"/>
      <c r="M15" s="2"/>
    </row>
    <row r="16" spans="2:13" ht="52.5" customHeight="1" hidden="1">
      <c r="B16" s="9" t="e">
        <f t="shared" si="0"/>
        <v>#REF!</v>
      </c>
      <c r="C16" s="12" t="s">
        <v>32</v>
      </c>
      <c r="D16" s="10" t="s">
        <v>17</v>
      </c>
      <c r="E16" s="10" t="s">
        <v>19</v>
      </c>
      <c r="F16" s="10" t="s">
        <v>21</v>
      </c>
      <c r="G16" s="15" t="s">
        <v>55</v>
      </c>
      <c r="H16" s="10">
        <v>852</v>
      </c>
      <c r="I16" s="11"/>
      <c r="J16" s="11"/>
      <c r="K16" s="45">
        <v>0</v>
      </c>
      <c r="L16" s="2"/>
      <c r="M16" s="2"/>
    </row>
    <row r="17" spans="2:13" ht="52.5" customHeight="1">
      <c r="B17" s="51">
        <v>2</v>
      </c>
      <c r="C17" s="25" t="s">
        <v>79</v>
      </c>
      <c r="D17" s="22"/>
      <c r="E17" s="22"/>
      <c r="F17" s="22"/>
      <c r="G17" s="23"/>
      <c r="H17" s="22"/>
      <c r="I17" s="24"/>
      <c r="J17" s="19">
        <f>J18+J25+J29+J33</f>
        <v>14.43</v>
      </c>
      <c r="K17" s="19">
        <f>K18+K25+K29+K33</f>
        <v>1340.1399999999999</v>
      </c>
      <c r="L17" s="2"/>
      <c r="M17" s="2"/>
    </row>
    <row r="18" spans="2:13" ht="93.75" customHeight="1">
      <c r="B18" s="51">
        <v>3</v>
      </c>
      <c r="C18" s="31" t="s">
        <v>80</v>
      </c>
      <c r="D18" s="32"/>
      <c r="E18" s="32"/>
      <c r="F18" s="32"/>
      <c r="G18" s="41"/>
      <c r="H18" s="41"/>
      <c r="I18" s="33"/>
      <c r="J18" s="33">
        <f>J19</f>
        <v>0</v>
      </c>
      <c r="K18" s="19">
        <f>K19</f>
        <v>378.70000000000005</v>
      </c>
      <c r="L18" s="16"/>
      <c r="M18" s="34"/>
    </row>
    <row r="19" spans="2:13" ht="57" customHeight="1">
      <c r="B19" s="51">
        <v>4</v>
      </c>
      <c r="C19" s="29" t="s">
        <v>36</v>
      </c>
      <c r="D19" s="18" t="s">
        <v>17</v>
      </c>
      <c r="E19" s="18" t="s">
        <v>19</v>
      </c>
      <c r="F19" s="18" t="s">
        <v>20</v>
      </c>
      <c r="G19" s="18" t="s">
        <v>43</v>
      </c>
      <c r="H19" s="18" t="s">
        <v>18</v>
      </c>
      <c r="I19" s="19">
        <f>I21</f>
        <v>0</v>
      </c>
      <c r="J19" s="19">
        <f>J20</f>
        <v>0</v>
      </c>
      <c r="K19" s="19">
        <f>K20</f>
        <v>378.70000000000005</v>
      </c>
      <c r="L19" s="16"/>
      <c r="M19" s="34"/>
    </row>
    <row r="20" spans="2:13" ht="78.75" customHeight="1">
      <c r="B20" s="51">
        <v>5</v>
      </c>
      <c r="C20" s="46" t="s">
        <v>81</v>
      </c>
      <c r="D20" s="18"/>
      <c r="E20" s="18"/>
      <c r="F20" s="18"/>
      <c r="G20" s="18" t="s">
        <v>82</v>
      </c>
      <c r="H20" s="18" t="s">
        <v>18</v>
      </c>
      <c r="I20" s="19"/>
      <c r="J20" s="19">
        <v>0</v>
      </c>
      <c r="K20" s="19">
        <f>K21</f>
        <v>378.70000000000005</v>
      </c>
      <c r="L20" s="16"/>
      <c r="M20" s="34"/>
    </row>
    <row r="21" spans="2:13" ht="57" customHeight="1">
      <c r="B21" s="51">
        <v>6</v>
      </c>
      <c r="C21" s="30" t="s">
        <v>70</v>
      </c>
      <c r="D21" s="22" t="s">
        <v>17</v>
      </c>
      <c r="E21" s="22" t="s">
        <v>19</v>
      </c>
      <c r="F21" s="22" t="s">
        <v>20</v>
      </c>
      <c r="G21" s="22" t="s">
        <v>65</v>
      </c>
      <c r="H21" s="22" t="s">
        <v>18</v>
      </c>
      <c r="I21" s="24"/>
      <c r="J21" s="24">
        <f>J22+J23</f>
        <v>0</v>
      </c>
      <c r="K21" s="44">
        <f>K22+K23</f>
        <v>378.70000000000005</v>
      </c>
      <c r="L21" s="16"/>
      <c r="M21" s="34"/>
    </row>
    <row r="22" spans="2:13" ht="99" customHeight="1">
      <c r="B22" s="51">
        <f>B21+1</f>
        <v>7</v>
      </c>
      <c r="C22" s="21" t="s">
        <v>35</v>
      </c>
      <c r="D22" s="22" t="s">
        <v>17</v>
      </c>
      <c r="E22" s="22" t="s">
        <v>19</v>
      </c>
      <c r="F22" s="22" t="s">
        <v>20</v>
      </c>
      <c r="G22" s="22" t="s">
        <v>65</v>
      </c>
      <c r="H22" s="22" t="s">
        <v>27</v>
      </c>
      <c r="I22" s="24">
        <v>285</v>
      </c>
      <c r="J22" s="24">
        <v>0</v>
      </c>
      <c r="K22" s="44">
        <v>290.86</v>
      </c>
      <c r="L22" s="16"/>
      <c r="M22" s="34"/>
    </row>
    <row r="23" spans="2:13" ht="57" customHeight="1">
      <c r="B23" s="51">
        <f>B22+1</f>
        <v>8</v>
      </c>
      <c r="C23" s="21" t="s">
        <v>51</v>
      </c>
      <c r="D23" s="22" t="s">
        <v>17</v>
      </c>
      <c r="E23" s="22" t="s">
        <v>19</v>
      </c>
      <c r="F23" s="22" t="s">
        <v>20</v>
      </c>
      <c r="G23" s="22" t="s">
        <v>65</v>
      </c>
      <c r="H23" s="22" t="s">
        <v>50</v>
      </c>
      <c r="I23" s="24">
        <v>86</v>
      </c>
      <c r="J23" s="24">
        <v>0</v>
      </c>
      <c r="K23" s="44">
        <v>87.84</v>
      </c>
      <c r="L23" s="16"/>
      <c r="M23" s="34"/>
    </row>
    <row r="24" spans="2:13" ht="57" customHeight="1">
      <c r="B24" s="52">
        <v>9</v>
      </c>
      <c r="C24" s="39" t="s">
        <v>85</v>
      </c>
      <c r="D24" s="41"/>
      <c r="E24" s="41"/>
      <c r="F24" s="41"/>
      <c r="G24" s="41"/>
      <c r="H24" s="41"/>
      <c r="I24" s="42"/>
      <c r="J24" s="42"/>
      <c r="K24" s="33">
        <f>K25</f>
        <v>17</v>
      </c>
      <c r="L24" s="16"/>
      <c r="M24" s="34"/>
    </row>
    <row r="25" spans="2:13" ht="57" customHeight="1">
      <c r="B25" s="52">
        <v>10</v>
      </c>
      <c r="C25" s="39" t="s">
        <v>84</v>
      </c>
      <c r="D25" s="32"/>
      <c r="E25" s="32"/>
      <c r="F25" s="32"/>
      <c r="G25" s="32" t="s">
        <v>43</v>
      </c>
      <c r="H25" s="32" t="s">
        <v>18</v>
      </c>
      <c r="I25" s="33"/>
      <c r="J25" s="33">
        <f>J26</f>
        <v>17</v>
      </c>
      <c r="K25" s="33">
        <f>K26</f>
        <v>17</v>
      </c>
      <c r="L25" s="16"/>
      <c r="M25" s="34"/>
    </row>
    <row r="26" spans="2:13" ht="57" customHeight="1">
      <c r="B26" s="52">
        <v>11</v>
      </c>
      <c r="C26" s="43" t="s">
        <v>83</v>
      </c>
      <c r="D26" s="32"/>
      <c r="E26" s="32"/>
      <c r="F26" s="32"/>
      <c r="G26" s="41" t="s">
        <v>77</v>
      </c>
      <c r="H26" s="41" t="s">
        <v>18</v>
      </c>
      <c r="I26" s="42"/>
      <c r="J26" s="42">
        <v>17</v>
      </c>
      <c r="K26" s="42">
        <v>17</v>
      </c>
      <c r="L26" s="16"/>
      <c r="M26" s="34"/>
    </row>
    <row r="27" spans="2:13" ht="84.75" customHeight="1">
      <c r="B27" s="52">
        <v>12</v>
      </c>
      <c r="C27" s="43" t="s">
        <v>109</v>
      </c>
      <c r="D27" s="41"/>
      <c r="E27" s="41"/>
      <c r="F27" s="41"/>
      <c r="G27" s="41" t="s">
        <v>77</v>
      </c>
      <c r="H27" s="41" t="s">
        <v>78</v>
      </c>
      <c r="I27" s="42"/>
      <c r="J27" s="42">
        <v>17</v>
      </c>
      <c r="K27" s="42">
        <v>17</v>
      </c>
      <c r="L27" s="16"/>
      <c r="M27" s="34"/>
    </row>
    <row r="28" spans="2:13" ht="57" customHeight="1">
      <c r="B28" s="51">
        <v>13</v>
      </c>
      <c r="C28" s="47" t="s">
        <v>1</v>
      </c>
      <c r="D28" s="22"/>
      <c r="E28" s="22"/>
      <c r="F28" s="22"/>
      <c r="G28" s="22"/>
      <c r="H28" s="22"/>
      <c r="I28" s="24"/>
      <c r="J28" s="24">
        <f aca="true" t="shared" si="1" ref="J28:K30">J29</f>
        <v>-5</v>
      </c>
      <c r="K28" s="44">
        <f t="shared" si="1"/>
        <v>5</v>
      </c>
      <c r="L28" s="16"/>
      <c r="M28" s="34"/>
    </row>
    <row r="29" spans="2:13" ht="57" customHeight="1">
      <c r="B29" s="51">
        <v>14</v>
      </c>
      <c r="C29" s="25" t="s">
        <v>84</v>
      </c>
      <c r="D29" s="18"/>
      <c r="E29" s="18"/>
      <c r="F29" s="18"/>
      <c r="G29" s="18" t="s">
        <v>43</v>
      </c>
      <c r="H29" s="18" t="s">
        <v>18</v>
      </c>
      <c r="I29" s="19"/>
      <c r="J29" s="19">
        <f t="shared" si="1"/>
        <v>-5</v>
      </c>
      <c r="K29" s="44">
        <f t="shared" si="1"/>
        <v>5</v>
      </c>
      <c r="L29" s="16"/>
      <c r="M29" s="34"/>
    </row>
    <row r="30" spans="2:13" ht="57" customHeight="1">
      <c r="B30" s="51">
        <v>15</v>
      </c>
      <c r="C30" s="48" t="s">
        <v>1</v>
      </c>
      <c r="D30" s="18" t="s">
        <v>17</v>
      </c>
      <c r="E30" s="18" t="s">
        <v>19</v>
      </c>
      <c r="F30" s="18" t="s">
        <v>25</v>
      </c>
      <c r="G30" s="22" t="s">
        <v>47</v>
      </c>
      <c r="H30" s="22" t="s">
        <v>18</v>
      </c>
      <c r="I30" s="19">
        <f>I31</f>
        <v>0</v>
      </c>
      <c r="J30" s="24">
        <f t="shared" si="1"/>
        <v>-5</v>
      </c>
      <c r="K30" s="50">
        <f t="shared" si="1"/>
        <v>5</v>
      </c>
      <c r="L30" s="16"/>
      <c r="M30" s="34"/>
    </row>
    <row r="31" spans="2:13" ht="57" customHeight="1">
      <c r="B31" s="51">
        <f>B30+1</f>
        <v>16</v>
      </c>
      <c r="C31" s="21" t="s">
        <v>2</v>
      </c>
      <c r="D31" s="22" t="s">
        <v>17</v>
      </c>
      <c r="E31" s="22" t="s">
        <v>19</v>
      </c>
      <c r="F31" s="22" t="s">
        <v>25</v>
      </c>
      <c r="G31" s="22" t="s">
        <v>47</v>
      </c>
      <c r="H31" s="22" t="s">
        <v>3</v>
      </c>
      <c r="I31" s="24"/>
      <c r="J31" s="24">
        <v>-5</v>
      </c>
      <c r="K31" s="19">
        <v>5</v>
      </c>
      <c r="L31" s="16"/>
      <c r="M31" s="34"/>
    </row>
    <row r="32" spans="2:13" ht="85.5" customHeight="1">
      <c r="B32" s="51">
        <v>17</v>
      </c>
      <c r="C32" s="25" t="s">
        <v>86</v>
      </c>
      <c r="D32" s="22"/>
      <c r="E32" s="22"/>
      <c r="F32" s="22"/>
      <c r="G32" s="23"/>
      <c r="H32" s="22"/>
      <c r="I32" s="24"/>
      <c r="J32" s="24">
        <f>J33</f>
        <v>2.43</v>
      </c>
      <c r="K32" s="19">
        <f>K33</f>
        <v>939.4399999999999</v>
      </c>
      <c r="L32" s="2"/>
      <c r="M32" s="2"/>
    </row>
    <row r="33" spans="2:13" ht="108.75" customHeight="1">
      <c r="B33" s="51">
        <v>18</v>
      </c>
      <c r="C33" s="17" t="s">
        <v>63</v>
      </c>
      <c r="D33" s="18" t="s">
        <v>17</v>
      </c>
      <c r="E33" s="18" t="s">
        <v>19</v>
      </c>
      <c r="F33" s="18" t="s">
        <v>21</v>
      </c>
      <c r="G33" s="18" t="s">
        <v>39</v>
      </c>
      <c r="H33" s="18" t="s">
        <v>18</v>
      </c>
      <c r="I33" s="19">
        <f>I34</f>
        <v>0</v>
      </c>
      <c r="J33" s="19">
        <f>J34+J38</f>
        <v>2.43</v>
      </c>
      <c r="K33" s="19">
        <f>K34+K38</f>
        <v>939.4399999999999</v>
      </c>
      <c r="L33" s="16"/>
      <c r="M33" s="16"/>
    </row>
    <row r="34" spans="2:13" ht="110.25" customHeight="1">
      <c r="B34" s="51">
        <f>B33+1</f>
        <v>19</v>
      </c>
      <c r="C34" s="17" t="s">
        <v>62</v>
      </c>
      <c r="D34" s="18" t="s">
        <v>17</v>
      </c>
      <c r="E34" s="18" t="s">
        <v>19</v>
      </c>
      <c r="F34" s="18" t="s">
        <v>21</v>
      </c>
      <c r="G34" s="20" t="s">
        <v>44</v>
      </c>
      <c r="H34" s="18" t="s">
        <v>18</v>
      </c>
      <c r="I34" s="19">
        <f>I35+I36+I37+I39+I40+I41+I42</f>
        <v>0</v>
      </c>
      <c r="J34" s="19">
        <f>J35+J37</f>
        <v>2.43</v>
      </c>
      <c r="K34" s="19">
        <f>K35+K37</f>
        <v>715.8399999999999</v>
      </c>
      <c r="L34" s="16"/>
      <c r="M34" s="16"/>
    </row>
    <row r="35" spans="2:13" ht="63.75" customHeight="1">
      <c r="B35" s="51">
        <f>B34+1</f>
        <v>20</v>
      </c>
      <c r="C35" s="21" t="s">
        <v>52</v>
      </c>
      <c r="D35" s="22" t="s">
        <v>17</v>
      </c>
      <c r="E35" s="22" t="s">
        <v>19</v>
      </c>
      <c r="F35" s="22" t="s">
        <v>21</v>
      </c>
      <c r="G35" s="23" t="s">
        <v>45</v>
      </c>
      <c r="H35" s="22" t="s">
        <v>27</v>
      </c>
      <c r="I35" s="24"/>
      <c r="J35" s="24">
        <v>1.87</v>
      </c>
      <c r="K35" s="44">
        <v>549.8</v>
      </c>
      <c r="L35" s="16"/>
      <c r="M35" s="16"/>
    </row>
    <row r="36" spans="2:13" ht="48" customHeight="1" hidden="1">
      <c r="B36" s="51">
        <f>B35+1</f>
        <v>21</v>
      </c>
      <c r="C36" s="21" t="s">
        <v>28</v>
      </c>
      <c r="D36" s="22" t="s">
        <v>17</v>
      </c>
      <c r="E36" s="22" t="s">
        <v>19</v>
      </c>
      <c r="F36" s="22" t="s">
        <v>21</v>
      </c>
      <c r="G36" s="23" t="s">
        <v>46</v>
      </c>
      <c r="H36" s="22" t="s">
        <v>56</v>
      </c>
      <c r="I36" s="24"/>
      <c r="J36" s="24"/>
      <c r="K36" s="19"/>
      <c r="L36" s="16"/>
      <c r="M36" s="16"/>
    </row>
    <row r="37" spans="2:13" ht="135.75" customHeight="1">
      <c r="B37" s="51">
        <v>21</v>
      </c>
      <c r="C37" s="21" t="s">
        <v>66</v>
      </c>
      <c r="D37" s="22" t="s">
        <v>17</v>
      </c>
      <c r="E37" s="22" t="s">
        <v>19</v>
      </c>
      <c r="F37" s="22" t="s">
        <v>21</v>
      </c>
      <c r="G37" s="23" t="s">
        <v>45</v>
      </c>
      <c r="H37" s="22" t="s">
        <v>50</v>
      </c>
      <c r="I37" s="24"/>
      <c r="J37" s="24">
        <v>0.56</v>
      </c>
      <c r="K37" s="44">
        <v>166.04</v>
      </c>
      <c r="L37" s="16"/>
      <c r="M37" s="16"/>
    </row>
    <row r="38" spans="2:13" ht="135.75" customHeight="1">
      <c r="B38" s="51">
        <v>22</v>
      </c>
      <c r="C38" s="21" t="s">
        <v>100</v>
      </c>
      <c r="D38" s="22"/>
      <c r="E38" s="22"/>
      <c r="F38" s="22"/>
      <c r="G38" s="23" t="s">
        <v>46</v>
      </c>
      <c r="H38" s="22" t="s">
        <v>18</v>
      </c>
      <c r="I38" s="24"/>
      <c r="J38" s="24">
        <f>J39+J40+J41+J42</f>
        <v>0</v>
      </c>
      <c r="K38" s="44">
        <f>K39+K40+K41+K42</f>
        <v>223.6</v>
      </c>
      <c r="L38" s="16"/>
      <c r="M38" s="16"/>
    </row>
    <row r="39" spans="2:13" ht="104.25" customHeight="1">
      <c r="B39" s="51">
        <v>23</v>
      </c>
      <c r="C39" s="21" t="s">
        <v>29</v>
      </c>
      <c r="D39" s="22" t="s">
        <v>17</v>
      </c>
      <c r="E39" s="22" t="s">
        <v>19</v>
      </c>
      <c r="F39" s="22" t="s">
        <v>21</v>
      </c>
      <c r="G39" s="23" t="s">
        <v>46</v>
      </c>
      <c r="H39" s="22" t="s">
        <v>30</v>
      </c>
      <c r="I39" s="24"/>
      <c r="J39" s="24">
        <v>-107.6</v>
      </c>
      <c r="K39" s="44">
        <v>0</v>
      </c>
      <c r="L39" s="16"/>
      <c r="M39" s="16"/>
    </row>
    <row r="40" spans="2:13" ht="115.5" customHeight="1">
      <c r="B40" s="51">
        <f>B39+1</f>
        <v>24</v>
      </c>
      <c r="C40" s="21" t="s">
        <v>0</v>
      </c>
      <c r="D40" s="22" t="s">
        <v>17</v>
      </c>
      <c r="E40" s="22" t="s">
        <v>19</v>
      </c>
      <c r="F40" s="22" t="s">
        <v>21</v>
      </c>
      <c r="G40" s="23" t="s">
        <v>46</v>
      </c>
      <c r="H40" s="22" t="s">
        <v>33</v>
      </c>
      <c r="I40" s="24"/>
      <c r="J40" s="24">
        <v>107.6</v>
      </c>
      <c r="K40" s="44">
        <v>201.6</v>
      </c>
      <c r="L40" s="16"/>
      <c r="M40" s="16"/>
    </row>
    <row r="41" spans="2:13" ht="81" customHeight="1">
      <c r="B41" s="51">
        <f>B40+1</f>
        <v>25</v>
      </c>
      <c r="C41" s="21" t="s">
        <v>31</v>
      </c>
      <c r="D41" s="22" t="s">
        <v>17</v>
      </c>
      <c r="E41" s="22" t="s">
        <v>19</v>
      </c>
      <c r="F41" s="22" t="s">
        <v>21</v>
      </c>
      <c r="G41" s="23" t="s">
        <v>46</v>
      </c>
      <c r="H41" s="22">
        <v>851</v>
      </c>
      <c r="I41" s="24"/>
      <c r="J41" s="24">
        <v>0</v>
      </c>
      <c r="K41" s="44">
        <v>15</v>
      </c>
      <c r="L41" s="16"/>
      <c r="M41" s="16"/>
    </row>
    <row r="42" spans="2:13" ht="71.25" customHeight="1">
      <c r="B42" s="51">
        <f>B41+1</f>
        <v>26</v>
      </c>
      <c r="C42" s="21" t="s">
        <v>32</v>
      </c>
      <c r="D42" s="22" t="s">
        <v>17</v>
      </c>
      <c r="E42" s="22" t="s">
        <v>19</v>
      </c>
      <c r="F42" s="22" t="s">
        <v>21</v>
      </c>
      <c r="G42" s="23" t="s">
        <v>46</v>
      </c>
      <c r="H42" s="22">
        <v>852</v>
      </c>
      <c r="I42" s="24"/>
      <c r="J42" s="24">
        <v>0</v>
      </c>
      <c r="K42" s="44">
        <v>7</v>
      </c>
      <c r="L42" s="16"/>
      <c r="M42" s="16"/>
    </row>
    <row r="43" spans="2:13" ht="96.75" customHeight="1">
      <c r="B43" s="51">
        <v>27</v>
      </c>
      <c r="C43" s="25" t="s">
        <v>87</v>
      </c>
      <c r="D43" s="22"/>
      <c r="E43" s="22"/>
      <c r="F43" s="22"/>
      <c r="G43" s="23"/>
      <c r="H43" s="22"/>
      <c r="I43" s="24"/>
      <c r="J43" s="24">
        <f aca="true" t="shared" si="2" ref="J43:K45">J44</f>
        <v>3.4</v>
      </c>
      <c r="K43" s="44">
        <f t="shared" si="2"/>
        <v>50.800000000000004</v>
      </c>
      <c r="L43" s="16"/>
      <c r="M43" s="16"/>
    </row>
    <row r="44" spans="2:13" ht="86.25" customHeight="1">
      <c r="B44" s="51">
        <v>28</v>
      </c>
      <c r="C44" s="25" t="s">
        <v>63</v>
      </c>
      <c r="D44" s="22"/>
      <c r="E44" s="22"/>
      <c r="F44" s="22"/>
      <c r="G44" s="20" t="s">
        <v>39</v>
      </c>
      <c r="H44" s="18" t="s">
        <v>18</v>
      </c>
      <c r="I44" s="19"/>
      <c r="J44" s="19">
        <f t="shared" si="2"/>
        <v>3.4</v>
      </c>
      <c r="K44" s="19">
        <f t="shared" si="2"/>
        <v>50.800000000000004</v>
      </c>
      <c r="L44" s="16"/>
      <c r="M44" s="16"/>
    </row>
    <row r="45" spans="2:13" ht="197.25" customHeight="1">
      <c r="B45" s="51">
        <v>29</v>
      </c>
      <c r="C45" s="25" t="s">
        <v>88</v>
      </c>
      <c r="D45" s="22"/>
      <c r="E45" s="22"/>
      <c r="F45" s="22"/>
      <c r="G45" s="20" t="s">
        <v>101</v>
      </c>
      <c r="H45" s="18" t="s">
        <v>18</v>
      </c>
      <c r="I45" s="19"/>
      <c r="J45" s="19">
        <f t="shared" si="2"/>
        <v>3.4</v>
      </c>
      <c r="K45" s="19">
        <f t="shared" si="2"/>
        <v>50.800000000000004</v>
      </c>
      <c r="L45" s="16"/>
      <c r="M45" s="16"/>
    </row>
    <row r="46" spans="2:13" ht="156.75" customHeight="1">
      <c r="B46" s="51">
        <v>30</v>
      </c>
      <c r="C46" s="25" t="s">
        <v>89</v>
      </c>
      <c r="D46" s="18" t="s">
        <v>17</v>
      </c>
      <c r="E46" s="18" t="s">
        <v>20</v>
      </c>
      <c r="F46" s="18" t="s">
        <v>22</v>
      </c>
      <c r="G46" s="18" t="s">
        <v>64</v>
      </c>
      <c r="H46" s="18" t="s">
        <v>18</v>
      </c>
      <c r="I46" s="19">
        <f>I47+I48+I49</f>
        <v>0</v>
      </c>
      <c r="J46" s="19">
        <f>J47+J48+J49</f>
        <v>3.4</v>
      </c>
      <c r="K46" s="19">
        <f>K47+K48+K49</f>
        <v>50.800000000000004</v>
      </c>
      <c r="L46" s="16"/>
      <c r="M46" s="16"/>
    </row>
    <row r="47" spans="2:13" ht="84.75" customHeight="1">
      <c r="B47" s="51">
        <f>B46+1</f>
        <v>31</v>
      </c>
      <c r="C47" s="21" t="s">
        <v>52</v>
      </c>
      <c r="D47" s="22" t="s">
        <v>17</v>
      </c>
      <c r="E47" s="22" t="s">
        <v>20</v>
      </c>
      <c r="F47" s="22" t="s">
        <v>22</v>
      </c>
      <c r="G47" s="22" t="s">
        <v>64</v>
      </c>
      <c r="H47" s="22" t="s">
        <v>27</v>
      </c>
      <c r="I47" s="24"/>
      <c r="J47" s="24">
        <v>2.5</v>
      </c>
      <c r="K47" s="44">
        <v>37.84</v>
      </c>
      <c r="L47" s="16"/>
      <c r="M47" s="16"/>
    </row>
    <row r="48" spans="2:13" ht="88.5" customHeight="1">
      <c r="B48" s="51">
        <f>B47+1</f>
        <v>32</v>
      </c>
      <c r="C48" s="21" t="s">
        <v>51</v>
      </c>
      <c r="D48" s="22" t="s">
        <v>17</v>
      </c>
      <c r="E48" s="22" t="s">
        <v>20</v>
      </c>
      <c r="F48" s="22" t="s">
        <v>22</v>
      </c>
      <c r="G48" s="22" t="s">
        <v>64</v>
      </c>
      <c r="H48" s="22" t="s">
        <v>50</v>
      </c>
      <c r="I48" s="24"/>
      <c r="J48" s="24">
        <v>0.76</v>
      </c>
      <c r="K48" s="44">
        <v>11.43</v>
      </c>
      <c r="L48" s="16"/>
      <c r="M48" s="16"/>
    </row>
    <row r="49" spans="2:13" ht="105" customHeight="1">
      <c r="B49" s="51">
        <f>B48+1</f>
        <v>33</v>
      </c>
      <c r="C49" s="21" t="s">
        <v>0</v>
      </c>
      <c r="D49" s="22" t="s">
        <v>17</v>
      </c>
      <c r="E49" s="22" t="s">
        <v>20</v>
      </c>
      <c r="F49" s="22" t="s">
        <v>22</v>
      </c>
      <c r="G49" s="22" t="s">
        <v>64</v>
      </c>
      <c r="H49" s="22" t="s">
        <v>33</v>
      </c>
      <c r="I49" s="24"/>
      <c r="J49" s="24">
        <v>0.14</v>
      </c>
      <c r="K49" s="44">
        <v>1.53</v>
      </c>
      <c r="L49" s="16"/>
      <c r="M49" s="16"/>
    </row>
    <row r="50" spans="2:13" ht="105" customHeight="1">
      <c r="B50" s="51">
        <v>34</v>
      </c>
      <c r="C50" s="25" t="s">
        <v>107</v>
      </c>
      <c r="D50" s="22"/>
      <c r="E50" s="22"/>
      <c r="F50" s="22"/>
      <c r="G50" s="22"/>
      <c r="H50" s="22"/>
      <c r="I50" s="24"/>
      <c r="J50" s="24">
        <f>J51</f>
        <v>-15</v>
      </c>
      <c r="K50" s="44">
        <f>K51</f>
        <v>5</v>
      </c>
      <c r="L50" s="16"/>
      <c r="M50" s="16"/>
    </row>
    <row r="51" spans="2:13" ht="105" customHeight="1">
      <c r="B51" s="51">
        <v>35</v>
      </c>
      <c r="C51" s="25" t="s">
        <v>63</v>
      </c>
      <c r="D51" s="22"/>
      <c r="E51" s="22"/>
      <c r="F51" s="22"/>
      <c r="G51" s="18" t="s">
        <v>39</v>
      </c>
      <c r="H51" s="18" t="s">
        <v>18</v>
      </c>
      <c r="I51" s="19"/>
      <c r="J51" s="19">
        <f>J52</f>
        <v>-15</v>
      </c>
      <c r="K51" s="19">
        <f>K52</f>
        <v>5</v>
      </c>
      <c r="L51" s="16"/>
      <c r="M51" s="16"/>
    </row>
    <row r="52" spans="2:13" ht="181.5" customHeight="1">
      <c r="B52" s="51">
        <v>36</v>
      </c>
      <c r="C52" s="17" t="s">
        <v>90</v>
      </c>
      <c r="D52" s="18" t="s">
        <v>17</v>
      </c>
      <c r="E52" s="18" t="s">
        <v>23</v>
      </c>
      <c r="F52" s="18" t="s">
        <v>22</v>
      </c>
      <c r="G52" s="18" t="s">
        <v>102</v>
      </c>
      <c r="H52" s="18" t="s">
        <v>18</v>
      </c>
      <c r="I52" s="19">
        <f aca="true" t="shared" si="3" ref="I52:K53">I53</f>
        <v>0</v>
      </c>
      <c r="J52" s="19">
        <f t="shared" si="3"/>
        <v>-15</v>
      </c>
      <c r="K52" s="19">
        <f t="shared" si="3"/>
        <v>5</v>
      </c>
      <c r="L52" s="16"/>
      <c r="M52" s="16"/>
    </row>
    <row r="53" spans="2:13" ht="132.75" customHeight="1">
      <c r="B53" s="51">
        <f>B52+1</f>
        <v>37</v>
      </c>
      <c r="C53" s="29" t="s">
        <v>108</v>
      </c>
      <c r="D53" s="22" t="s">
        <v>17</v>
      </c>
      <c r="E53" s="22" t="s">
        <v>23</v>
      </c>
      <c r="F53" s="22" t="s">
        <v>22</v>
      </c>
      <c r="G53" s="18" t="s">
        <v>38</v>
      </c>
      <c r="H53" s="18" t="s">
        <v>18</v>
      </c>
      <c r="I53" s="24">
        <f t="shared" si="3"/>
        <v>0</v>
      </c>
      <c r="J53" s="24">
        <v>-15</v>
      </c>
      <c r="K53" s="44">
        <v>5</v>
      </c>
      <c r="L53" s="16"/>
      <c r="M53" s="16"/>
    </row>
    <row r="54" spans="2:13" ht="102.75" customHeight="1">
      <c r="B54" s="51">
        <f>B53+1</f>
        <v>38</v>
      </c>
      <c r="C54" s="28" t="s">
        <v>0</v>
      </c>
      <c r="D54" s="22" t="s">
        <v>17</v>
      </c>
      <c r="E54" s="22" t="s">
        <v>23</v>
      </c>
      <c r="F54" s="22" t="s">
        <v>22</v>
      </c>
      <c r="G54" s="22" t="s">
        <v>38</v>
      </c>
      <c r="H54" s="22">
        <v>244</v>
      </c>
      <c r="I54" s="24"/>
      <c r="J54" s="24">
        <v>-15</v>
      </c>
      <c r="K54" s="44">
        <v>5</v>
      </c>
      <c r="L54" s="16"/>
      <c r="M54" s="16"/>
    </row>
    <row r="55" spans="2:13" ht="102.75" customHeight="1">
      <c r="B55" s="51">
        <v>39</v>
      </c>
      <c r="C55" s="49" t="s">
        <v>91</v>
      </c>
      <c r="D55" s="22"/>
      <c r="E55" s="22"/>
      <c r="F55" s="22"/>
      <c r="G55" s="22"/>
      <c r="H55" s="22"/>
      <c r="I55" s="24"/>
      <c r="J55" s="24">
        <f>J56</f>
        <v>-109.80000000000001</v>
      </c>
      <c r="K55" s="44">
        <f>K56</f>
        <v>5</v>
      </c>
      <c r="L55" s="16"/>
      <c r="M55" s="16"/>
    </row>
    <row r="56" spans="2:13" ht="102.75" customHeight="1">
      <c r="B56" s="51">
        <v>40</v>
      </c>
      <c r="C56" s="49" t="s">
        <v>63</v>
      </c>
      <c r="D56" s="22"/>
      <c r="E56" s="22"/>
      <c r="F56" s="22"/>
      <c r="G56" s="18" t="s">
        <v>39</v>
      </c>
      <c r="H56" s="18" t="s">
        <v>18</v>
      </c>
      <c r="I56" s="19"/>
      <c r="J56" s="19">
        <f>J57</f>
        <v>-109.80000000000001</v>
      </c>
      <c r="K56" s="19">
        <f>K57</f>
        <v>5</v>
      </c>
      <c r="L56" s="16"/>
      <c r="M56" s="16"/>
    </row>
    <row r="57" spans="2:13" ht="160.5" customHeight="1">
      <c r="B57" s="51">
        <v>41</v>
      </c>
      <c r="C57" s="17" t="s">
        <v>92</v>
      </c>
      <c r="D57" s="18" t="s">
        <v>17</v>
      </c>
      <c r="E57" s="26" t="s">
        <v>4</v>
      </c>
      <c r="F57" s="26" t="s">
        <v>4</v>
      </c>
      <c r="G57" s="18" t="s">
        <v>94</v>
      </c>
      <c r="H57" s="26" t="s">
        <v>18</v>
      </c>
      <c r="I57" s="19" t="e">
        <f>#REF!</f>
        <v>#REF!</v>
      </c>
      <c r="J57" s="19">
        <f>J59+J60+J61</f>
        <v>-109.80000000000001</v>
      </c>
      <c r="K57" s="19">
        <f>K59+K60+K61</f>
        <v>5</v>
      </c>
      <c r="L57" s="16"/>
      <c r="M57" s="16"/>
    </row>
    <row r="58" spans="2:13" ht="160.5" customHeight="1">
      <c r="B58" s="51">
        <v>42</v>
      </c>
      <c r="C58" s="17" t="s">
        <v>93</v>
      </c>
      <c r="D58" s="18"/>
      <c r="E58" s="26"/>
      <c r="F58" s="26"/>
      <c r="G58" s="18" t="s">
        <v>41</v>
      </c>
      <c r="H58" s="26" t="s">
        <v>18</v>
      </c>
      <c r="I58" s="19"/>
      <c r="J58" s="19">
        <f>J59+J60+J61</f>
        <v>-109.80000000000001</v>
      </c>
      <c r="K58" s="19">
        <f>K59+K60+K61</f>
        <v>5</v>
      </c>
      <c r="L58" s="16"/>
      <c r="M58" s="16"/>
    </row>
    <row r="59" spans="2:13" ht="91.5" customHeight="1">
      <c r="B59" s="51">
        <v>43</v>
      </c>
      <c r="C59" s="21" t="s">
        <v>52</v>
      </c>
      <c r="D59" s="22" t="s">
        <v>17</v>
      </c>
      <c r="E59" s="27" t="s">
        <v>4</v>
      </c>
      <c r="F59" s="27" t="s">
        <v>4</v>
      </c>
      <c r="G59" s="22" t="s">
        <v>41</v>
      </c>
      <c r="H59" s="27" t="s">
        <v>27</v>
      </c>
      <c r="I59" s="24"/>
      <c r="J59" s="24">
        <v>-76.65</v>
      </c>
      <c r="K59" s="44">
        <v>0</v>
      </c>
      <c r="L59" s="16"/>
      <c r="M59" s="16"/>
    </row>
    <row r="60" spans="2:13" ht="138.75" customHeight="1">
      <c r="B60" s="51">
        <f>B59+1</f>
        <v>44</v>
      </c>
      <c r="C60" s="21" t="s">
        <v>66</v>
      </c>
      <c r="D60" s="22" t="s">
        <v>17</v>
      </c>
      <c r="E60" s="27" t="s">
        <v>4</v>
      </c>
      <c r="F60" s="27" t="s">
        <v>4</v>
      </c>
      <c r="G60" s="22" t="s">
        <v>41</v>
      </c>
      <c r="H60" s="27" t="s">
        <v>50</v>
      </c>
      <c r="I60" s="24"/>
      <c r="J60" s="24">
        <v>-23.15</v>
      </c>
      <c r="K60" s="44">
        <v>0</v>
      </c>
      <c r="L60" s="16"/>
      <c r="M60" s="16"/>
    </row>
    <row r="61" spans="2:13" ht="135" customHeight="1">
      <c r="B61" s="51">
        <f>B60+1</f>
        <v>45</v>
      </c>
      <c r="C61" s="28" t="s">
        <v>0</v>
      </c>
      <c r="D61" s="22" t="s">
        <v>17</v>
      </c>
      <c r="E61" s="27" t="s">
        <v>4</v>
      </c>
      <c r="F61" s="27" t="s">
        <v>4</v>
      </c>
      <c r="G61" s="22" t="s">
        <v>41</v>
      </c>
      <c r="H61" s="27" t="s">
        <v>33</v>
      </c>
      <c r="I61" s="24"/>
      <c r="J61" s="24">
        <v>-10</v>
      </c>
      <c r="K61" s="44">
        <v>5</v>
      </c>
      <c r="L61" s="16"/>
      <c r="M61" s="16"/>
    </row>
    <row r="62" spans="2:13" ht="135" customHeight="1">
      <c r="B62" s="51">
        <v>46</v>
      </c>
      <c r="C62" s="49" t="s">
        <v>95</v>
      </c>
      <c r="D62" s="22"/>
      <c r="E62" s="27"/>
      <c r="F62" s="27"/>
      <c r="G62" s="22"/>
      <c r="H62" s="27"/>
      <c r="I62" s="24"/>
      <c r="J62" s="24">
        <f aca="true" t="shared" si="4" ref="J62:K65">J63</f>
        <v>-28.25</v>
      </c>
      <c r="K62" s="44">
        <f t="shared" si="4"/>
        <v>275.36</v>
      </c>
      <c r="L62" s="16"/>
      <c r="M62" s="16"/>
    </row>
    <row r="63" spans="2:13" ht="135" customHeight="1">
      <c r="B63" s="51">
        <v>47</v>
      </c>
      <c r="C63" s="49" t="s">
        <v>96</v>
      </c>
      <c r="D63" s="22"/>
      <c r="E63" s="27"/>
      <c r="F63" s="27"/>
      <c r="G63" s="22"/>
      <c r="H63" s="27"/>
      <c r="I63" s="24"/>
      <c r="J63" s="24">
        <f t="shared" si="4"/>
        <v>-28.25</v>
      </c>
      <c r="K63" s="44">
        <f t="shared" si="4"/>
        <v>275.36</v>
      </c>
      <c r="L63" s="16"/>
      <c r="M63" s="16"/>
    </row>
    <row r="64" spans="2:13" ht="135" customHeight="1">
      <c r="B64" s="51">
        <v>48</v>
      </c>
      <c r="C64" s="49" t="s">
        <v>63</v>
      </c>
      <c r="D64" s="22"/>
      <c r="E64" s="27"/>
      <c r="F64" s="27"/>
      <c r="G64" s="18" t="s">
        <v>39</v>
      </c>
      <c r="H64" s="26" t="s">
        <v>18</v>
      </c>
      <c r="I64" s="19"/>
      <c r="J64" s="19">
        <f t="shared" si="4"/>
        <v>-28.25</v>
      </c>
      <c r="K64" s="19">
        <f t="shared" si="4"/>
        <v>275.36</v>
      </c>
      <c r="L64" s="16"/>
      <c r="M64" s="16"/>
    </row>
    <row r="65" spans="2:13" ht="135" customHeight="1">
      <c r="B65" s="51">
        <v>49</v>
      </c>
      <c r="C65" s="49" t="s">
        <v>97</v>
      </c>
      <c r="D65" s="22"/>
      <c r="E65" s="27"/>
      <c r="F65" s="27"/>
      <c r="G65" s="18" t="s">
        <v>94</v>
      </c>
      <c r="H65" s="26" t="s">
        <v>18</v>
      </c>
      <c r="I65" s="19"/>
      <c r="J65" s="19">
        <f t="shared" si="4"/>
        <v>-28.25</v>
      </c>
      <c r="K65" s="19">
        <f t="shared" si="4"/>
        <v>275.36</v>
      </c>
      <c r="L65" s="16"/>
      <c r="M65" s="16"/>
    </row>
    <row r="66" spans="2:13" ht="133.5" customHeight="1">
      <c r="B66" s="51">
        <v>50</v>
      </c>
      <c r="C66" s="29" t="s">
        <v>68</v>
      </c>
      <c r="D66" s="18" t="s">
        <v>17</v>
      </c>
      <c r="E66" s="18" t="s">
        <v>24</v>
      </c>
      <c r="F66" s="18" t="s">
        <v>19</v>
      </c>
      <c r="G66" s="18" t="s">
        <v>42</v>
      </c>
      <c r="H66" s="18" t="s">
        <v>18</v>
      </c>
      <c r="I66" s="19">
        <f>I67+I68+I69+I70</f>
        <v>0</v>
      </c>
      <c r="J66" s="19">
        <f>J67+J68+J69+J70</f>
        <v>-28.25</v>
      </c>
      <c r="K66" s="19">
        <f>K67+K68+K69+K70</f>
        <v>275.36</v>
      </c>
      <c r="L66" s="16"/>
      <c r="M66" s="16"/>
    </row>
    <row r="67" spans="2:13" ht="102" customHeight="1">
      <c r="B67" s="51">
        <f>B66+1</f>
        <v>51</v>
      </c>
      <c r="C67" s="21" t="s">
        <v>48</v>
      </c>
      <c r="D67" s="22" t="s">
        <v>17</v>
      </c>
      <c r="E67" s="22" t="s">
        <v>24</v>
      </c>
      <c r="F67" s="22" t="s">
        <v>19</v>
      </c>
      <c r="G67" s="22" t="s">
        <v>42</v>
      </c>
      <c r="H67" s="22" t="s">
        <v>33</v>
      </c>
      <c r="I67" s="24"/>
      <c r="J67" s="24">
        <v>-18.25</v>
      </c>
      <c r="K67" s="19">
        <v>254.36</v>
      </c>
      <c r="L67" s="16"/>
      <c r="M67" s="16"/>
    </row>
    <row r="68" spans="2:13" ht="75" customHeight="1">
      <c r="B68" s="51">
        <f>B67+1</f>
        <v>52</v>
      </c>
      <c r="C68" s="21" t="s">
        <v>37</v>
      </c>
      <c r="D68" s="22" t="s">
        <v>17</v>
      </c>
      <c r="E68" s="22" t="s">
        <v>24</v>
      </c>
      <c r="F68" s="22" t="s">
        <v>19</v>
      </c>
      <c r="G68" s="22" t="s">
        <v>42</v>
      </c>
      <c r="H68" s="22" t="s">
        <v>49</v>
      </c>
      <c r="I68" s="24"/>
      <c r="J68" s="24">
        <v>0</v>
      </c>
      <c r="K68" s="44">
        <v>10</v>
      </c>
      <c r="L68" s="16"/>
      <c r="M68" s="16"/>
    </row>
    <row r="69" spans="2:13" ht="80.25" customHeight="1">
      <c r="B69" s="51">
        <f>B68+1</f>
        <v>53</v>
      </c>
      <c r="C69" s="21" t="s">
        <v>31</v>
      </c>
      <c r="D69" s="22" t="s">
        <v>17</v>
      </c>
      <c r="E69" s="22" t="s">
        <v>24</v>
      </c>
      <c r="F69" s="22" t="s">
        <v>19</v>
      </c>
      <c r="G69" s="22" t="s">
        <v>42</v>
      </c>
      <c r="H69" s="22" t="s">
        <v>34</v>
      </c>
      <c r="I69" s="24"/>
      <c r="J69" s="24">
        <v>-10</v>
      </c>
      <c r="K69" s="44">
        <v>5</v>
      </c>
      <c r="L69" s="16"/>
      <c r="M69" s="16"/>
    </row>
    <row r="70" spans="2:13" ht="96" customHeight="1">
      <c r="B70" s="51">
        <v>54</v>
      </c>
      <c r="C70" s="21" t="s">
        <v>32</v>
      </c>
      <c r="D70" s="22" t="s">
        <v>17</v>
      </c>
      <c r="E70" s="22" t="s">
        <v>24</v>
      </c>
      <c r="F70" s="22" t="s">
        <v>19</v>
      </c>
      <c r="G70" s="22" t="s">
        <v>42</v>
      </c>
      <c r="H70" s="22" t="s">
        <v>5</v>
      </c>
      <c r="I70" s="24"/>
      <c r="J70" s="24">
        <v>0</v>
      </c>
      <c r="K70" s="44">
        <v>6</v>
      </c>
      <c r="L70" s="16"/>
      <c r="M70" s="16"/>
    </row>
    <row r="71" spans="2:13" ht="96" customHeight="1">
      <c r="B71" s="51">
        <v>55</v>
      </c>
      <c r="C71" s="25" t="s">
        <v>98</v>
      </c>
      <c r="D71" s="22"/>
      <c r="E71" s="22"/>
      <c r="F71" s="22"/>
      <c r="G71" s="22"/>
      <c r="H71" s="22"/>
      <c r="I71" s="24"/>
      <c r="J71" s="24">
        <f aca="true" t="shared" si="5" ref="J71:K74">J72</f>
        <v>243.68</v>
      </c>
      <c r="K71" s="44">
        <f t="shared" si="5"/>
        <v>929.2199999999999</v>
      </c>
      <c r="L71" s="16"/>
      <c r="M71" s="16"/>
    </row>
    <row r="72" spans="2:13" ht="96" customHeight="1">
      <c r="B72" s="51">
        <v>55</v>
      </c>
      <c r="C72" s="25" t="s">
        <v>99</v>
      </c>
      <c r="D72" s="22"/>
      <c r="E72" s="22"/>
      <c r="F72" s="22"/>
      <c r="G72" s="22"/>
      <c r="H72" s="22"/>
      <c r="I72" s="24"/>
      <c r="J72" s="24">
        <f t="shared" si="5"/>
        <v>243.68</v>
      </c>
      <c r="K72" s="44">
        <f t="shared" si="5"/>
        <v>929.2199999999999</v>
      </c>
      <c r="L72" s="16"/>
      <c r="M72" s="16"/>
    </row>
    <row r="73" spans="2:13" ht="96" customHeight="1">
      <c r="B73" s="51">
        <v>56</v>
      </c>
      <c r="C73" s="25" t="s">
        <v>63</v>
      </c>
      <c r="D73" s="22"/>
      <c r="E73" s="22"/>
      <c r="F73" s="22"/>
      <c r="G73" s="18" t="s">
        <v>103</v>
      </c>
      <c r="H73" s="18" t="s">
        <v>18</v>
      </c>
      <c r="I73" s="19"/>
      <c r="J73" s="19">
        <f t="shared" si="5"/>
        <v>243.68</v>
      </c>
      <c r="K73" s="19">
        <f t="shared" si="5"/>
        <v>929.2199999999999</v>
      </c>
      <c r="L73" s="16"/>
      <c r="M73" s="16"/>
    </row>
    <row r="74" spans="2:13" ht="96" customHeight="1">
      <c r="B74" s="51">
        <v>57</v>
      </c>
      <c r="C74" s="25" t="s">
        <v>97</v>
      </c>
      <c r="D74" s="22"/>
      <c r="E74" s="22"/>
      <c r="F74" s="22"/>
      <c r="G74" s="18" t="s">
        <v>94</v>
      </c>
      <c r="H74" s="18" t="s">
        <v>18</v>
      </c>
      <c r="I74" s="19"/>
      <c r="J74" s="19">
        <f t="shared" si="5"/>
        <v>243.68</v>
      </c>
      <c r="K74" s="19">
        <f t="shared" si="5"/>
        <v>929.2199999999999</v>
      </c>
      <c r="L74" s="16"/>
      <c r="M74" s="16"/>
    </row>
    <row r="75" spans="2:13" ht="153.75" customHeight="1">
      <c r="B75" s="51">
        <v>58</v>
      </c>
      <c r="C75" s="25" t="s">
        <v>69</v>
      </c>
      <c r="D75" s="18"/>
      <c r="E75" s="18"/>
      <c r="F75" s="18"/>
      <c r="G75" s="18" t="s">
        <v>40</v>
      </c>
      <c r="H75" s="18" t="s">
        <v>18</v>
      </c>
      <c r="I75" s="19"/>
      <c r="J75" s="19">
        <f>J76+J80</f>
        <v>243.68</v>
      </c>
      <c r="K75" s="19">
        <f>K76+K80</f>
        <v>929.2199999999999</v>
      </c>
      <c r="L75" s="16"/>
      <c r="M75" s="16"/>
    </row>
    <row r="76" spans="2:13" ht="146.25" customHeight="1">
      <c r="B76" s="51">
        <v>59</v>
      </c>
      <c r="C76" s="21" t="s">
        <v>67</v>
      </c>
      <c r="D76" s="22"/>
      <c r="E76" s="22"/>
      <c r="F76" s="22"/>
      <c r="G76" s="22" t="s">
        <v>40</v>
      </c>
      <c r="H76" s="22" t="s">
        <v>18</v>
      </c>
      <c r="I76" s="24"/>
      <c r="J76" s="24">
        <f>J77+J78</f>
        <v>125.02</v>
      </c>
      <c r="K76" s="44">
        <f>K77+K78</f>
        <v>810.56</v>
      </c>
      <c r="L76" s="16"/>
      <c r="M76" s="16"/>
    </row>
    <row r="77" spans="2:13" ht="80.25" customHeight="1">
      <c r="B77" s="51">
        <v>60</v>
      </c>
      <c r="C77" s="21" t="s">
        <v>52</v>
      </c>
      <c r="D77" s="22"/>
      <c r="E77" s="22"/>
      <c r="F77" s="22"/>
      <c r="G77" s="22" t="s">
        <v>40</v>
      </c>
      <c r="H77" s="22" t="s">
        <v>27</v>
      </c>
      <c r="I77" s="24"/>
      <c r="J77" s="24">
        <v>96.03</v>
      </c>
      <c r="K77" s="44">
        <v>622.56</v>
      </c>
      <c r="L77" s="16"/>
      <c r="M77" s="16"/>
    </row>
    <row r="78" spans="2:13" ht="80.25" customHeight="1">
      <c r="B78" s="51">
        <v>61</v>
      </c>
      <c r="C78" s="21" t="s">
        <v>51</v>
      </c>
      <c r="D78" s="22"/>
      <c r="E78" s="22"/>
      <c r="F78" s="22"/>
      <c r="G78" s="22" t="s">
        <v>40</v>
      </c>
      <c r="H78" s="22" t="s">
        <v>50</v>
      </c>
      <c r="I78" s="24"/>
      <c r="J78" s="24">
        <v>28.99</v>
      </c>
      <c r="K78" s="44">
        <v>188</v>
      </c>
      <c r="L78" s="16"/>
      <c r="M78" s="16"/>
    </row>
    <row r="79" spans="2:13" ht="57" customHeight="1" hidden="1">
      <c r="B79" s="51" t="e">
        <f>#REF!+1</f>
        <v>#REF!</v>
      </c>
      <c r="C79" s="31" t="s">
        <v>26</v>
      </c>
      <c r="D79" s="32" t="s">
        <v>17</v>
      </c>
      <c r="E79" s="32" t="s">
        <v>57</v>
      </c>
      <c r="F79" s="32" t="s">
        <v>57</v>
      </c>
      <c r="G79" s="32" t="s">
        <v>58</v>
      </c>
      <c r="H79" s="32" t="s">
        <v>59</v>
      </c>
      <c r="I79" s="33"/>
      <c r="J79" s="33"/>
      <c r="K79" s="19">
        <v>0</v>
      </c>
      <c r="L79" s="16"/>
      <c r="M79" s="34" t="e">
        <f>#REF!+I9+#REF!+#REF!+#REF!+#REF!+#REF!+#REF!+I79</f>
        <v>#REF!</v>
      </c>
    </row>
    <row r="80" spans="2:13" ht="91.5" customHeight="1">
      <c r="B80" s="51">
        <v>62</v>
      </c>
      <c r="C80" s="31" t="s">
        <v>104</v>
      </c>
      <c r="D80" s="32"/>
      <c r="E80" s="32"/>
      <c r="F80" s="32"/>
      <c r="G80" s="32" t="s">
        <v>40</v>
      </c>
      <c r="H80" s="32" t="s">
        <v>18</v>
      </c>
      <c r="I80" s="33"/>
      <c r="J80" s="33">
        <f>J81+J82</f>
        <v>118.66</v>
      </c>
      <c r="K80" s="19">
        <f>K81+K82</f>
        <v>118.66</v>
      </c>
      <c r="L80" s="16"/>
      <c r="M80" s="34"/>
    </row>
    <row r="81" spans="2:13" ht="57" customHeight="1">
      <c r="B81" s="51">
        <v>63</v>
      </c>
      <c r="C81" s="40" t="s">
        <v>52</v>
      </c>
      <c r="D81" s="32"/>
      <c r="E81" s="32"/>
      <c r="F81" s="32"/>
      <c r="G81" s="41" t="s">
        <v>75</v>
      </c>
      <c r="H81" s="41" t="s">
        <v>27</v>
      </c>
      <c r="I81" s="33"/>
      <c r="J81" s="42">
        <v>91.14</v>
      </c>
      <c r="K81" s="19">
        <v>91.14</v>
      </c>
      <c r="L81" s="16"/>
      <c r="M81" s="34"/>
    </row>
    <row r="82" spans="2:13" ht="57" customHeight="1">
      <c r="B82" s="51">
        <v>64</v>
      </c>
      <c r="C82" s="40" t="s">
        <v>51</v>
      </c>
      <c r="D82" s="32"/>
      <c r="E82" s="32"/>
      <c r="F82" s="32"/>
      <c r="G82" s="41" t="s">
        <v>75</v>
      </c>
      <c r="H82" s="41" t="s">
        <v>50</v>
      </c>
      <c r="I82" s="33"/>
      <c r="J82" s="42">
        <v>27.52</v>
      </c>
      <c r="K82" s="19">
        <v>27.52</v>
      </c>
      <c r="L82" s="16"/>
      <c r="M82" s="34"/>
    </row>
    <row r="83" spans="2:13" ht="57" customHeight="1">
      <c r="B83" s="52">
        <v>65</v>
      </c>
      <c r="C83" s="39" t="s">
        <v>26</v>
      </c>
      <c r="D83" s="32"/>
      <c r="E83" s="32"/>
      <c r="F83" s="32"/>
      <c r="G83" s="32" t="s">
        <v>76</v>
      </c>
      <c r="H83" s="32" t="s">
        <v>59</v>
      </c>
      <c r="I83" s="33"/>
      <c r="J83" s="33">
        <v>-75.39</v>
      </c>
      <c r="K83" s="33">
        <v>0</v>
      </c>
      <c r="L83" s="16"/>
      <c r="M83" s="34"/>
    </row>
    <row r="84" spans="2:13" ht="48" customHeight="1">
      <c r="B84" s="77" t="s">
        <v>6</v>
      </c>
      <c r="C84" s="77"/>
      <c r="D84" s="77"/>
      <c r="E84" s="77"/>
      <c r="F84" s="77"/>
      <c r="G84" s="77"/>
      <c r="H84" s="33"/>
      <c r="I84" s="33" t="e">
        <f>#REF!+#REF!+#REF!+#REF!+#REF!+#REF!+#REF!+I79</f>
        <v>#REF!</v>
      </c>
      <c r="J84" s="33">
        <f>J19+J33+J44+J51+J56+J64+J73+J83+J25+J29</f>
        <v>33.06999999999998</v>
      </c>
      <c r="K84" s="33">
        <f>K19+K33+K44+K51+K56+K64+K73+K25+K29</f>
        <v>2605.5199999999995</v>
      </c>
      <c r="L84" s="16"/>
      <c r="M84" s="16"/>
    </row>
    <row r="85" spans="2:13" ht="44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2:13" ht="44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2:12" ht="25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</sheetData>
  <sheetProtection/>
  <mergeCells count="3">
    <mergeCell ref="B5:K5"/>
    <mergeCell ref="H6:K6"/>
    <mergeCell ref="B84:G84"/>
  </mergeCells>
  <printOptions/>
  <pageMargins left="0.7" right="0.7" top="0.75" bottom="0.75" header="0.3" footer="0.3"/>
  <pageSetup horizontalDpi="600" verticalDpi="6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L83"/>
  <sheetViews>
    <sheetView tabSelected="1" view="pageBreakPreview" zoomScale="41" zoomScaleNormal="65" zoomScaleSheetLayoutView="41" zoomScalePageLayoutView="0" workbookViewId="0" topLeftCell="A71">
      <selection activeCell="B81" sqref="B81"/>
    </sheetView>
  </sheetViews>
  <sheetFormatPr defaultColWidth="9.00390625" defaultRowHeight="12.75"/>
  <cols>
    <col min="1" max="1" width="31.00390625" style="0" customWidth="1"/>
    <col min="2" max="2" width="226.00390625" style="0" customWidth="1"/>
    <col min="3" max="3" width="39.25390625" style="0" hidden="1" customWidth="1"/>
    <col min="4" max="4" width="19.125" style="0" hidden="1" customWidth="1"/>
    <col min="5" max="5" width="22.75390625" style="0" hidden="1" customWidth="1"/>
    <col min="6" max="6" width="44.125" style="0" customWidth="1"/>
    <col min="7" max="7" width="24.375" style="0" customWidth="1"/>
    <col min="8" max="8" width="26.125" style="0" hidden="1" customWidth="1"/>
    <col min="9" max="9" width="26.125" style="0" customWidth="1"/>
    <col min="10" max="10" width="48.375" style="0" customWidth="1"/>
    <col min="11" max="11" width="30.00390625" style="0" customWidth="1"/>
    <col min="12" max="12" width="29.75390625" style="0" customWidth="1"/>
  </cols>
  <sheetData>
    <row r="2" spans="1:12" ht="45.75" customHeight="1">
      <c r="A2" s="65"/>
      <c r="B2" s="65"/>
      <c r="C2" s="65"/>
      <c r="D2" s="65"/>
      <c r="E2" s="65"/>
      <c r="F2" s="65"/>
      <c r="G2" s="35"/>
      <c r="H2" s="35"/>
      <c r="I2" s="35"/>
      <c r="J2" s="37"/>
      <c r="K2" s="37"/>
      <c r="L2" s="36"/>
    </row>
    <row r="3" spans="1:12" ht="34.5" customHeight="1">
      <c r="A3" s="65"/>
      <c r="B3" s="65"/>
      <c r="C3" s="65"/>
      <c r="D3" s="65"/>
      <c r="E3" s="65"/>
      <c r="F3" s="65"/>
      <c r="G3" s="35"/>
      <c r="H3" s="35"/>
      <c r="I3" s="35"/>
      <c r="J3" s="79" t="s">
        <v>111</v>
      </c>
      <c r="K3" s="79"/>
      <c r="L3" s="36"/>
    </row>
    <row r="4" spans="1:12" ht="362.25" customHeight="1">
      <c r="A4" s="65"/>
      <c r="B4" s="65"/>
      <c r="C4" s="65"/>
      <c r="D4" s="65"/>
      <c r="E4" s="65"/>
      <c r="F4" s="65"/>
      <c r="G4" s="35"/>
      <c r="H4" s="35"/>
      <c r="I4" s="35"/>
      <c r="J4" s="80" t="s">
        <v>71</v>
      </c>
      <c r="K4" s="80"/>
      <c r="L4" s="36"/>
    </row>
    <row r="5" spans="1:11" ht="129.75" customHeight="1">
      <c r="A5" s="75" t="s">
        <v>118</v>
      </c>
      <c r="B5" s="75"/>
      <c r="C5" s="75"/>
      <c r="D5" s="75"/>
      <c r="E5" s="75"/>
      <c r="F5" s="75"/>
      <c r="G5" s="75"/>
      <c r="H5" s="75"/>
      <c r="I5" s="75"/>
      <c r="J5" s="75"/>
      <c r="K5" s="65"/>
    </row>
    <row r="6" spans="1:11" ht="45.75">
      <c r="A6" s="63"/>
      <c r="B6" s="63"/>
      <c r="C6" s="63"/>
      <c r="D6" s="63"/>
      <c r="E6" s="63"/>
      <c r="F6" s="64"/>
      <c r="G6" s="78"/>
      <c r="H6" s="78"/>
      <c r="I6" s="78"/>
      <c r="J6" s="78"/>
      <c r="K6" s="65"/>
    </row>
    <row r="7" spans="1:11" ht="162" customHeight="1">
      <c r="A7" s="55" t="s">
        <v>7</v>
      </c>
      <c r="B7" s="55" t="s">
        <v>8</v>
      </c>
      <c r="C7" s="56" t="s">
        <v>12</v>
      </c>
      <c r="D7" s="56" t="s">
        <v>13</v>
      </c>
      <c r="E7" s="56" t="s">
        <v>14</v>
      </c>
      <c r="F7" s="56" t="s">
        <v>15</v>
      </c>
      <c r="G7" s="56" t="s">
        <v>16</v>
      </c>
      <c r="H7" s="57" t="s">
        <v>60</v>
      </c>
      <c r="I7" s="57" t="s">
        <v>74</v>
      </c>
      <c r="J7" s="58" t="s">
        <v>105</v>
      </c>
      <c r="K7" s="59" t="s">
        <v>106</v>
      </c>
    </row>
    <row r="8" spans="1:11" ht="45.75">
      <c r="A8" s="55">
        <v>1</v>
      </c>
      <c r="B8" s="55">
        <v>2</v>
      </c>
      <c r="C8" s="56" t="s">
        <v>9</v>
      </c>
      <c r="D8" s="56" t="s">
        <v>10</v>
      </c>
      <c r="E8" s="56" t="s">
        <v>11</v>
      </c>
      <c r="F8" s="56" t="s">
        <v>9</v>
      </c>
      <c r="G8" s="56" t="s">
        <v>10</v>
      </c>
      <c r="H8" s="56" t="s">
        <v>53</v>
      </c>
      <c r="I8" s="56" t="s">
        <v>11</v>
      </c>
      <c r="J8" s="55">
        <v>6</v>
      </c>
      <c r="K8" s="60">
        <v>7</v>
      </c>
    </row>
    <row r="9" spans="1:11" ht="69.75" customHeight="1" hidden="1">
      <c r="A9" s="51" t="e">
        <f>#REF!+1</f>
        <v>#REF!</v>
      </c>
      <c r="B9" s="61" t="s">
        <v>63</v>
      </c>
      <c r="C9" s="22" t="s">
        <v>17</v>
      </c>
      <c r="D9" s="22" t="s">
        <v>19</v>
      </c>
      <c r="E9" s="22" t="s">
        <v>21</v>
      </c>
      <c r="F9" s="22" t="s">
        <v>54</v>
      </c>
      <c r="G9" s="22"/>
      <c r="H9" s="24">
        <f>H10</f>
        <v>0</v>
      </c>
      <c r="I9" s="24"/>
      <c r="J9" s="19">
        <f>J10</f>
        <v>0</v>
      </c>
      <c r="K9" s="24">
        <f>K10</f>
        <v>0</v>
      </c>
    </row>
    <row r="10" spans="1:11" ht="71.25" customHeight="1" hidden="1">
      <c r="A10" s="51" t="e">
        <f aca="true" t="shared" si="0" ref="A10:A16">A9+1</f>
        <v>#REF!</v>
      </c>
      <c r="B10" s="62" t="s">
        <v>62</v>
      </c>
      <c r="C10" s="22" t="s">
        <v>17</v>
      </c>
      <c r="D10" s="22" t="s">
        <v>19</v>
      </c>
      <c r="E10" s="22" t="s">
        <v>21</v>
      </c>
      <c r="F10" s="23" t="s">
        <v>55</v>
      </c>
      <c r="G10" s="22"/>
      <c r="H10" s="24">
        <f>H11+H12+H13+H14+H15+H16</f>
        <v>0</v>
      </c>
      <c r="I10" s="24"/>
      <c r="J10" s="19">
        <f>J11+J12+J13+J14+J15+J16</f>
        <v>0</v>
      </c>
      <c r="K10" s="24">
        <f>K11+K12+K13+K14+K15+K16</f>
        <v>0</v>
      </c>
    </row>
    <row r="11" spans="1:11" ht="85.5" customHeight="1" hidden="1">
      <c r="A11" s="51" t="e">
        <f t="shared" si="0"/>
        <v>#REF!</v>
      </c>
      <c r="B11" s="21" t="s">
        <v>35</v>
      </c>
      <c r="C11" s="22" t="s">
        <v>17</v>
      </c>
      <c r="D11" s="22" t="s">
        <v>19</v>
      </c>
      <c r="E11" s="22" t="s">
        <v>21</v>
      </c>
      <c r="F11" s="23" t="s">
        <v>55</v>
      </c>
      <c r="G11" s="22" t="s">
        <v>27</v>
      </c>
      <c r="H11" s="24"/>
      <c r="I11" s="24"/>
      <c r="J11" s="19">
        <v>0</v>
      </c>
      <c r="K11" s="24">
        <v>0</v>
      </c>
    </row>
    <row r="12" spans="1:11" ht="40.5" customHeight="1" hidden="1">
      <c r="A12" s="51" t="e">
        <f t="shared" si="0"/>
        <v>#REF!</v>
      </c>
      <c r="B12" s="21" t="s">
        <v>28</v>
      </c>
      <c r="C12" s="22" t="s">
        <v>17</v>
      </c>
      <c r="D12" s="22" t="s">
        <v>19</v>
      </c>
      <c r="E12" s="22" t="s">
        <v>21</v>
      </c>
      <c r="F12" s="23" t="s">
        <v>55</v>
      </c>
      <c r="G12" s="22" t="s">
        <v>56</v>
      </c>
      <c r="H12" s="24"/>
      <c r="I12" s="24"/>
      <c r="J12" s="19">
        <v>0</v>
      </c>
      <c r="K12" s="24">
        <v>0</v>
      </c>
    </row>
    <row r="13" spans="1:11" ht="72.75" customHeight="1" hidden="1">
      <c r="A13" s="51" t="e">
        <f t="shared" si="0"/>
        <v>#REF!</v>
      </c>
      <c r="B13" s="21" t="s">
        <v>29</v>
      </c>
      <c r="C13" s="22" t="s">
        <v>17</v>
      </c>
      <c r="D13" s="22" t="s">
        <v>19</v>
      </c>
      <c r="E13" s="22" t="s">
        <v>21</v>
      </c>
      <c r="F13" s="23" t="s">
        <v>55</v>
      </c>
      <c r="G13" s="22" t="s">
        <v>30</v>
      </c>
      <c r="H13" s="24"/>
      <c r="I13" s="24"/>
      <c r="J13" s="19">
        <v>0</v>
      </c>
      <c r="K13" s="24">
        <v>0</v>
      </c>
    </row>
    <row r="14" spans="1:11" ht="88.5" customHeight="1" hidden="1">
      <c r="A14" s="51" t="e">
        <f t="shared" si="0"/>
        <v>#REF!</v>
      </c>
      <c r="B14" s="21" t="s">
        <v>0</v>
      </c>
      <c r="C14" s="22" t="s">
        <v>17</v>
      </c>
      <c r="D14" s="22" t="s">
        <v>19</v>
      </c>
      <c r="E14" s="22" t="s">
        <v>21</v>
      </c>
      <c r="F14" s="23" t="s">
        <v>55</v>
      </c>
      <c r="G14" s="22" t="s">
        <v>33</v>
      </c>
      <c r="H14" s="24"/>
      <c r="I14" s="24"/>
      <c r="J14" s="19">
        <v>0</v>
      </c>
      <c r="K14" s="24">
        <v>0</v>
      </c>
    </row>
    <row r="15" spans="1:11" ht="42" customHeight="1" hidden="1">
      <c r="A15" s="51" t="e">
        <f t="shared" si="0"/>
        <v>#REF!</v>
      </c>
      <c r="B15" s="21" t="s">
        <v>31</v>
      </c>
      <c r="C15" s="22" t="s">
        <v>17</v>
      </c>
      <c r="D15" s="22" t="s">
        <v>19</v>
      </c>
      <c r="E15" s="22" t="s">
        <v>21</v>
      </c>
      <c r="F15" s="23" t="s">
        <v>55</v>
      </c>
      <c r="G15" s="22">
        <v>851</v>
      </c>
      <c r="H15" s="24"/>
      <c r="I15" s="24"/>
      <c r="J15" s="19">
        <v>0</v>
      </c>
      <c r="K15" s="24">
        <v>0</v>
      </c>
    </row>
    <row r="16" spans="1:11" ht="52.5" customHeight="1" hidden="1">
      <c r="A16" s="51" t="e">
        <f t="shared" si="0"/>
        <v>#REF!</v>
      </c>
      <c r="B16" s="21" t="s">
        <v>32</v>
      </c>
      <c r="C16" s="22" t="s">
        <v>17</v>
      </c>
      <c r="D16" s="22" t="s">
        <v>19</v>
      </c>
      <c r="E16" s="22" t="s">
        <v>21</v>
      </c>
      <c r="F16" s="23" t="s">
        <v>55</v>
      </c>
      <c r="G16" s="22">
        <v>852</v>
      </c>
      <c r="H16" s="24"/>
      <c r="I16" s="24"/>
      <c r="J16" s="19">
        <v>0</v>
      </c>
      <c r="K16" s="24">
        <v>0</v>
      </c>
    </row>
    <row r="17" spans="1:11" ht="52.5" customHeight="1">
      <c r="A17" s="51">
        <v>2</v>
      </c>
      <c r="B17" s="25" t="s">
        <v>79</v>
      </c>
      <c r="C17" s="22"/>
      <c r="D17" s="22"/>
      <c r="E17" s="22"/>
      <c r="F17" s="23"/>
      <c r="G17" s="22"/>
      <c r="H17" s="24"/>
      <c r="I17" s="66">
        <f>I18+I24+I28</f>
        <v>-7.519999999999989</v>
      </c>
      <c r="J17" s="66">
        <f>J18+J24+J28</f>
        <v>1318.19</v>
      </c>
      <c r="K17" s="66">
        <f>K18+K24+K28</f>
        <v>1313.24</v>
      </c>
    </row>
    <row r="18" spans="1:11" ht="93.75" customHeight="1">
      <c r="A18" s="51">
        <v>3</v>
      </c>
      <c r="B18" s="31" t="s">
        <v>80</v>
      </c>
      <c r="C18" s="32"/>
      <c r="D18" s="32"/>
      <c r="E18" s="32"/>
      <c r="F18" s="41"/>
      <c r="G18" s="41"/>
      <c r="H18" s="33"/>
      <c r="I18" s="67">
        <f aca="true" t="shared" si="1" ref="I18:K19">I19</f>
        <v>0</v>
      </c>
      <c r="J18" s="68">
        <f t="shared" si="1"/>
        <v>378.70000000000005</v>
      </c>
      <c r="K18" s="68">
        <f t="shared" si="1"/>
        <v>378.70000000000005</v>
      </c>
    </row>
    <row r="19" spans="1:11" ht="57" customHeight="1">
      <c r="A19" s="51">
        <v>4</v>
      </c>
      <c r="B19" s="29" t="s">
        <v>36</v>
      </c>
      <c r="C19" s="18" t="s">
        <v>17</v>
      </c>
      <c r="D19" s="18" t="s">
        <v>19</v>
      </c>
      <c r="E19" s="18" t="s">
        <v>20</v>
      </c>
      <c r="F19" s="18" t="s">
        <v>43</v>
      </c>
      <c r="G19" s="18" t="s">
        <v>18</v>
      </c>
      <c r="H19" s="19">
        <f>H21</f>
        <v>0</v>
      </c>
      <c r="I19" s="66">
        <f t="shared" si="1"/>
        <v>0</v>
      </c>
      <c r="J19" s="66">
        <f t="shared" si="1"/>
        <v>378.70000000000005</v>
      </c>
      <c r="K19" s="69">
        <f t="shared" si="1"/>
        <v>378.70000000000005</v>
      </c>
    </row>
    <row r="20" spans="1:11" ht="78.75" customHeight="1">
      <c r="A20" s="51">
        <v>5</v>
      </c>
      <c r="B20" s="46" t="s">
        <v>81</v>
      </c>
      <c r="C20" s="18"/>
      <c r="D20" s="18"/>
      <c r="E20" s="18"/>
      <c r="F20" s="18" t="s">
        <v>82</v>
      </c>
      <c r="G20" s="18" t="s">
        <v>18</v>
      </c>
      <c r="H20" s="19"/>
      <c r="I20" s="66">
        <v>0</v>
      </c>
      <c r="J20" s="66">
        <f>J21</f>
        <v>378.70000000000005</v>
      </c>
      <c r="K20" s="69">
        <f>K21</f>
        <v>378.70000000000005</v>
      </c>
    </row>
    <row r="21" spans="1:11" ht="57" customHeight="1">
      <c r="A21" s="51">
        <v>6</v>
      </c>
      <c r="B21" s="30" t="s">
        <v>70</v>
      </c>
      <c r="C21" s="22" t="s">
        <v>17</v>
      </c>
      <c r="D21" s="22" t="s">
        <v>19</v>
      </c>
      <c r="E21" s="22" t="s">
        <v>20</v>
      </c>
      <c r="F21" s="22" t="s">
        <v>65</v>
      </c>
      <c r="G21" s="22" t="s">
        <v>18</v>
      </c>
      <c r="H21" s="24"/>
      <c r="I21" s="69">
        <f>I22+I23</f>
        <v>0</v>
      </c>
      <c r="J21" s="66">
        <f>J22+J23</f>
        <v>378.70000000000005</v>
      </c>
      <c r="K21" s="69">
        <f>K22+K23</f>
        <v>378.70000000000005</v>
      </c>
    </row>
    <row r="22" spans="1:11" ht="99" customHeight="1">
      <c r="A22" s="51">
        <f>A21+1</f>
        <v>7</v>
      </c>
      <c r="B22" s="21" t="s">
        <v>35</v>
      </c>
      <c r="C22" s="22" t="s">
        <v>17</v>
      </c>
      <c r="D22" s="22" t="s">
        <v>19</v>
      </c>
      <c r="E22" s="22" t="s">
        <v>20</v>
      </c>
      <c r="F22" s="22" t="s">
        <v>65</v>
      </c>
      <c r="G22" s="22" t="s">
        <v>27</v>
      </c>
      <c r="H22" s="24">
        <v>285</v>
      </c>
      <c r="I22" s="69">
        <v>0</v>
      </c>
      <c r="J22" s="66">
        <v>290.86</v>
      </c>
      <c r="K22" s="69">
        <v>290.86</v>
      </c>
    </row>
    <row r="23" spans="1:11" ht="57" customHeight="1">
      <c r="A23" s="51">
        <f>A22+1</f>
        <v>8</v>
      </c>
      <c r="B23" s="21" t="s">
        <v>51</v>
      </c>
      <c r="C23" s="22" t="s">
        <v>17</v>
      </c>
      <c r="D23" s="22" t="s">
        <v>19</v>
      </c>
      <c r="E23" s="22" t="s">
        <v>20</v>
      </c>
      <c r="F23" s="22" t="s">
        <v>65</v>
      </c>
      <c r="G23" s="22" t="s">
        <v>50</v>
      </c>
      <c r="H23" s="24">
        <v>86</v>
      </c>
      <c r="I23" s="69">
        <v>0</v>
      </c>
      <c r="J23" s="66">
        <v>87.84</v>
      </c>
      <c r="K23" s="69">
        <v>87.84</v>
      </c>
    </row>
    <row r="24" spans="1:11" ht="57" customHeight="1">
      <c r="A24" s="51">
        <v>13</v>
      </c>
      <c r="B24" s="47" t="s">
        <v>1</v>
      </c>
      <c r="C24" s="22"/>
      <c r="D24" s="22"/>
      <c r="E24" s="22"/>
      <c r="F24" s="22"/>
      <c r="G24" s="22"/>
      <c r="H24" s="24"/>
      <c r="I24" s="68">
        <f aca="true" t="shared" si="2" ref="I24:J26">I25</f>
        <v>-7</v>
      </c>
      <c r="J24" s="68">
        <f t="shared" si="2"/>
        <v>3</v>
      </c>
      <c r="K24" s="68">
        <f>K25</f>
        <v>3</v>
      </c>
    </row>
    <row r="25" spans="1:11" ht="57" customHeight="1">
      <c r="A25" s="51">
        <v>14</v>
      </c>
      <c r="B25" s="25" t="s">
        <v>84</v>
      </c>
      <c r="C25" s="18"/>
      <c r="D25" s="18"/>
      <c r="E25" s="18"/>
      <c r="F25" s="18" t="s">
        <v>43</v>
      </c>
      <c r="G25" s="18" t="s">
        <v>18</v>
      </c>
      <c r="H25" s="19"/>
      <c r="I25" s="66">
        <f t="shared" si="2"/>
        <v>-7</v>
      </c>
      <c r="J25" s="66">
        <f t="shared" si="2"/>
        <v>3</v>
      </c>
      <c r="K25" s="69">
        <f>K26</f>
        <v>3</v>
      </c>
    </row>
    <row r="26" spans="1:11" ht="57" customHeight="1">
      <c r="A26" s="51">
        <v>15</v>
      </c>
      <c r="B26" s="48" t="s">
        <v>1</v>
      </c>
      <c r="C26" s="18" t="s">
        <v>17</v>
      </c>
      <c r="D26" s="18" t="s">
        <v>19</v>
      </c>
      <c r="E26" s="18" t="s">
        <v>25</v>
      </c>
      <c r="F26" s="22" t="s">
        <v>47</v>
      </c>
      <c r="G26" s="22" t="s">
        <v>18</v>
      </c>
      <c r="H26" s="19">
        <f>H27</f>
        <v>0</v>
      </c>
      <c r="I26" s="69">
        <f t="shared" si="2"/>
        <v>-7</v>
      </c>
      <c r="J26" s="69">
        <f t="shared" si="2"/>
        <v>3</v>
      </c>
      <c r="K26" s="66">
        <f>K27</f>
        <v>3</v>
      </c>
    </row>
    <row r="27" spans="1:11" ht="57" customHeight="1">
      <c r="A27" s="51">
        <f>A26+1</f>
        <v>16</v>
      </c>
      <c r="B27" s="21" t="s">
        <v>2</v>
      </c>
      <c r="C27" s="22" t="s">
        <v>17</v>
      </c>
      <c r="D27" s="22" t="s">
        <v>19</v>
      </c>
      <c r="E27" s="22" t="s">
        <v>25</v>
      </c>
      <c r="F27" s="22" t="s">
        <v>47</v>
      </c>
      <c r="G27" s="22" t="s">
        <v>3</v>
      </c>
      <c r="H27" s="24"/>
      <c r="I27" s="69">
        <v>-7</v>
      </c>
      <c r="J27" s="66">
        <v>3</v>
      </c>
      <c r="K27" s="69">
        <v>3</v>
      </c>
    </row>
    <row r="28" spans="1:11" ht="85.5" customHeight="1">
      <c r="A28" s="51">
        <v>17</v>
      </c>
      <c r="B28" s="25" t="s">
        <v>86</v>
      </c>
      <c r="C28" s="22"/>
      <c r="D28" s="22"/>
      <c r="E28" s="22"/>
      <c r="F28" s="23"/>
      <c r="G28" s="22"/>
      <c r="H28" s="24"/>
      <c r="I28" s="70">
        <f>I29</f>
        <v>-0.5199999999999885</v>
      </c>
      <c r="J28" s="68">
        <f>J29</f>
        <v>936.4899999999999</v>
      </c>
      <c r="K28" s="70">
        <f>K29</f>
        <v>931.54</v>
      </c>
    </row>
    <row r="29" spans="1:11" ht="108.75" customHeight="1">
      <c r="A29" s="51">
        <v>18</v>
      </c>
      <c r="B29" s="17" t="s">
        <v>112</v>
      </c>
      <c r="C29" s="18" t="s">
        <v>17</v>
      </c>
      <c r="D29" s="18" t="s">
        <v>19</v>
      </c>
      <c r="E29" s="18" t="s">
        <v>21</v>
      </c>
      <c r="F29" s="18" t="s">
        <v>39</v>
      </c>
      <c r="G29" s="18" t="s">
        <v>18</v>
      </c>
      <c r="H29" s="19">
        <f>H30</f>
        <v>0</v>
      </c>
      <c r="I29" s="66">
        <f>I30+I34</f>
        <v>-0.5199999999999885</v>
      </c>
      <c r="J29" s="66">
        <f>J30+J34</f>
        <v>936.4899999999999</v>
      </c>
      <c r="K29" s="66">
        <f>K30+K34</f>
        <v>931.54</v>
      </c>
    </row>
    <row r="30" spans="1:11" ht="156" customHeight="1">
      <c r="A30" s="51">
        <f>A29+1</f>
        <v>19</v>
      </c>
      <c r="B30" s="17" t="s">
        <v>119</v>
      </c>
      <c r="C30" s="18" t="s">
        <v>17</v>
      </c>
      <c r="D30" s="18" t="s">
        <v>19</v>
      </c>
      <c r="E30" s="18" t="s">
        <v>21</v>
      </c>
      <c r="F30" s="20" t="s">
        <v>44</v>
      </c>
      <c r="G30" s="18" t="s">
        <v>18</v>
      </c>
      <c r="H30" s="19">
        <f>H31+H32+H33+H35+H36+H37+H38</f>
        <v>0</v>
      </c>
      <c r="I30" s="66">
        <f>I31+I33</f>
        <v>2.43</v>
      </c>
      <c r="J30" s="66">
        <f>J31+J33</f>
        <v>715.8399999999999</v>
      </c>
      <c r="K30" s="69">
        <f>K31+K33</f>
        <v>715.8399999999999</v>
      </c>
    </row>
    <row r="31" spans="1:11" ht="63.75" customHeight="1">
      <c r="A31" s="51">
        <f>A30+1</f>
        <v>20</v>
      </c>
      <c r="B31" s="21" t="s">
        <v>52</v>
      </c>
      <c r="C31" s="22" t="s">
        <v>17</v>
      </c>
      <c r="D31" s="22" t="s">
        <v>19</v>
      </c>
      <c r="E31" s="22" t="s">
        <v>21</v>
      </c>
      <c r="F31" s="23" t="s">
        <v>45</v>
      </c>
      <c r="G31" s="22" t="s">
        <v>27</v>
      </c>
      <c r="H31" s="24"/>
      <c r="I31" s="69">
        <v>1.87</v>
      </c>
      <c r="J31" s="66">
        <v>549.8</v>
      </c>
      <c r="K31" s="69">
        <v>549.8</v>
      </c>
    </row>
    <row r="32" spans="1:11" ht="48" customHeight="1" hidden="1">
      <c r="A32" s="51">
        <f>A31+1</f>
        <v>21</v>
      </c>
      <c r="B32" s="21" t="s">
        <v>28</v>
      </c>
      <c r="C32" s="22" t="s">
        <v>17</v>
      </c>
      <c r="D32" s="22" t="s">
        <v>19</v>
      </c>
      <c r="E32" s="22" t="s">
        <v>21</v>
      </c>
      <c r="F32" s="23" t="s">
        <v>46</v>
      </c>
      <c r="G32" s="22" t="s">
        <v>56</v>
      </c>
      <c r="H32" s="24"/>
      <c r="I32" s="69"/>
      <c r="J32" s="66"/>
      <c r="K32" s="69">
        <v>12.37</v>
      </c>
    </row>
    <row r="33" spans="1:11" ht="135.75" customHeight="1">
      <c r="A33" s="51">
        <v>21</v>
      </c>
      <c r="B33" s="21" t="s">
        <v>66</v>
      </c>
      <c r="C33" s="22" t="s">
        <v>17</v>
      </c>
      <c r="D33" s="22" t="s">
        <v>19</v>
      </c>
      <c r="E33" s="22" t="s">
        <v>21</v>
      </c>
      <c r="F33" s="23" t="s">
        <v>45</v>
      </c>
      <c r="G33" s="22" t="s">
        <v>50</v>
      </c>
      <c r="H33" s="24"/>
      <c r="I33" s="69">
        <v>0.56</v>
      </c>
      <c r="J33" s="66">
        <v>166.04</v>
      </c>
      <c r="K33" s="66">
        <v>166.04</v>
      </c>
    </row>
    <row r="34" spans="1:11" ht="135.75" customHeight="1">
      <c r="A34" s="51">
        <v>22</v>
      </c>
      <c r="B34" s="21" t="s">
        <v>100</v>
      </c>
      <c r="C34" s="22"/>
      <c r="D34" s="22"/>
      <c r="E34" s="22"/>
      <c r="F34" s="23" t="s">
        <v>46</v>
      </c>
      <c r="G34" s="22" t="s">
        <v>18</v>
      </c>
      <c r="H34" s="24"/>
      <c r="I34" s="69">
        <f>I35+I36+I37+I38</f>
        <v>-2.9499999999999886</v>
      </c>
      <c r="J34" s="66">
        <f>J35+J36+J37+J38</f>
        <v>220.65</v>
      </c>
      <c r="K34" s="69">
        <f>K35+K36+K37+K38</f>
        <v>215.7</v>
      </c>
    </row>
    <row r="35" spans="1:11" ht="104.25" customHeight="1">
      <c r="A35" s="51">
        <v>23</v>
      </c>
      <c r="B35" s="21" t="s">
        <v>29</v>
      </c>
      <c r="C35" s="22" t="s">
        <v>17</v>
      </c>
      <c r="D35" s="22" t="s">
        <v>19</v>
      </c>
      <c r="E35" s="22" t="s">
        <v>21</v>
      </c>
      <c r="F35" s="23" t="s">
        <v>46</v>
      </c>
      <c r="G35" s="22" t="s">
        <v>30</v>
      </c>
      <c r="H35" s="24"/>
      <c r="I35" s="69">
        <v>-107.6</v>
      </c>
      <c r="J35" s="66">
        <v>0</v>
      </c>
      <c r="K35" s="69">
        <v>0</v>
      </c>
    </row>
    <row r="36" spans="1:11" ht="115.5" customHeight="1">
      <c r="A36" s="51">
        <f>A35+1</f>
        <v>24</v>
      </c>
      <c r="B36" s="21" t="s">
        <v>0</v>
      </c>
      <c r="C36" s="22" t="s">
        <v>17</v>
      </c>
      <c r="D36" s="22" t="s">
        <v>19</v>
      </c>
      <c r="E36" s="22" t="s">
        <v>21</v>
      </c>
      <c r="F36" s="23" t="s">
        <v>46</v>
      </c>
      <c r="G36" s="22" t="s">
        <v>33</v>
      </c>
      <c r="H36" s="24"/>
      <c r="I36" s="69">
        <v>104.65</v>
      </c>
      <c r="J36" s="66">
        <v>198.65</v>
      </c>
      <c r="K36" s="69">
        <v>193.7</v>
      </c>
    </row>
    <row r="37" spans="1:11" ht="81" customHeight="1">
      <c r="A37" s="51">
        <f>A36+1</f>
        <v>25</v>
      </c>
      <c r="B37" s="21" t="s">
        <v>31</v>
      </c>
      <c r="C37" s="22" t="s">
        <v>17</v>
      </c>
      <c r="D37" s="22" t="s">
        <v>19</v>
      </c>
      <c r="E37" s="22" t="s">
        <v>21</v>
      </c>
      <c r="F37" s="23" t="s">
        <v>46</v>
      </c>
      <c r="G37" s="22">
        <v>851</v>
      </c>
      <c r="H37" s="24"/>
      <c r="I37" s="69">
        <v>0</v>
      </c>
      <c r="J37" s="66">
        <v>15</v>
      </c>
      <c r="K37" s="69">
        <v>15</v>
      </c>
    </row>
    <row r="38" spans="1:11" ht="71.25" customHeight="1">
      <c r="A38" s="51">
        <f>A37+1</f>
        <v>26</v>
      </c>
      <c r="B38" s="21" t="s">
        <v>32</v>
      </c>
      <c r="C38" s="22" t="s">
        <v>17</v>
      </c>
      <c r="D38" s="22" t="s">
        <v>19</v>
      </c>
      <c r="E38" s="22" t="s">
        <v>21</v>
      </c>
      <c r="F38" s="23" t="s">
        <v>46</v>
      </c>
      <c r="G38" s="22">
        <v>852</v>
      </c>
      <c r="H38" s="24"/>
      <c r="I38" s="69">
        <v>0</v>
      </c>
      <c r="J38" s="66">
        <v>7</v>
      </c>
      <c r="K38" s="66">
        <v>7</v>
      </c>
    </row>
    <row r="39" spans="1:11" ht="96.75" customHeight="1">
      <c r="A39" s="51">
        <v>27</v>
      </c>
      <c r="B39" s="25" t="s">
        <v>87</v>
      </c>
      <c r="C39" s="22"/>
      <c r="D39" s="22"/>
      <c r="E39" s="22"/>
      <c r="F39" s="23"/>
      <c r="G39" s="22"/>
      <c r="H39" s="24"/>
      <c r="I39" s="70">
        <f aca="true" t="shared" si="3" ref="I39:J41">I40</f>
        <v>4</v>
      </c>
      <c r="J39" s="68">
        <f t="shared" si="3"/>
        <v>51.4</v>
      </c>
      <c r="K39" s="70">
        <f>K40</f>
        <v>53.019999999999996</v>
      </c>
    </row>
    <row r="40" spans="1:11" ht="86.25" customHeight="1">
      <c r="A40" s="51">
        <v>28</v>
      </c>
      <c r="B40" s="25" t="s">
        <v>112</v>
      </c>
      <c r="C40" s="22"/>
      <c r="D40" s="22"/>
      <c r="E40" s="22"/>
      <c r="F40" s="20" t="s">
        <v>39</v>
      </c>
      <c r="G40" s="18" t="s">
        <v>18</v>
      </c>
      <c r="H40" s="19"/>
      <c r="I40" s="66">
        <f t="shared" si="3"/>
        <v>4</v>
      </c>
      <c r="J40" s="66">
        <f t="shared" si="3"/>
        <v>51.4</v>
      </c>
      <c r="K40" s="69">
        <f>K41</f>
        <v>53.019999999999996</v>
      </c>
    </row>
    <row r="41" spans="1:11" ht="197.25" customHeight="1">
      <c r="A41" s="51">
        <v>29</v>
      </c>
      <c r="B41" s="25" t="s">
        <v>113</v>
      </c>
      <c r="C41" s="22"/>
      <c r="D41" s="22"/>
      <c r="E41" s="22"/>
      <c r="F41" s="20" t="s">
        <v>101</v>
      </c>
      <c r="G41" s="18" t="s">
        <v>18</v>
      </c>
      <c r="H41" s="19"/>
      <c r="I41" s="66">
        <f t="shared" si="3"/>
        <v>4</v>
      </c>
      <c r="J41" s="66">
        <f t="shared" si="3"/>
        <v>51.4</v>
      </c>
      <c r="K41" s="69">
        <f>K42</f>
        <v>53.019999999999996</v>
      </c>
    </row>
    <row r="42" spans="1:11" ht="156.75" customHeight="1">
      <c r="A42" s="51">
        <v>30</v>
      </c>
      <c r="B42" s="25" t="s">
        <v>89</v>
      </c>
      <c r="C42" s="18" t="s">
        <v>17</v>
      </c>
      <c r="D42" s="18" t="s">
        <v>20</v>
      </c>
      <c r="E42" s="18" t="s">
        <v>22</v>
      </c>
      <c r="F42" s="18" t="s">
        <v>64</v>
      </c>
      <c r="G42" s="18" t="s">
        <v>18</v>
      </c>
      <c r="H42" s="19">
        <f>H43+H44+H45</f>
        <v>0</v>
      </c>
      <c r="I42" s="66">
        <f>I43+I44+I45</f>
        <v>4</v>
      </c>
      <c r="J42" s="66">
        <f>J43+J44+J45</f>
        <v>51.4</v>
      </c>
      <c r="K42" s="66">
        <f>K43+K44+K45</f>
        <v>53.019999999999996</v>
      </c>
    </row>
    <row r="43" spans="1:11" ht="84.75" customHeight="1">
      <c r="A43" s="51">
        <f>A42+1</f>
        <v>31</v>
      </c>
      <c r="B43" s="21" t="s">
        <v>52</v>
      </c>
      <c r="C43" s="22" t="s">
        <v>17</v>
      </c>
      <c r="D43" s="22" t="s">
        <v>20</v>
      </c>
      <c r="E43" s="22" t="s">
        <v>22</v>
      </c>
      <c r="F43" s="22" t="s">
        <v>64</v>
      </c>
      <c r="G43" s="22" t="s">
        <v>27</v>
      </c>
      <c r="H43" s="24"/>
      <c r="I43" s="69">
        <v>2.96</v>
      </c>
      <c r="J43" s="66">
        <v>38.3</v>
      </c>
      <c r="K43" s="69">
        <v>39.65</v>
      </c>
    </row>
    <row r="44" spans="1:11" ht="88.5" customHeight="1">
      <c r="A44" s="51">
        <f>A43+1</f>
        <v>32</v>
      </c>
      <c r="B44" s="21" t="s">
        <v>51</v>
      </c>
      <c r="C44" s="22" t="s">
        <v>17</v>
      </c>
      <c r="D44" s="22" t="s">
        <v>20</v>
      </c>
      <c r="E44" s="22" t="s">
        <v>22</v>
      </c>
      <c r="F44" s="22" t="s">
        <v>64</v>
      </c>
      <c r="G44" s="22" t="s">
        <v>50</v>
      </c>
      <c r="H44" s="24"/>
      <c r="I44" s="69">
        <v>0.9</v>
      </c>
      <c r="J44" s="66">
        <v>11.57</v>
      </c>
      <c r="K44" s="69">
        <v>11.97</v>
      </c>
    </row>
    <row r="45" spans="1:11" ht="105" customHeight="1">
      <c r="A45" s="51">
        <f>A44+1</f>
        <v>33</v>
      </c>
      <c r="B45" s="21" t="s">
        <v>0</v>
      </c>
      <c r="C45" s="22" t="s">
        <v>17</v>
      </c>
      <c r="D45" s="22" t="s">
        <v>20</v>
      </c>
      <c r="E45" s="22" t="s">
        <v>22</v>
      </c>
      <c r="F45" s="22" t="s">
        <v>64</v>
      </c>
      <c r="G45" s="22" t="s">
        <v>33</v>
      </c>
      <c r="H45" s="24"/>
      <c r="I45" s="69">
        <v>0.14</v>
      </c>
      <c r="J45" s="66">
        <v>1.53</v>
      </c>
      <c r="K45" s="66">
        <v>1.4</v>
      </c>
    </row>
    <row r="46" spans="1:11" ht="105" customHeight="1">
      <c r="A46" s="51">
        <v>34</v>
      </c>
      <c r="B46" s="25" t="s">
        <v>110</v>
      </c>
      <c r="C46" s="22"/>
      <c r="D46" s="22"/>
      <c r="E46" s="22"/>
      <c r="F46" s="22"/>
      <c r="G46" s="22"/>
      <c r="H46" s="24"/>
      <c r="I46" s="70">
        <f aca="true" t="shared" si="4" ref="I46:K47">I47</f>
        <v>-5</v>
      </c>
      <c r="J46" s="68">
        <f t="shared" si="4"/>
        <v>5</v>
      </c>
      <c r="K46" s="70">
        <f t="shared" si="4"/>
        <v>5</v>
      </c>
    </row>
    <row r="47" spans="1:11" ht="105" customHeight="1">
      <c r="A47" s="51">
        <v>35</v>
      </c>
      <c r="B47" s="25" t="s">
        <v>112</v>
      </c>
      <c r="C47" s="22"/>
      <c r="D47" s="22"/>
      <c r="E47" s="22"/>
      <c r="F47" s="18" t="s">
        <v>39</v>
      </c>
      <c r="G47" s="18" t="s">
        <v>18</v>
      </c>
      <c r="H47" s="19"/>
      <c r="I47" s="66">
        <f t="shared" si="4"/>
        <v>-5</v>
      </c>
      <c r="J47" s="66">
        <f t="shared" si="4"/>
        <v>5</v>
      </c>
      <c r="K47" s="69">
        <f t="shared" si="4"/>
        <v>5</v>
      </c>
    </row>
    <row r="48" spans="1:11" ht="181.5" customHeight="1">
      <c r="A48" s="51">
        <v>36</v>
      </c>
      <c r="B48" s="17" t="s">
        <v>120</v>
      </c>
      <c r="C48" s="18" t="s">
        <v>17</v>
      </c>
      <c r="D48" s="18" t="s">
        <v>23</v>
      </c>
      <c r="E48" s="18" t="s">
        <v>22</v>
      </c>
      <c r="F48" s="18" t="s">
        <v>102</v>
      </c>
      <c r="G48" s="18" t="s">
        <v>18</v>
      </c>
      <c r="H48" s="19">
        <f aca="true" t="shared" si="5" ref="H48:J49">H49</f>
        <v>0</v>
      </c>
      <c r="I48" s="66">
        <f t="shared" si="5"/>
        <v>-5</v>
      </c>
      <c r="J48" s="66">
        <f t="shared" si="5"/>
        <v>5</v>
      </c>
      <c r="K48" s="69">
        <f>K49</f>
        <v>5</v>
      </c>
    </row>
    <row r="49" spans="1:11" ht="132.75" customHeight="1">
      <c r="A49" s="51">
        <f>A48+1</f>
        <v>37</v>
      </c>
      <c r="B49" s="29" t="s">
        <v>121</v>
      </c>
      <c r="C49" s="22" t="s">
        <v>17</v>
      </c>
      <c r="D49" s="22" t="s">
        <v>23</v>
      </c>
      <c r="E49" s="22" t="s">
        <v>22</v>
      </c>
      <c r="F49" s="18" t="s">
        <v>38</v>
      </c>
      <c r="G49" s="18" t="s">
        <v>18</v>
      </c>
      <c r="H49" s="24">
        <f t="shared" si="5"/>
        <v>0</v>
      </c>
      <c r="I49" s="69">
        <f>I50</f>
        <v>-5</v>
      </c>
      <c r="J49" s="66">
        <v>5</v>
      </c>
      <c r="K49" s="69">
        <f>K50</f>
        <v>5</v>
      </c>
    </row>
    <row r="50" spans="1:11" ht="102.75" customHeight="1">
      <c r="A50" s="51">
        <f>A49+1</f>
        <v>38</v>
      </c>
      <c r="B50" s="28" t="s">
        <v>0</v>
      </c>
      <c r="C50" s="22" t="s">
        <v>17</v>
      </c>
      <c r="D50" s="22" t="s">
        <v>23</v>
      </c>
      <c r="E50" s="22" t="s">
        <v>22</v>
      </c>
      <c r="F50" s="22" t="s">
        <v>38</v>
      </c>
      <c r="G50" s="22">
        <v>244</v>
      </c>
      <c r="H50" s="24"/>
      <c r="I50" s="69">
        <v>-5</v>
      </c>
      <c r="J50" s="66">
        <v>5</v>
      </c>
      <c r="K50" s="69">
        <v>5</v>
      </c>
    </row>
    <row r="51" spans="1:11" ht="102.75" customHeight="1">
      <c r="A51" s="51">
        <v>39</v>
      </c>
      <c r="B51" s="49" t="s">
        <v>91</v>
      </c>
      <c r="C51" s="22"/>
      <c r="D51" s="22"/>
      <c r="E51" s="22"/>
      <c r="F51" s="22"/>
      <c r="G51" s="22"/>
      <c r="H51" s="24"/>
      <c r="I51" s="68">
        <f aca="true" t="shared" si="6" ref="I51:K52">I52</f>
        <v>-109.80000000000001</v>
      </c>
      <c r="J51" s="68">
        <f t="shared" si="6"/>
        <v>2.37</v>
      </c>
      <c r="K51" s="71">
        <f t="shared" si="6"/>
        <v>5.37</v>
      </c>
    </row>
    <row r="52" spans="1:11" ht="102.75" customHeight="1">
      <c r="A52" s="51">
        <v>40</v>
      </c>
      <c r="B52" s="49" t="s">
        <v>112</v>
      </c>
      <c r="C52" s="22"/>
      <c r="D52" s="22"/>
      <c r="E52" s="22"/>
      <c r="F52" s="18" t="s">
        <v>39</v>
      </c>
      <c r="G52" s="18" t="s">
        <v>18</v>
      </c>
      <c r="H52" s="19"/>
      <c r="I52" s="66">
        <f t="shared" si="6"/>
        <v>-109.80000000000001</v>
      </c>
      <c r="J52" s="66">
        <f t="shared" si="6"/>
        <v>2.37</v>
      </c>
      <c r="K52" s="72">
        <f t="shared" si="6"/>
        <v>5.37</v>
      </c>
    </row>
    <row r="53" spans="1:11" ht="160.5" customHeight="1">
      <c r="A53" s="51">
        <v>41</v>
      </c>
      <c r="B53" s="17" t="s">
        <v>122</v>
      </c>
      <c r="C53" s="18" t="s">
        <v>17</v>
      </c>
      <c r="D53" s="26" t="s">
        <v>4</v>
      </c>
      <c r="E53" s="26" t="s">
        <v>4</v>
      </c>
      <c r="F53" s="18" t="s">
        <v>94</v>
      </c>
      <c r="G53" s="26" t="s">
        <v>18</v>
      </c>
      <c r="H53" s="19" t="e">
        <f>#REF!</f>
        <v>#REF!</v>
      </c>
      <c r="I53" s="66">
        <f>I55+I56+I57</f>
        <v>-109.80000000000001</v>
      </c>
      <c r="J53" s="66">
        <f>J55+J56+J57</f>
        <v>2.37</v>
      </c>
      <c r="K53" s="67">
        <f>K54</f>
        <v>5.37</v>
      </c>
    </row>
    <row r="54" spans="1:11" ht="160.5" customHeight="1">
      <c r="A54" s="51">
        <v>42</v>
      </c>
      <c r="B54" s="17" t="s">
        <v>123</v>
      </c>
      <c r="C54" s="18"/>
      <c r="D54" s="26"/>
      <c r="E54" s="26"/>
      <c r="F54" s="18" t="s">
        <v>41</v>
      </c>
      <c r="G54" s="26" t="s">
        <v>18</v>
      </c>
      <c r="H54" s="19"/>
      <c r="I54" s="66">
        <f>I55+I56+I57</f>
        <v>-109.80000000000001</v>
      </c>
      <c r="J54" s="66">
        <f>J55+J56+J57</f>
        <v>2.37</v>
      </c>
      <c r="K54" s="73">
        <f>K55+K56+K57</f>
        <v>5.37</v>
      </c>
    </row>
    <row r="55" spans="1:11" ht="91.5" customHeight="1">
      <c r="A55" s="51">
        <v>43</v>
      </c>
      <c r="B55" s="21" t="s">
        <v>52</v>
      </c>
      <c r="C55" s="22" t="s">
        <v>17</v>
      </c>
      <c r="D55" s="27" t="s">
        <v>4</v>
      </c>
      <c r="E55" s="27" t="s">
        <v>4</v>
      </c>
      <c r="F55" s="22" t="s">
        <v>41</v>
      </c>
      <c r="G55" s="27" t="s">
        <v>27</v>
      </c>
      <c r="H55" s="24"/>
      <c r="I55" s="69">
        <v>-76.65</v>
      </c>
      <c r="J55" s="66">
        <v>0</v>
      </c>
      <c r="K55" s="73">
        <v>0</v>
      </c>
    </row>
    <row r="56" spans="1:11" ht="138.75" customHeight="1">
      <c r="A56" s="51">
        <f>A55+1</f>
        <v>44</v>
      </c>
      <c r="B56" s="21" t="s">
        <v>66</v>
      </c>
      <c r="C56" s="22" t="s">
        <v>17</v>
      </c>
      <c r="D56" s="27" t="s">
        <v>4</v>
      </c>
      <c r="E56" s="27" t="s">
        <v>4</v>
      </c>
      <c r="F56" s="22" t="s">
        <v>41</v>
      </c>
      <c r="G56" s="27" t="s">
        <v>50</v>
      </c>
      <c r="H56" s="24"/>
      <c r="I56" s="69">
        <v>-23.15</v>
      </c>
      <c r="J56" s="66">
        <v>0</v>
      </c>
      <c r="K56" s="73">
        <v>0</v>
      </c>
    </row>
    <row r="57" spans="1:11" ht="135" customHeight="1">
      <c r="A57" s="51">
        <f>A56+1</f>
        <v>45</v>
      </c>
      <c r="B57" s="28" t="s">
        <v>0</v>
      </c>
      <c r="C57" s="22" t="s">
        <v>17</v>
      </c>
      <c r="D57" s="27" t="s">
        <v>4</v>
      </c>
      <c r="E57" s="27" t="s">
        <v>4</v>
      </c>
      <c r="F57" s="22" t="s">
        <v>41</v>
      </c>
      <c r="G57" s="27" t="s">
        <v>33</v>
      </c>
      <c r="H57" s="24"/>
      <c r="I57" s="69">
        <v>-10</v>
      </c>
      <c r="J57" s="66">
        <v>2.37</v>
      </c>
      <c r="K57" s="73">
        <v>5.37</v>
      </c>
    </row>
    <row r="58" spans="1:11" ht="135" customHeight="1">
      <c r="A58" s="51">
        <v>46</v>
      </c>
      <c r="B58" s="49" t="s">
        <v>95</v>
      </c>
      <c r="C58" s="22"/>
      <c r="D58" s="27"/>
      <c r="E58" s="27"/>
      <c r="F58" s="22"/>
      <c r="G58" s="27"/>
      <c r="H58" s="24"/>
      <c r="I58" s="70">
        <f aca="true" t="shared" si="7" ref="I58:J61">I59</f>
        <v>-8.98</v>
      </c>
      <c r="J58" s="68">
        <f t="shared" si="7"/>
        <v>234.62</v>
      </c>
      <c r="K58" s="74">
        <f>K59</f>
        <v>184.87</v>
      </c>
    </row>
    <row r="59" spans="1:11" ht="135" customHeight="1">
      <c r="A59" s="51">
        <v>47</v>
      </c>
      <c r="B59" s="49" t="s">
        <v>96</v>
      </c>
      <c r="C59" s="22"/>
      <c r="D59" s="27"/>
      <c r="E59" s="27"/>
      <c r="F59" s="22"/>
      <c r="G59" s="27"/>
      <c r="H59" s="24"/>
      <c r="I59" s="69">
        <f t="shared" si="7"/>
        <v>-8.98</v>
      </c>
      <c r="J59" s="66">
        <f t="shared" si="7"/>
        <v>234.62</v>
      </c>
      <c r="K59" s="73">
        <f>K60</f>
        <v>184.87</v>
      </c>
    </row>
    <row r="60" spans="1:11" ht="135" customHeight="1">
      <c r="A60" s="51">
        <v>48</v>
      </c>
      <c r="B60" s="49" t="s">
        <v>112</v>
      </c>
      <c r="C60" s="22"/>
      <c r="D60" s="27"/>
      <c r="E60" s="27"/>
      <c r="F60" s="18" t="s">
        <v>39</v>
      </c>
      <c r="G60" s="26" t="s">
        <v>18</v>
      </c>
      <c r="H60" s="19"/>
      <c r="I60" s="66">
        <f t="shared" si="7"/>
        <v>-8.98</v>
      </c>
      <c r="J60" s="66">
        <f t="shared" si="7"/>
        <v>234.62</v>
      </c>
      <c r="K60" s="73">
        <f>K61</f>
        <v>184.87</v>
      </c>
    </row>
    <row r="61" spans="1:11" ht="160.5" customHeight="1">
      <c r="A61" s="51">
        <v>49</v>
      </c>
      <c r="B61" s="49" t="s">
        <v>114</v>
      </c>
      <c r="C61" s="22"/>
      <c r="D61" s="27"/>
      <c r="E61" s="27"/>
      <c r="F61" s="18" t="s">
        <v>94</v>
      </c>
      <c r="G61" s="26" t="s">
        <v>18</v>
      </c>
      <c r="H61" s="19"/>
      <c r="I61" s="66">
        <f t="shared" si="7"/>
        <v>-8.98</v>
      </c>
      <c r="J61" s="66">
        <f t="shared" si="7"/>
        <v>234.62</v>
      </c>
      <c r="K61" s="73">
        <f>K62</f>
        <v>184.87</v>
      </c>
    </row>
    <row r="62" spans="1:11" ht="190.5" customHeight="1">
      <c r="A62" s="51">
        <v>50</v>
      </c>
      <c r="B62" s="29" t="s">
        <v>115</v>
      </c>
      <c r="C62" s="18" t="s">
        <v>17</v>
      </c>
      <c r="D62" s="18" t="s">
        <v>24</v>
      </c>
      <c r="E62" s="18" t="s">
        <v>19</v>
      </c>
      <c r="F62" s="18" t="s">
        <v>42</v>
      </c>
      <c r="G62" s="18" t="s">
        <v>18</v>
      </c>
      <c r="H62" s="19">
        <f>H63+H64+H65+H66</f>
        <v>0</v>
      </c>
      <c r="I62" s="66">
        <f>I63+I64+I65+I66</f>
        <v>-8.98</v>
      </c>
      <c r="J62" s="66">
        <f>J63+J64+J65+J66</f>
        <v>234.62</v>
      </c>
      <c r="K62" s="73">
        <f>K63+K64+K65+K66</f>
        <v>184.87</v>
      </c>
    </row>
    <row r="63" spans="1:11" ht="102" customHeight="1">
      <c r="A63" s="51">
        <f>A62+1</f>
        <v>51</v>
      </c>
      <c r="B63" s="21" t="s">
        <v>48</v>
      </c>
      <c r="C63" s="22" t="s">
        <v>17</v>
      </c>
      <c r="D63" s="22" t="s">
        <v>24</v>
      </c>
      <c r="E63" s="22" t="s">
        <v>19</v>
      </c>
      <c r="F63" s="22" t="s">
        <v>42</v>
      </c>
      <c r="G63" s="22" t="s">
        <v>33</v>
      </c>
      <c r="H63" s="24"/>
      <c r="I63" s="69">
        <v>-8.98</v>
      </c>
      <c r="J63" s="66">
        <v>203.62</v>
      </c>
      <c r="K63" s="73">
        <v>153.87</v>
      </c>
    </row>
    <row r="64" spans="1:11" ht="75" customHeight="1">
      <c r="A64" s="51">
        <f>A63+1</f>
        <v>52</v>
      </c>
      <c r="B64" s="21" t="s">
        <v>37</v>
      </c>
      <c r="C64" s="22" t="s">
        <v>17</v>
      </c>
      <c r="D64" s="22" t="s">
        <v>24</v>
      </c>
      <c r="E64" s="22" t="s">
        <v>19</v>
      </c>
      <c r="F64" s="22" t="s">
        <v>42</v>
      </c>
      <c r="G64" s="22" t="s">
        <v>49</v>
      </c>
      <c r="H64" s="24"/>
      <c r="I64" s="69">
        <v>0</v>
      </c>
      <c r="J64" s="66">
        <v>10</v>
      </c>
      <c r="K64" s="73">
        <v>10</v>
      </c>
    </row>
    <row r="65" spans="1:11" ht="80.25" customHeight="1">
      <c r="A65" s="51">
        <f>A64+1</f>
        <v>53</v>
      </c>
      <c r="B65" s="21" t="s">
        <v>31</v>
      </c>
      <c r="C65" s="22" t="s">
        <v>17</v>
      </c>
      <c r="D65" s="22" t="s">
        <v>24</v>
      </c>
      <c r="E65" s="22" t="s">
        <v>19</v>
      </c>
      <c r="F65" s="22" t="s">
        <v>42</v>
      </c>
      <c r="G65" s="22" t="s">
        <v>34</v>
      </c>
      <c r="H65" s="24"/>
      <c r="I65" s="69">
        <v>0</v>
      </c>
      <c r="J65" s="66">
        <v>15</v>
      </c>
      <c r="K65" s="73">
        <v>15</v>
      </c>
    </row>
    <row r="66" spans="1:11" ht="96" customHeight="1">
      <c r="A66" s="51">
        <v>54</v>
      </c>
      <c r="B66" s="21" t="s">
        <v>32</v>
      </c>
      <c r="C66" s="22" t="s">
        <v>17</v>
      </c>
      <c r="D66" s="22" t="s">
        <v>24</v>
      </c>
      <c r="E66" s="22" t="s">
        <v>19</v>
      </c>
      <c r="F66" s="22" t="s">
        <v>42</v>
      </c>
      <c r="G66" s="22" t="s">
        <v>5</v>
      </c>
      <c r="H66" s="24"/>
      <c r="I66" s="69">
        <v>0</v>
      </c>
      <c r="J66" s="66">
        <v>6</v>
      </c>
      <c r="K66" s="73">
        <v>6</v>
      </c>
    </row>
    <row r="67" spans="1:11" ht="96" customHeight="1">
      <c r="A67" s="51">
        <v>55</v>
      </c>
      <c r="B67" s="25" t="s">
        <v>98</v>
      </c>
      <c r="C67" s="22"/>
      <c r="D67" s="22"/>
      <c r="E67" s="22"/>
      <c r="F67" s="22"/>
      <c r="G67" s="54"/>
      <c r="H67" s="53"/>
      <c r="I67" s="70">
        <f aca="true" t="shared" si="8" ref="I67:J70">I68</f>
        <v>243.68</v>
      </c>
      <c r="J67" s="68">
        <f t="shared" si="8"/>
        <v>929.2199999999999</v>
      </c>
      <c r="K67" s="74">
        <f>K68</f>
        <v>929.2199999999999</v>
      </c>
    </row>
    <row r="68" spans="1:11" ht="96" customHeight="1">
      <c r="A68" s="51">
        <v>55</v>
      </c>
      <c r="B68" s="25" t="s">
        <v>99</v>
      </c>
      <c r="C68" s="22"/>
      <c r="D68" s="22"/>
      <c r="E68" s="22"/>
      <c r="F68" s="22"/>
      <c r="G68" s="22"/>
      <c r="H68" s="24"/>
      <c r="I68" s="69">
        <f t="shared" si="8"/>
        <v>243.68</v>
      </c>
      <c r="J68" s="66">
        <f t="shared" si="8"/>
        <v>929.2199999999999</v>
      </c>
      <c r="K68" s="73">
        <f>K69</f>
        <v>929.2199999999999</v>
      </c>
    </row>
    <row r="69" spans="1:11" ht="126.75" customHeight="1">
      <c r="A69" s="51">
        <v>56</v>
      </c>
      <c r="B69" s="25" t="s">
        <v>112</v>
      </c>
      <c r="C69" s="22"/>
      <c r="D69" s="22"/>
      <c r="E69" s="22"/>
      <c r="F69" s="18" t="s">
        <v>103</v>
      </c>
      <c r="G69" s="18" t="s">
        <v>18</v>
      </c>
      <c r="H69" s="19"/>
      <c r="I69" s="66">
        <f t="shared" si="8"/>
        <v>243.68</v>
      </c>
      <c r="J69" s="66">
        <f t="shared" si="8"/>
        <v>929.2199999999999</v>
      </c>
      <c r="K69" s="73">
        <f>K70</f>
        <v>929.2199999999999</v>
      </c>
    </row>
    <row r="70" spans="1:11" ht="134.25" customHeight="1">
      <c r="A70" s="51">
        <v>57</v>
      </c>
      <c r="B70" s="25" t="s">
        <v>114</v>
      </c>
      <c r="C70" s="22"/>
      <c r="D70" s="22"/>
      <c r="E70" s="22"/>
      <c r="F70" s="18" t="s">
        <v>94</v>
      </c>
      <c r="G70" s="18" t="s">
        <v>18</v>
      </c>
      <c r="H70" s="19"/>
      <c r="I70" s="66">
        <f t="shared" si="8"/>
        <v>243.68</v>
      </c>
      <c r="J70" s="66">
        <f t="shared" si="8"/>
        <v>929.2199999999999</v>
      </c>
      <c r="K70" s="73">
        <f>K71</f>
        <v>929.2199999999999</v>
      </c>
    </row>
    <row r="71" spans="1:11" ht="188.25" customHeight="1">
      <c r="A71" s="51">
        <v>58</v>
      </c>
      <c r="B71" s="25" t="s">
        <v>116</v>
      </c>
      <c r="C71" s="18"/>
      <c r="D71" s="18"/>
      <c r="E71" s="18"/>
      <c r="F71" s="18" t="s">
        <v>40</v>
      </c>
      <c r="G71" s="18" t="s">
        <v>18</v>
      </c>
      <c r="H71" s="19"/>
      <c r="I71" s="66">
        <f>I72+I76</f>
        <v>243.68</v>
      </c>
      <c r="J71" s="66">
        <f>J72+J76</f>
        <v>929.2199999999999</v>
      </c>
      <c r="K71" s="73">
        <f>K72+K76</f>
        <v>929.2199999999999</v>
      </c>
    </row>
    <row r="72" spans="1:11" ht="146.25" customHeight="1">
      <c r="A72" s="51">
        <v>59</v>
      </c>
      <c r="B72" s="21" t="s">
        <v>67</v>
      </c>
      <c r="C72" s="22"/>
      <c r="D72" s="22"/>
      <c r="E72" s="22"/>
      <c r="F72" s="22" t="s">
        <v>40</v>
      </c>
      <c r="G72" s="22" t="s">
        <v>18</v>
      </c>
      <c r="H72" s="24"/>
      <c r="I72" s="69">
        <f>I73+I74</f>
        <v>125.02</v>
      </c>
      <c r="J72" s="66">
        <f>J73+J74</f>
        <v>810.56</v>
      </c>
      <c r="K72" s="73">
        <f>K73+K74</f>
        <v>810.56</v>
      </c>
    </row>
    <row r="73" spans="1:11" ht="80.25" customHeight="1">
      <c r="A73" s="51">
        <v>60</v>
      </c>
      <c r="B73" s="21" t="s">
        <v>52</v>
      </c>
      <c r="C73" s="22"/>
      <c r="D73" s="22"/>
      <c r="E73" s="22"/>
      <c r="F73" s="22" t="s">
        <v>40</v>
      </c>
      <c r="G73" s="22" t="s">
        <v>27</v>
      </c>
      <c r="H73" s="24"/>
      <c r="I73" s="69">
        <v>96.03</v>
      </c>
      <c r="J73" s="66">
        <v>622.56</v>
      </c>
      <c r="K73" s="73">
        <v>622.56</v>
      </c>
    </row>
    <row r="74" spans="1:11" ht="80.25" customHeight="1">
      <c r="A74" s="51">
        <v>61</v>
      </c>
      <c r="B74" s="21" t="s">
        <v>51</v>
      </c>
      <c r="C74" s="22"/>
      <c r="D74" s="22"/>
      <c r="E74" s="22"/>
      <c r="F74" s="22" t="s">
        <v>40</v>
      </c>
      <c r="G74" s="22" t="s">
        <v>50</v>
      </c>
      <c r="H74" s="24"/>
      <c r="I74" s="69">
        <v>28.99</v>
      </c>
      <c r="J74" s="66">
        <v>188</v>
      </c>
      <c r="K74" s="73">
        <v>188</v>
      </c>
    </row>
    <row r="75" spans="1:11" ht="57" customHeight="1" hidden="1">
      <c r="A75" s="51" t="e">
        <f>#REF!+1</f>
        <v>#REF!</v>
      </c>
      <c r="B75" s="31" t="s">
        <v>26</v>
      </c>
      <c r="C75" s="32" t="s">
        <v>17</v>
      </c>
      <c r="D75" s="32" t="s">
        <v>57</v>
      </c>
      <c r="E75" s="32" t="s">
        <v>57</v>
      </c>
      <c r="F75" s="32" t="s">
        <v>58</v>
      </c>
      <c r="G75" s="32" t="s">
        <v>59</v>
      </c>
      <c r="H75" s="33"/>
      <c r="I75" s="67"/>
      <c r="J75" s="66">
        <v>0</v>
      </c>
      <c r="K75" s="73"/>
    </row>
    <row r="76" spans="1:11" ht="152.25" customHeight="1">
      <c r="A76" s="51">
        <v>62</v>
      </c>
      <c r="B76" s="31" t="s">
        <v>117</v>
      </c>
      <c r="C76" s="32"/>
      <c r="D76" s="32"/>
      <c r="E76" s="32"/>
      <c r="F76" s="32" t="s">
        <v>40</v>
      </c>
      <c r="G76" s="32" t="s">
        <v>18</v>
      </c>
      <c r="H76" s="33"/>
      <c r="I76" s="67">
        <f>I77+I78</f>
        <v>118.66</v>
      </c>
      <c r="J76" s="66">
        <f>J77+J78</f>
        <v>118.66</v>
      </c>
      <c r="K76" s="73">
        <f>K77+K78</f>
        <v>118.66</v>
      </c>
    </row>
    <row r="77" spans="1:11" ht="57" customHeight="1">
      <c r="A77" s="51">
        <v>63</v>
      </c>
      <c r="B77" s="40" t="s">
        <v>52</v>
      </c>
      <c r="C77" s="32"/>
      <c r="D77" s="32"/>
      <c r="E77" s="32"/>
      <c r="F77" s="41" t="s">
        <v>75</v>
      </c>
      <c r="G77" s="41" t="s">
        <v>27</v>
      </c>
      <c r="H77" s="33"/>
      <c r="I77" s="72">
        <v>91.14</v>
      </c>
      <c r="J77" s="66">
        <v>91.14</v>
      </c>
      <c r="K77" s="73">
        <v>91.14</v>
      </c>
    </row>
    <row r="78" spans="1:11" ht="57" customHeight="1">
      <c r="A78" s="51">
        <v>64</v>
      </c>
      <c r="B78" s="40" t="s">
        <v>51</v>
      </c>
      <c r="C78" s="32"/>
      <c r="D78" s="32"/>
      <c r="E78" s="32"/>
      <c r="F78" s="41" t="s">
        <v>75</v>
      </c>
      <c r="G78" s="41" t="s">
        <v>50</v>
      </c>
      <c r="H78" s="33"/>
      <c r="I78" s="72">
        <v>27.52</v>
      </c>
      <c r="J78" s="66">
        <v>27.52</v>
      </c>
      <c r="K78" s="73">
        <v>27.52</v>
      </c>
    </row>
    <row r="79" spans="1:11" ht="57" customHeight="1">
      <c r="A79" s="52">
        <v>65</v>
      </c>
      <c r="B79" s="39" t="s">
        <v>26</v>
      </c>
      <c r="C79" s="32"/>
      <c r="D79" s="32"/>
      <c r="E79" s="32"/>
      <c r="F79" s="32" t="s">
        <v>76</v>
      </c>
      <c r="G79" s="32" t="s">
        <v>59</v>
      </c>
      <c r="H79" s="33"/>
      <c r="I79" s="71">
        <v>-88.51</v>
      </c>
      <c r="J79" s="71">
        <v>62.27</v>
      </c>
      <c r="K79" s="74">
        <v>121.9</v>
      </c>
    </row>
    <row r="80" spans="1:11" ht="48" customHeight="1">
      <c r="A80" s="77" t="s">
        <v>6</v>
      </c>
      <c r="B80" s="77"/>
      <c r="C80" s="77"/>
      <c r="D80" s="77"/>
      <c r="E80" s="77"/>
      <c r="F80" s="77"/>
      <c r="G80" s="33"/>
      <c r="H80" s="33" t="e">
        <f>#REF!+#REF!+#REF!+#REF!+#REF!+#REF!+#REF!+H75</f>
        <v>#REF!</v>
      </c>
      <c r="I80" s="67">
        <f>I17+I39+I46+I51+I58+I67+I79</f>
        <v>27.870000000000005</v>
      </c>
      <c r="J80" s="67">
        <f>J17+J39+J46+J51+J58+J67+J79</f>
        <v>2603.0699999999997</v>
      </c>
      <c r="K80" s="73">
        <f>K17+K39+K46+K51+K58+K67+K79</f>
        <v>2612.62</v>
      </c>
    </row>
    <row r="81" spans="1:11" ht="4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4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25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</sheetData>
  <sheetProtection/>
  <mergeCells count="5">
    <mergeCell ref="A5:J5"/>
    <mergeCell ref="G6:J6"/>
    <mergeCell ref="A80:F80"/>
    <mergeCell ref="J3:K3"/>
    <mergeCell ref="J4:K4"/>
  </mergeCells>
  <printOptions/>
  <pageMargins left="0.7" right="0.7" top="0.75" bottom="0.75" header="0.3" footer="0.3"/>
  <pageSetup horizontalDpi="600" verticalDpi="600" orientation="portrait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Бухгалтерия</cp:lastModifiedBy>
  <cp:lastPrinted>2017-12-27T03:21:05Z</cp:lastPrinted>
  <dcterms:created xsi:type="dcterms:W3CDTF">2007-09-12T09:25:25Z</dcterms:created>
  <dcterms:modified xsi:type="dcterms:W3CDTF">2017-12-27T03:22:51Z</dcterms:modified>
  <cp:category/>
  <cp:version/>
  <cp:contentType/>
  <cp:contentStatus/>
</cp:coreProperties>
</file>