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0"/>
  </bookViews>
  <sheets>
    <sheet name="прил   8" sheetId="1" r:id="rId1"/>
  </sheets>
  <definedNames>
    <definedName name="_xlnm.Print_Area" localSheetId="0">'прил   8'!$A$1:$M$127</definedName>
    <definedName name="п" localSheetId="0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<sst xmlns="http://schemas.openxmlformats.org/spreadsheetml/2006/main" count="401" uniqueCount="150">
  <si>
    <t>Прочая закупка товаров, работ и услуг для обеспечения государственных (муниципальных) нужд</t>
  </si>
  <si>
    <t>Резервные фонды органов местного самоуправления</t>
  </si>
  <si>
    <t>Резервные средства</t>
  </si>
  <si>
    <t>870</t>
  </si>
  <si>
    <t>07</t>
  </si>
  <si>
    <t>852</t>
  </si>
  <si>
    <t>ВСЕГО РАСХОДОВ</t>
  </si>
  <si>
    <t>№ п/п</t>
  </si>
  <si>
    <t>Наименование показателей</t>
  </si>
  <si>
    <t>3</t>
  </si>
  <si>
    <t>4</t>
  </si>
  <si>
    <t>5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</si>
  <si>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</si>
  <si>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</si>
  <si>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</si>
  <si>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</si>
  <si>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</si>
  <si>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</si>
  <si>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01</t>
  </si>
  <si>
    <t>02</t>
  </si>
  <si>
    <t>04</t>
  </si>
  <si>
    <t>03</t>
  </si>
  <si>
    <t>05</t>
  </si>
  <si>
    <t>08</t>
  </si>
  <si>
    <t>11</t>
  </si>
  <si>
    <t>Условно утвержденные расходы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</si>
  <si>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</si>
  <si>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</si>
  <si>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</si>
  <si>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</si>
  <si>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</si>
  <si>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</si>
  <si>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</si>
  <si>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</si>
  <si>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</si>
  <si>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направления деятельности</t>
  </si>
  <si>
    <t>Иные межбюджетные трансферты</t>
  </si>
  <si>
    <t>0120100000</t>
  </si>
  <si>
    <t>0100000000</t>
  </si>
  <si>
    <t>0130300000</t>
  </si>
  <si>
    <t>0130100000</t>
  </si>
  <si>
    <t>0130200000</t>
  </si>
  <si>
    <t>9900000000</t>
  </si>
  <si>
    <t>010А101100</t>
  </si>
  <si>
    <t>010А101110</t>
  </si>
  <si>
    <t>010А101190</t>
  </si>
  <si>
    <t>990000Ш600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</si>
  <si>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</si>
  <si>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</si>
  <si>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</si>
  <si>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</si>
  <si>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</si>
  <si>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8</t>
  </si>
  <si>
    <t>0100000</t>
  </si>
  <si>
    <t>0100801</t>
  </si>
  <si>
    <t>122</t>
  </si>
  <si>
    <t>99</t>
  </si>
  <si>
    <t>9990000</t>
  </si>
  <si>
    <t>999</t>
  </si>
  <si>
    <t>Изменения на 2017 год (+;-)</t>
  </si>
  <si>
    <t>АВЦП" Обеспечение деятельности Администрации МО Шашикманское сельское поселение на 2015-2018 гг.</t>
  </si>
  <si>
    <t>Муниципальная программа "Комплексное развитие территории Шашикманского сельского поселения на 2015-2018г.г"</t>
  </si>
  <si>
    <t>0110451180</t>
  </si>
  <si>
    <t>990А001100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</si>
  <si>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</si>
  <si>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Расходы на выплату персоналу государственных (муниципальных) органов</t>
  </si>
  <si>
    <t>Высшее должностное лицо сельского поселения и его заместители</t>
  </si>
  <si>
    <t>9900099999</t>
  </si>
  <si>
    <t>Общегосударственные вопросы</t>
  </si>
  <si>
    <t>Функционирование  высшего  должностного лица субъекта Российской Федерации  и муниципального образования</t>
  </si>
  <si>
    <t>Непрограммные направления деятельности администрации сельского поселения</t>
  </si>
  <si>
    <t>9900001100</t>
  </si>
  <si>
    <t xml:space="preserve">Непрограммные направления деятельности </t>
  </si>
  <si>
    <t>Функцианирование Правительства Российской Федерации,высших исполнительных органов государственной власти субъектов Российской Федерации ,местных администраций</t>
  </si>
  <si>
    <t>Мобилизационная и вневойсковая подготовка</t>
  </si>
  <si>
    <t>Субвенция на осуществление первичного воинского  учета на территориях,где отсутствуют военные комиссариаты</t>
  </si>
  <si>
    <t>0130000000</t>
  </si>
  <si>
    <t>Культура,кинематография</t>
  </si>
  <si>
    <t>Культура</t>
  </si>
  <si>
    <t>Физическая культура и спорт</t>
  </si>
  <si>
    <t>Другие вопросы в области  физической культуры и спорта</t>
  </si>
  <si>
    <t>Расходы на обеспечение функций  муниципальных органов</t>
  </si>
  <si>
    <t>0110000000</t>
  </si>
  <si>
    <t>0120000000</t>
  </si>
  <si>
    <t>010000000</t>
  </si>
  <si>
    <t>Жилищно-коммунальное хозяйство</t>
  </si>
  <si>
    <t>Муниципальная программа "Комплексное развитие территории Шашикманского сельского поселения"</t>
  </si>
  <si>
    <t>Муниципальная программа "Комплексное развитие территории Шашикманского сельского поселения."</t>
  </si>
  <si>
    <t>Подпрограмма "Устоичивое развитие систем жизнеобеспечения" муниципальной программы "Комплексное развитие территории Шашикманского сельского поселения."</t>
  </si>
  <si>
    <t>Подпрограммы "Развитие  социально-культурной  сферы" в муниципальном образовании Шашикманское сельское поселение."</t>
  </si>
  <si>
    <t>Развитие молодежной политики в рамках подпрограммы"Развитие социально-культурной сферы в  муниципальном  образовании Шашикманское сельское поселение "</t>
  </si>
  <si>
    <t>Муниципальная программа "Комплексное развитие территории Шашикманского сельского поселения ."</t>
  </si>
  <si>
    <t>Подпрограмма "Развитие социально-культурной сферы в муниципальном образовании Шашикманское сельское поселение ."</t>
  </si>
  <si>
    <t>Развитие культуры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поселения.</t>
  </si>
  <si>
    <t>Подпрограмма "Развитие социально-культурной сферы в муниципальном образовании Шашикманское сельское поселение"</t>
  </si>
  <si>
    <t>Развитие культуры и спорта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поселения.</t>
  </si>
  <si>
    <t>Развитие  молодежной политики  в рамках подпрограммы "Развитие социально-культурной сферы в муниципальном  образовании Шашикманское сельское поселение ."</t>
  </si>
  <si>
    <t>Подпрограмма "Развитие экономического и налогового потенциала муниципального образования Шашикманское сельское поселение."</t>
  </si>
  <si>
    <t>Фонд оплаты  труда государственных муниципальных) органов</t>
  </si>
  <si>
    <t>010А1S8500</t>
  </si>
  <si>
    <t>01303S8500</t>
  </si>
  <si>
    <t>01301S8500</t>
  </si>
  <si>
    <t>Фонд оплаты труда государственных (муниципальных) органов</t>
  </si>
  <si>
    <t>Национальная  безопасность  и правоохранительная деятельность</t>
  </si>
  <si>
    <t>Подпрограмма "Устойчивое развитие  систем жизнеобеспечения  муниципального образования Шашикманское сельское поселение"</t>
  </si>
  <si>
    <t>Обеспечение  безопасности населения</t>
  </si>
  <si>
    <t>Обеспечение безопасности населения</t>
  </si>
  <si>
    <t>0120400000</t>
  </si>
  <si>
    <t>Изменения (+/-)</t>
  </si>
  <si>
    <t>(тыс. рублей)</t>
  </si>
  <si>
    <t>к решению "О бюджете муниципального образования Шашикманское сельское поселение на 2021 год и на плановый период 2022-2023 годов"</t>
  </si>
  <si>
    <t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"Шашикманское сельское поселение" на 2021 год</t>
  </si>
  <si>
    <t xml:space="preserve">Уплата  налога  на имущество  организаций  и земельного налога </t>
  </si>
  <si>
    <t>111</t>
  </si>
  <si>
    <t>119</t>
  </si>
  <si>
    <t>Национальная экономика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</si>
  <si>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</si>
  <si>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учреждений</t>
  </si>
  <si>
    <t>Расходы на выплату персоналу учреждений</t>
  </si>
  <si>
    <t>Итого с изменениями  на 2021 год</t>
  </si>
  <si>
    <t>Взносы по обязательному социальному страхованию на выплаты денежного содержания  и ные выплаты  работникам  государственных (муниципальных)органов</t>
  </si>
  <si>
    <t>АВЦП" Обеспечение деятельности Администрации МО Шашикманское сельское поселение."</t>
  </si>
  <si>
    <t>АВЦП "Обеспечение деятельности Администрации МО Шашикманское сельское поселение "Субсидии на оплату  труда работникам  бюджетной сферы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</si>
  <si>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</si>
  <si>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>Повышение  уровня  благоустройства в рамках подпрограммы "Устойчивое  развитие  территории Шашикманского  сельского поселения."</t>
  </si>
  <si>
    <t>Развитие молодежной политики в рамках подпрограммы"Развитие социально-культурной сферы в  муниципальном  образовании Шашикманское сельское поселение "Субсидии на оплату труда работникам бюджетной сферы</t>
  </si>
  <si>
    <t>Развитие культуры и спорта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поселения.Субсидии на оплату труда  работникам бюджетной сферы</t>
  </si>
  <si>
    <t>Развитие культуры  и спорта в рамках подпрограммы "Развитие социально-культурной сферы"муниципальной программы "Комплексное разавитие территории  Шашикманского сельского поселения.Субсидии на оплату труда работникам бюджетной сферы</t>
  </si>
  <si>
    <t xml:space="preserve">Молодежная политика </t>
  </si>
  <si>
    <t>Гражданская оборона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</si>
  <si>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</si>
  <si>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Резервные фонды </t>
  </si>
  <si>
    <t>Профилактика терроризма и экстремизма в рамках подпрограммы "Устойчивое развитие систем жизнеобеспечения муниципального образования Шашикманское  сельское поселение"</t>
  </si>
  <si>
    <t>Дорожное хозяйство (дорожные фонды)</t>
  </si>
  <si>
    <t>Подпрограмма «Устойчивое развитие систем жизнеобеспечения муниципального образования Шашикманское сельское поселение»</t>
  </si>
  <si>
    <t>0120200000</t>
  </si>
  <si>
    <t>Другие вопросы  в области  национальной безопасности  и правоохранительной деятельности</t>
  </si>
  <si>
    <t>Основное мероприятие "Ремонт улично-дорожной сети  сельского поселения" в рамках подпрограммы«Устойчивое развитие систем жизнеобеспечения муниципального образования Шашикманское сельское поселение»</t>
  </si>
  <si>
    <t>Итого с изменениями на 2021год</t>
  </si>
  <si>
    <t>01302S8500</t>
  </si>
  <si>
    <t>Приложение 3</t>
  </si>
  <si>
    <t>Закупка энергетических ресурсов</t>
  </si>
  <si>
    <t>Резервный фонд местной администрации</t>
  </si>
  <si>
    <t>Прочая закупка ,товаров,работ и услуг</t>
  </si>
  <si>
    <t>990000Ш500</t>
  </si>
  <si>
    <t>000</t>
  </si>
  <si>
    <t>01201S8500</t>
  </si>
  <si>
    <t>247</t>
  </si>
  <si>
    <t>Уплата иных платежей</t>
  </si>
  <si>
    <t>853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</si>
</sst>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_р_."/>
    <numFmt numFmtId="176" formatCode="#,##0.0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20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name val="Times New Roman"/>
      <family val="1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b/>
      <sz val="36"/>
      <color indexed="8"/>
      <name val="Times New Roman"/>
      <family val="1"/>
    </font>
    <font>
      <sz val="36"/>
      <color indexed="8"/>
      <name val="Times New Roman"/>
      <family val="1"/>
    </font>
    <font>
      <b/>
      <sz val="2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8" fillId="0" borderId="10" xfId="54" applyFont="1" applyFill="1" applyBorder="1" applyAlignment="1">
      <alignment horizontal="left" wrapText="1"/>
      <protection/>
    </xf>
    <xf numFmtId="0" fontId="8" fillId="0" borderId="11" xfId="54" applyFont="1" applyFill="1" applyBorder="1" applyAlignment="1">
      <alignment horizontal="left" wrapText="1"/>
      <protection/>
    </xf>
    <xf numFmtId="49" fontId="10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4" fillId="0" borderId="10" xfId="54" applyFont="1" applyFill="1" applyBorder="1" applyAlignment="1">
      <alignment horizontal="left" wrapText="1"/>
      <protection/>
    </xf>
    <xf numFmtId="49" fontId="13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53" applyFont="1" applyFill="1" applyBorder="1" applyAlignment="1">
      <alignment horizontal="justify" wrapText="1"/>
      <protection/>
    </xf>
    <xf numFmtId="49" fontId="13" fillId="0" borderId="10" xfId="0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3" fillId="0" borderId="13" xfId="53" applyFont="1" applyFill="1" applyBorder="1" applyAlignment="1">
      <alignment horizontal="justify" wrapText="1"/>
      <protection/>
    </xf>
    <xf numFmtId="49" fontId="13" fillId="0" borderId="13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12" fillId="0" borderId="0" xfId="0" applyNumberFormat="1" applyFont="1" applyAlignment="1">
      <alignment horizontal="right" wrapText="1"/>
    </xf>
    <xf numFmtId="0" fontId="13" fillId="0" borderId="13" xfId="0" applyFont="1" applyFill="1" applyBorder="1" applyAlignment="1">
      <alignment wrapText="1"/>
    </xf>
    <xf numFmtId="0" fontId="12" fillId="0" borderId="13" xfId="53" applyFont="1" applyFill="1" applyBorder="1" applyAlignment="1">
      <alignment horizontal="justify" wrapText="1"/>
      <protection/>
    </xf>
    <xf numFmtId="49" fontId="12" fillId="0" borderId="13" xfId="0" applyNumberFormat="1" applyFont="1" applyFill="1" applyBorder="1" applyAlignment="1">
      <alignment horizontal="center" wrapText="1"/>
    </xf>
    <xf numFmtId="2" fontId="12" fillId="0" borderId="13" xfId="0" applyNumberFormat="1" applyFont="1" applyFill="1" applyBorder="1" applyAlignment="1">
      <alignment horizontal="center" wrapText="1"/>
    </xf>
    <xf numFmtId="2" fontId="51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vertical="top" wrapText="1"/>
    </xf>
    <xf numFmtId="0" fontId="13" fillId="0" borderId="14" xfId="0" applyFont="1" applyFill="1" applyBorder="1" applyAlignment="1">
      <alignment wrapText="1"/>
    </xf>
    <xf numFmtId="0" fontId="12" fillId="0" borderId="15" xfId="0" applyNumberFormat="1" applyFont="1" applyFill="1" applyBorder="1" applyAlignment="1" applyProtection="1">
      <alignment wrapText="1"/>
      <protection/>
    </xf>
    <xf numFmtId="0" fontId="13" fillId="0" borderId="10" xfId="53" applyFont="1" applyFill="1" applyBorder="1" applyAlignment="1">
      <alignment horizontal="justify" wrapText="1"/>
      <protection/>
    </xf>
    <xf numFmtId="0" fontId="13" fillId="0" borderId="1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wrapText="1"/>
      <protection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13" fillId="0" borderId="0" xfId="0" applyFont="1" applyAlignment="1">
      <alignment horizontal="center" wrapText="1"/>
    </xf>
    <xf numFmtId="0" fontId="13" fillId="0" borderId="13" xfId="0" applyFont="1" applyFill="1" applyBorder="1" applyAlignment="1">
      <alignment wrapText="1"/>
    </xf>
    <xf numFmtId="0" fontId="8" fillId="0" borderId="16" xfId="0" applyFont="1" applyFill="1" applyBorder="1" applyAlignment="1">
      <alignment horizontal="right"/>
    </xf>
    <xf numFmtId="49" fontId="12" fillId="0" borderId="0" xfId="0" applyNumberFormat="1" applyFont="1" applyAlignment="1">
      <alignment horizontal="right" wrapText="1"/>
    </xf>
    <xf numFmtId="49" fontId="12" fillId="0" borderId="0" xfId="0" applyNumberFormat="1" applyFont="1" applyAlignment="1">
      <alignment horizontal="righ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M129"/>
  <sheetViews>
    <sheetView tabSelected="1" view="pageBreakPreview" zoomScale="41" zoomScaleNormal="65" zoomScaleSheetLayoutView="41" zoomScalePageLayoutView="0" workbookViewId="0" topLeftCell="A116">
      <selection activeCell="B126" sqref="B126:G126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22.75390625" style="0" hidden="1" customWidth="1"/>
    <col min="7" max="7" width="68.375" style="0" customWidth="1"/>
    <col min="8" max="8" width="24.375" style="0" customWidth="1"/>
    <col min="9" max="9" width="26.125" style="0" hidden="1" customWidth="1"/>
    <col min="10" max="10" width="38.75390625" style="0" customWidth="1"/>
    <col min="11" max="11" width="36.25390625" style="0" customWidth="1"/>
    <col min="12" max="12" width="50.00390625" style="0" customWidth="1"/>
    <col min="13" max="13" width="34.625" style="0" customWidth="1"/>
  </cols>
  <sheetData>
    <row r="2" spans="2:13" ht="45.75" customHeight="1">
      <c r="B2" s="2"/>
      <c r="C2" s="2"/>
      <c r="D2" s="2"/>
      <c r="E2" s="2"/>
      <c r="F2" s="2"/>
      <c r="G2" s="2"/>
      <c r="H2" s="34"/>
      <c r="I2" s="35"/>
      <c r="J2" s="36"/>
      <c r="K2" s="35"/>
      <c r="L2" s="35"/>
      <c r="M2" s="35"/>
    </row>
    <row r="3" spans="2:13" ht="34.5" customHeight="1">
      <c r="B3" s="2"/>
      <c r="C3" s="2"/>
      <c r="D3" s="2"/>
      <c r="E3" s="2"/>
      <c r="F3" s="2"/>
      <c r="G3" s="2"/>
      <c r="H3" s="35"/>
      <c r="I3" s="35"/>
      <c r="J3" s="59" t="s">
        <v>140</v>
      </c>
      <c r="K3" s="59"/>
      <c r="L3" s="59"/>
      <c r="M3" s="35"/>
    </row>
    <row r="4" spans="2:13" ht="325.5" customHeight="1">
      <c r="B4" s="2"/>
      <c r="C4" s="2"/>
      <c r="D4" s="2"/>
      <c r="E4" s="2"/>
      <c r="F4" s="2"/>
      <c r="G4" s="2"/>
      <c r="H4" s="35"/>
      <c r="I4" s="35"/>
      <c r="J4" s="60" t="s">
        <v>110</v>
      </c>
      <c r="K4" s="60"/>
      <c r="L4" s="60"/>
      <c r="M4" s="35"/>
    </row>
    <row r="5" spans="2:12" ht="129.75" customHeight="1">
      <c r="B5" s="56" t="s">
        <v>111</v>
      </c>
      <c r="C5" s="56"/>
      <c r="D5" s="56"/>
      <c r="E5" s="56"/>
      <c r="F5" s="56"/>
      <c r="G5" s="56"/>
      <c r="H5" s="56"/>
      <c r="I5" s="56"/>
      <c r="J5" s="56"/>
      <c r="K5" s="2"/>
      <c r="L5" s="2"/>
    </row>
    <row r="6" spans="2:12" ht="35.25">
      <c r="B6" s="3"/>
      <c r="C6" s="3"/>
      <c r="D6" s="3"/>
      <c r="E6" s="3"/>
      <c r="F6" s="3"/>
      <c r="G6" s="4"/>
      <c r="H6" s="58" t="s">
        <v>109</v>
      </c>
      <c r="I6" s="58"/>
      <c r="J6" s="58"/>
      <c r="K6" s="58"/>
      <c r="L6" s="58"/>
    </row>
    <row r="7" spans="2:12" ht="162" customHeight="1">
      <c r="B7" s="5" t="s">
        <v>7</v>
      </c>
      <c r="C7" s="5" t="s">
        <v>8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7" t="s">
        <v>59</v>
      </c>
      <c r="J7" s="8" t="s">
        <v>119</v>
      </c>
      <c r="K7" s="52" t="s">
        <v>108</v>
      </c>
      <c r="L7" s="52" t="s">
        <v>138</v>
      </c>
    </row>
    <row r="8" spans="2:12" ht="35.25">
      <c r="B8" s="5">
        <v>1</v>
      </c>
      <c r="C8" s="5">
        <v>2</v>
      </c>
      <c r="D8" s="6" t="s">
        <v>9</v>
      </c>
      <c r="E8" s="6" t="s">
        <v>10</v>
      </c>
      <c r="F8" s="6" t="s">
        <v>11</v>
      </c>
      <c r="G8" s="6" t="s">
        <v>9</v>
      </c>
      <c r="H8" s="6" t="s">
        <v>10</v>
      </c>
      <c r="I8" s="6" t="s">
        <v>52</v>
      </c>
      <c r="J8" s="5">
        <v>5</v>
      </c>
      <c r="K8" s="53">
        <v>6</v>
      </c>
      <c r="L8" s="53">
        <v>7</v>
      </c>
    </row>
    <row r="9" spans="2:12" ht="69.75" customHeight="1" hidden="1">
      <c r="B9" s="9" t="e">
        <f>#REF!+1</f>
        <v>#REF!</v>
      </c>
      <c r="C9" s="13" t="s">
        <v>61</v>
      </c>
      <c r="D9" s="10" t="s">
        <v>17</v>
      </c>
      <c r="E9" s="10" t="s">
        <v>18</v>
      </c>
      <c r="F9" s="10" t="s">
        <v>20</v>
      </c>
      <c r="G9" s="10" t="s">
        <v>53</v>
      </c>
      <c r="H9" s="10"/>
      <c r="I9" s="11">
        <f>I10</f>
        <v>0</v>
      </c>
      <c r="J9" s="42">
        <f>J10</f>
        <v>0</v>
      </c>
      <c r="K9" s="51"/>
      <c r="L9" s="51"/>
    </row>
    <row r="10" spans="2:12" ht="71.25" customHeight="1" hidden="1">
      <c r="B10" s="9" t="e">
        <f aca="true" t="shared" si="0" ref="B10:B16">B9+1</f>
        <v>#REF!</v>
      </c>
      <c r="C10" s="14" t="s">
        <v>60</v>
      </c>
      <c r="D10" s="10" t="s">
        <v>17</v>
      </c>
      <c r="E10" s="10" t="s">
        <v>18</v>
      </c>
      <c r="F10" s="10" t="s">
        <v>20</v>
      </c>
      <c r="G10" s="15" t="s">
        <v>54</v>
      </c>
      <c r="H10" s="10"/>
      <c r="I10" s="11">
        <f>I11+I12+I13+I14+I15+I16</f>
        <v>0</v>
      </c>
      <c r="J10" s="42">
        <f>J11+J12+J13+J14+J15+J16</f>
        <v>0</v>
      </c>
      <c r="K10" s="51"/>
      <c r="L10" s="51"/>
    </row>
    <row r="11" spans="2:12" ht="85.5" customHeight="1" hidden="1">
      <c r="B11" s="9" t="e">
        <f t="shared" si="0"/>
        <v>#REF!</v>
      </c>
      <c r="C11" s="12" t="s">
        <v>34</v>
      </c>
      <c r="D11" s="10" t="s">
        <v>17</v>
      </c>
      <c r="E11" s="10" t="s">
        <v>18</v>
      </c>
      <c r="F11" s="10" t="s">
        <v>20</v>
      </c>
      <c r="G11" s="15" t="s">
        <v>54</v>
      </c>
      <c r="H11" s="10" t="s">
        <v>26</v>
      </c>
      <c r="I11" s="11"/>
      <c r="J11" s="42">
        <v>0</v>
      </c>
      <c r="K11" s="51"/>
      <c r="L11" s="51"/>
    </row>
    <row r="12" spans="2:12" ht="40.5" customHeight="1" hidden="1">
      <c r="B12" s="9" t="e">
        <f t="shared" si="0"/>
        <v>#REF!</v>
      </c>
      <c r="C12" s="12" t="s">
        <v>27</v>
      </c>
      <c r="D12" s="10" t="s">
        <v>17</v>
      </c>
      <c r="E12" s="10" t="s">
        <v>18</v>
      </c>
      <c r="F12" s="10" t="s">
        <v>20</v>
      </c>
      <c r="G12" s="15" t="s">
        <v>54</v>
      </c>
      <c r="H12" s="10" t="s">
        <v>55</v>
      </c>
      <c r="I12" s="11"/>
      <c r="J12" s="42">
        <v>0</v>
      </c>
      <c r="K12" s="51"/>
      <c r="L12" s="51"/>
    </row>
    <row r="13" spans="2:12" ht="72.75" customHeight="1" hidden="1">
      <c r="B13" s="9" t="e">
        <f t="shared" si="0"/>
        <v>#REF!</v>
      </c>
      <c r="C13" s="12" t="s">
        <v>28</v>
      </c>
      <c r="D13" s="10" t="s">
        <v>17</v>
      </c>
      <c r="E13" s="10" t="s">
        <v>18</v>
      </c>
      <c r="F13" s="10" t="s">
        <v>20</v>
      </c>
      <c r="G13" s="15" t="s">
        <v>54</v>
      </c>
      <c r="H13" s="10" t="s">
        <v>29</v>
      </c>
      <c r="I13" s="11"/>
      <c r="J13" s="42">
        <v>0</v>
      </c>
      <c r="K13" s="51"/>
      <c r="L13" s="51"/>
    </row>
    <row r="14" spans="2:12" ht="88.5" customHeight="1" hidden="1">
      <c r="B14" s="9" t="e">
        <f t="shared" si="0"/>
        <v>#REF!</v>
      </c>
      <c r="C14" s="12" t="s">
        <v>0</v>
      </c>
      <c r="D14" s="10" t="s">
        <v>17</v>
      </c>
      <c r="E14" s="10" t="s">
        <v>18</v>
      </c>
      <c r="F14" s="10" t="s">
        <v>20</v>
      </c>
      <c r="G14" s="15" t="s">
        <v>54</v>
      </c>
      <c r="H14" s="10" t="s">
        <v>32</v>
      </c>
      <c r="I14" s="11"/>
      <c r="J14" s="42">
        <v>0</v>
      </c>
      <c r="K14" s="51"/>
      <c r="L14" s="51"/>
    </row>
    <row r="15" spans="2:12" ht="42" customHeight="1" hidden="1">
      <c r="B15" s="9" t="e">
        <f t="shared" si="0"/>
        <v>#REF!</v>
      </c>
      <c r="C15" s="12" t="s">
        <v>30</v>
      </c>
      <c r="D15" s="10" t="s">
        <v>17</v>
      </c>
      <c r="E15" s="10" t="s">
        <v>18</v>
      </c>
      <c r="F15" s="10" t="s">
        <v>20</v>
      </c>
      <c r="G15" s="15" t="s">
        <v>54</v>
      </c>
      <c r="H15" s="10">
        <v>851</v>
      </c>
      <c r="I15" s="11"/>
      <c r="J15" s="42">
        <v>0</v>
      </c>
      <c r="K15" s="51"/>
      <c r="L15" s="51"/>
    </row>
    <row r="16" spans="2:12" ht="52.5" customHeight="1" hidden="1">
      <c r="B16" s="9" t="e">
        <f t="shared" si="0"/>
        <v>#REF!</v>
      </c>
      <c r="C16" s="12" t="s">
        <v>31</v>
      </c>
      <c r="D16" s="10" t="s">
        <v>17</v>
      </c>
      <c r="E16" s="10" t="s">
        <v>18</v>
      </c>
      <c r="F16" s="10" t="s">
        <v>20</v>
      </c>
      <c r="G16" s="15" t="s">
        <v>54</v>
      </c>
      <c r="H16" s="10">
        <v>852</v>
      </c>
      <c r="I16" s="11"/>
      <c r="J16" s="42">
        <v>0</v>
      </c>
      <c r="K16" s="51"/>
      <c r="L16" s="51"/>
    </row>
    <row r="17" spans="2:12" ht="52.5" customHeight="1">
      <c r="B17" s="47">
        <v>2</v>
      </c>
      <c r="C17" s="25" t="s">
        <v>68</v>
      </c>
      <c r="D17" s="22"/>
      <c r="E17" s="22"/>
      <c r="F17" s="22"/>
      <c r="G17" s="23"/>
      <c r="H17" s="22"/>
      <c r="I17" s="24"/>
      <c r="J17" s="19">
        <f>J18+J25+J31</f>
        <v>1924.4600000000003</v>
      </c>
      <c r="K17" s="54">
        <f>K18+K24+K30</f>
        <v>15.120000000000001</v>
      </c>
      <c r="L17" s="54">
        <f>L18+L24+L30</f>
        <v>1939.5800000000002</v>
      </c>
    </row>
    <row r="18" spans="2:12" ht="93.75" customHeight="1">
      <c r="B18" s="49">
        <v>3</v>
      </c>
      <c r="C18" s="31" t="s">
        <v>69</v>
      </c>
      <c r="D18" s="32"/>
      <c r="E18" s="32"/>
      <c r="F18" s="32"/>
      <c r="G18" s="39"/>
      <c r="H18" s="39"/>
      <c r="I18" s="33"/>
      <c r="J18" s="41">
        <f aca="true" t="shared" si="1" ref="J18:K20">J19</f>
        <v>452.46999999999997</v>
      </c>
      <c r="K18" s="54">
        <f t="shared" si="1"/>
        <v>0</v>
      </c>
      <c r="L18" s="54">
        <f aca="true" t="shared" si="2" ref="L18:L24">J18+K18</f>
        <v>452.46999999999997</v>
      </c>
    </row>
    <row r="19" spans="2:12" ht="57" customHeight="1">
      <c r="B19" s="47">
        <v>4</v>
      </c>
      <c r="C19" s="29" t="s">
        <v>35</v>
      </c>
      <c r="D19" s="18" t="s">
        <v>17</v>
      </c>
      <c r="E19" s="18" t="s">
        <v>18</v>
      </c>
      <c r="F19" s="18" t="s">
        <v>19</v>
      </c>
      <c r="G19" s="18" t="s">
        <v>42</v>
      </c>
      <c r="H19" s="18"/>
      <c r="I19" s="19">
        <f>I21</f>
        <v>0</v>
      </c>
      <c r="J19" s="19">
        <f t="shared" si="1"/>
        <v>452.46999999999997</v>
      </c>
      <c r="K19" s="54">
        <f t="shared" si="1"/>
        <v>0</v>
      </c>
      <c r="L19" s="54">
        <f t="shared" si="2"/>
        <v>452.46999999999997</v>
      </c>
    </row>
    <row r="20" spans="2:12" ht="78.75" customHeight="1">
      <c r="B20" s="47">
        <v>5</v>
      </c>
      <c r="C20" s="43" t="s">
        <v>70</v>
      </c>
      <c r="D20" s="18"/>
      <c r="E20" s="18"/>
      <c r="F20" s="18"/>
      <c r="G20" s="18" t="s">
        <v>71</v>
      </c>
      <c r="H20" s="18"/>
      <c r="I20" s="19"/>
      <c r="J20" s="19">
        <f t="shared" si="1"/>
        <v>452.46999999999997</v>
      </c>
      <c r="K20" s="54">
        <f t="shared" si="1"/>
        <v>0</v>
      </c>
      <c r="L20" s="54">
        <f t="shared" si="2"/>
        <v>452.46999999999997</v>
      </c>
    </row>
    <row r="21" spans="2:12" ht="57" customHeight="1">
      <c r="B21" s="47">
        <v>6</v>
      </c>
      <c r="C21" s="30" t="s">
        <v>66</v>
      </c>
      <c r="D21" s="22" t="s">
        <v>17</v>
      </c>
      <c r="E21" s="22" t="s">
        <v>18</v>
      </c>
      <c r="F21" s="22" t="s">
        <v>19</v>
      </c>
      <c r="G21" s="22" t="s">
        <v>63</v>
      </c>
      <c r="H21" s="22"/>
      <c r="I21" s="24"/>
      <c r="J21" s="24">
        <f>J22+J23</f>
        <v>452.46999999999997</v>
      </c>
      <c r="K21" s="55">
        <f>K22+K23</f>
        <v>0</v>
      </c>
      <c r="L21" s="55">
        <f t="shared" si="2"/>
        <v>452.46999999999997</v>
      </c>
    </row>
    <row r="22" spans="2:12" ht="44.25" customHeight="1">
      <c r="B22" s="47">
        <f>B21+1</f>
        <v>7</v>
      </c>
      <c r="C22" s="21" t="s">
        <v>51</v>
      </c>
      <c r="D22" s="22" t="s">
        <v>17</v>
      </c>
      <c r="E22" s="22" t="s">
        <v>18</v>
      </c>
      <c r="F22" s="22" t="s">
        <v>19</v>
      </c>
      <c r="G22" s="22" t="s">
        <v>63</v>
      </c>
      <c r="H22" s="22" t="s">
        <v>26</v>
      </c>
      <c r="I22" s="24">
        <v>285</v>
      </c>
      <c r="J22" s="24">
        <v>347.52</v>
      </c>
      <c r="K22" s="55">
        <v>0</v>
      </c>
      <c r="L22" s="55">
        <f t="shared" si="2"/>
        <v>347.52</v>
      </c>
    </row>
    <row r="23" spans="2:12" ht="141" customHeight="1">
      <c r="B23" s="47">
        <f>B22+1</f>
        <v>8</v>
      </c>
      <c r="C23" s="21" t="s">
        <v>120</v>
      </c>
      <c r="D23" s="22" t="s">
        <v>17</v>
      </c>
      <c r="E23" s="22" t="s">
        <v>18</v>
      </c>
      <c r="F23" s="22" t="s">
        <v>19</v>
      </c>
      <c r="G23" s="22" t="s">
        <v>63</v>
      </c>
      <c r="H23" s="22" t="s">
        <v>49</v>
      </c>
      <c r="I23" s="24">
        <v>86</v>
      </c>
      <c r="J23" s="24">
        <v>104.95</v>
      </c>
      <c r="K23" s="55">
        <v>0</v>
      </c>
      <c r="L23" s="55">
        <f t="shared" si="2"/>
        <v>104.95</v>
      </c>
    </row>
    <row r="24" spans="2:12" ht="57" customHeight="1">
      <c r="B24" s="47">
        <v>9</v>
      </c>
      <c r="C24" s="44" t="s">
        <v>131</v>
      </c>
      <c r="D24" s="22"/>
      <c r="E24" s="22"/>
      <c r="F24" s="22"/>
      <c r="G24" s="22"/>
      <c r="H24" s="22"/>
      <c r="I24" s="24"/>
      <c r="J24" s="41">
        <f aca="true" t="shared" si="3" ref="J24:K26">J25</f>
        <v>3</v>
      </c>
      <c r="K24" s="54">
        <f t="shared" si="3"/>
        <v>2.54</v>
      </c>
      <c r="L24" s="54">
        <f t="shared" si="2"/>
        <v>5.54</v>
      </c>
    </row>
    <row r="25" spans="2:12" ht="57" customHeight="1">
      <c r="B25" s="47">
        <v>10</v>
      </c>
      <c r="C25" s="21" t="s">
        <v>72</v>
      </c>
      <c r="D25" s="18"/>
      <c r="E25" s="18"/>
      <c r="F25" s="18"/>
      <c r="G25" s="22" t="s">
        <v>42</v>
      </c>
      <c r="H25" s="22"/>
      <c r="I25" s="24"/>
      <c r="J25" s="24">
        <f t="shared" si="3"/>
        <v>3</v>
      </c>
      <c r="K25" s="55">
        <f>K27+K28</f>
        <v>2.54</v>
      </c>
      <c r="L25" s="55">
        <f>L26</f>
        <v>3</v>
      </c>
    </row>
    <row r="26" spans="2:12" ht="57" customHeight="1">
      <c r="B26" s="47">
        <v>11</v>
      </c>
      <c r="C26" s="45" t="s">
        <v>1</v>
      </c>
      <c r="D26" s="18" t="s">
        <v>17</v>
      </c>
      <c r="E26" s="18" t="s">
        <v>18</v>
      </c>
      <c r="F26" s="18" t="s">
        <v>24</v>
      </c>
      <c r="G26" s="22" t="s">
        <v>46</v>
      </c>
      <c r="H26" s="22"/>
      <c r="I26" s="24">
        <f>I27</f>
        <v>0</v>
      </c>
      <c r="J26" s="24">
        <f t="shared" si="3"/>
        <v>3</v>
      </c>
      <c r="K26" s="55">
        <f t="shared" si="3"/>
        <v>0</v>
      </c>
      <c r="L26" s="55">
        <f aca="true" t="shared" si="4" ref="L26:L33">J26+K26</f>
        <v>3</v>
      </c>
    </row>
    <row r="27" spans="2:12" ht="57" customHeight="1">
      <c r="B27" s="47">
        <f>B26+1</f>
        <v>12</v>
      </c>
      <c r="C27" s="21" t="s">
        <v>2</v>
      </c>
      <c r="D27" s="22" t="s">
        <v>17</v>
      </c>
      <c r="E27" s="22" t="s">
        <v>18</v>
      </c>
      <c r="F27" s="22" t="s">
        <v>24</v>
      </c>
      <c r="G27" s="22" t="s">
        <v>46</v>
      </c>
      <c r="H27" s="22" t="s">
        <v>3</v>
      </c>
      <c r="I27" s="24"/>
      <c r="J27" s="24">
        <v>3</v>
      </c>
      <c r="K27" s="55">
        <v>0</v>
      </c>
      <c r="L27" s="55">
        <f t="shared" si="4"/>
        <v>3</v>
      </c>
    </row>
    <row r="28" spans="2:12" ht="57" customHeight="1">
      <c r="B28" s="47">
        <f>B27+1</f>
        <v>13</v>
      </c>
      <c r="C28" s="21" t="s">
        <v>142</v>
      </c>
      <c r="D28" s="22" t="s">
        <v>17</v>
      </c>
      <c r="E28" s="22" t="s">
        <v>18</v>
      </c>
      <c r="F28" s="22" t="s">
        <v>24</v>
      </c>
      <c r="G28" s="22" t="s">
        <v>144</v>
      </c>
      <c r="H28" s="22" t="s">
        <v>145</v>
      </c>
      <c r="I28" s="24"/>
      <c r="J28" s="24">
        <v>0</v>
      </c>
      <c r="K28" s="55">
        <f>K29</f>
        <v>2.54</v>
      </c>
      <c r="L28" s="55">
        <f>J28+K28</f>
        <v>2.54</v>
      </c>
    </row>
    <row r="29" spans="2:12" ht="57" customHeight="1">
      <c r="B29" s="47">
        <f>B28+1</f>
        <v>14</v>
      </c>
      <c r="C29" s="21" t="s">
        <v>143</v>
      </c>
      <c r="D29" s="22" t="s">
        <v>17</v>
      </c>
      <c r="E29" s="22" t="s">
        <v>18</v>
      </c>
      <c r="F29" s="22" t="s">
        <v>24</v>
      </c>
      <c r="G29" s="22" t="s">
        <v>144</v>
      </c>
      <c r="H29" s="22" t="s">
        <v>32</v>
      </c>
      <c r="I29" s="24"/>
      <c r="J29" s="24">
        <v>0</v>
      </c>
      <c r="K29" s="55">
        <v>2.54</v>
      </c>
      <c r="L29" s="55">
        <f>J29+K29</f>
        <v>2.54</v>
      </c>
    </row>
    <row r="30" spans="2:12" ht="132.75" customHeight="1">
      <c r="B30" s="49">
        <v>15</v>
      </c>
      <c r="C30" s="25" t="s">
        <v>73</v>
      </c>
      <c r="D30" s="22"/>
      <c r="E30" s="22"/>
      <c r="F30" s="22"/>
      <c r="G30" s="23"/>
      <c r="H30" s="22"/>
      <c r="I30" s="24"/>
      <c r="J30" s="41">
        <f>J31</f>
        <v>1468.9900000000002</v>
      </c>
      <c r="K30" s="54">
        <f>K31</f>
        <v>12.58</v>
      </c>
      <c r="L30" s="54">
        <f t="shared" si="4"/>
        <v>1481.5700000000002</v>
      </c>
    </row>
    <row r="31" spans="2:12" ht="101.25" customHeight="1">
      <c r="B31" s="47">
        <v>16</v>
      </c>
      <c r="C31" s="17" t="s">
        <v>86</v>
      </c>
      <c r="D31" s="18" t="s">
        <v>17</v>
      </c>
      <c r="E31" s="18" t="s">
        <v>18</v>
      </c>
      <c r="F31" s="18" t="s">
        <v>20</v>
      </c>
      <c r="G31" s="18" t="s">
        <v>38</v>
      </c>
      <c r="H31" s="18"/>
      <c r="I31" s="19" t="e">
        <f>I32</f>
        <v>#REF!</v>
      </c>
      <c r="J31" s="19">
        <f>J32+J41</f>
        <v>1468.9900000000002</v>
      </c>
      <c r="K31" s="54">
        <f>K32+K36+K41</f>
        <v>12.58</v>
      </c>
      <c r="L31" s="54">
        <f t="shared" si="4"/>
        <v>1481.5700000000002</v>
      </c>
    </row>
    <row r="32" spans="2:12" ht="110.25" customHeight="1">
      <c r="B32" s="47">
        <f>B31+1</f>
        <v>17</v>
      </c>
      <c r="C32" s="17" t="s">
        <v>121</v>
      </c>
      <c r="D32" s="18" t="s">
        <v>17</v>
      </c>
      <c r="E32" s="18" t="s">
        <v>18</v>
      </c>
      <c r="F32" s="18" t="s">
        <v>20</v>
      </c>
      <c r="G32" s="20" t="s">
        <v>43</v>
      </c>
      <c r="H32" s="18"/>
      <c r="I32" s="19" t="e">
        <f>I33+I34+I35+#REF!+I37+#REF!+#REF!</f>
        <v>#REF!</v>
      </c>
      <c r="J32" s="19">
        <f>J33+J35+J36</f>
        <v>1275.8600000000001</v>
      </c>
      <c r="K32" s="54">
        <f>K33+K35</f>
        <v>0</v>
      </c>
      <c r="L32" s="54">
        <f t="shared" si="4"/>
        <v>1275.8600000000001</v>
      </c>
    </row>
    <row r="33" spans="2:12" ht="63.75" customHeight="1">
      <c r="B33" s="47">
        <f>B32+1</f>
        <v>18</v>
      </c>
      <c r="C33" s="21" t="s">
        <v>51</v>
      </c>
      <c r="D33" s="22" t="s">
        <v>17</v>
      </c>
      <c r="E33" s="22" t="s">
        <v>18</v>
      </c>
      <c r="F33" s="22" t="s">
        <v>20</v>
      </c>
      <c r="G33" s="23" t="s">
        <v>44</v>
      </c>
      <c r="H33" s="22" t="s">
        <v>26</v>
      </c>
      <c r="I33" s="24"/>
      <c r="J33" s="24">
        <v>811.72</v>
      </c>
      <c r="K33" s="55">
        <v>0</v>
      </c>
      <c r="L33" s="55">
        <f t="shared" si="4"/>
        <v>811.72</v>
      </c>
    </row>
    <row r="34" spans="2:12" ht="48" customHeight="1" hidden="1">
      <c r="B34" s="47">
        <f>B33+1</f>
        <v>19</v>
      </c>
      <c r="C34" s="21" t="s">
        <v>27</v>
      </c>
      <c r="D34" s="22" t="s">
        <v>17</v>
      </c>
      <c r="E34" s="22" t="s">
        <v>18</v>
      </c>
      <c r="F34" s="22" t="s">
        <v>20</v>
      </c>
      <c r="G34" s="23" t="s">
        <v>45</v>
      </c>
      <c r="H34" s="22" t="s">
        <v>55</v>
      </c>
      <c r="I34" s="24"/>
      <c r="J34" s="24"/>
      <c r="K34" s="55"/>
      <c r="L34" s="55"/>
    </row>
    <row r="35" spans="2:12" ht="135.75" customHeight="1">
      <c r="B35" s="49">
        <v>19</v>
      </c>
      <c r="C35" s="21" t="s">
        <v>64</v>
      </c>
      <c r="D35" s="22" t="s">
        <v>17</v>
      </c>
      <c r="E35" s="22" t="s">
        <v>18</v>
      </c>
      <c r="F35" s="22" t="s">
        <v>20</v>
      </c>
      <c r="G35" s="23" t="s">
        <v>44</v>
      </c>
      <c r="H35" s="22" t="s">
        <v>49</v>
      </c>
      <c r="I35" s="24"/>
      <c r="J35" s="24">
        <v>245.14</v>
      </c>
      <c r="K35" s="55">
        <v>0</v>
      </c>
      <c r="L35" s="55">
        <f aca="true" t="shared" si="5" ref="L35:L43">J35+K35</f>
        <v>245.14</v>
      </c>
    </row>
    <row r="36" spans="2:12" ht="64.5" customHeight="1">
      <c r="B36" s="47">
        <v>20</v>
      </c>
      <c r="C36" s="21" t="s">
        <v>81</v>
      </c>
      <c r="D36" s="22"/>
      <c r="E36" s="22"/>
      <c r="F36" s="22"/>
      <c r="G36" s="23" t="s">
        <v>45</v>
      </c>
      <c r="H36" s="22"/>
      <c r="I36" s="24"/>
      <c r="J36" s="24">
        <f>J37+J39+J40</f>
        <v>219</v>
      </c>
      <c r="K36" s="55">
        <f>K37+K38</f>
        <v>0</v>
      </c>
      <c r="L36" s="55">
        <f t="shared" si="5"/>
        <v>219</v>
      </c>
    </row>
    <row r="37" spans="2:12" ht="99" customHeight="1">
      <c r="B37" s="47">
        <v>21</v>
      </c>
      <c r="C37" s="21" t="s">
        <v>0</v>
      </c>
      <c r="D37" s="22" t="s">
        <v>17</v>
      </c>
      <c r="E37" s="22" t="s">
        <v>18</v>
      </c>
      <c r="F37" s="22" t="s">
        <v>20</v>
      </c>
      <c r="G37" s="23" t="s">
        <v>45</v>
      </c>
      <c r="H37" s="22" t="s">
        <v>32</v>
      </c>
      <c r="I37" s="24"/>
      <c r="J37" s="24">
        <v>219</v>
      </c>
      <c r="K37" s="55">
        <v>-11.7</v>
      </c>
      <c r="L37" s="55">
        <f t="shared" si="5"/>
        <v>207.3</v>
      </c>
    </row>
    <row r="38" spans="2:12" ht="99" customHeight="1">
      <c r="B38" s="47">
        <v>22</v>
      </c>
      <c r="C38" s="21" t="s">
        <v>141</v>
      </c>
      <c r="D38" s="22" t="s">
        <v>17</v>
      </c>
      <c r="E38" s="22" t="s">
        <v>18</v>
      </c>
      <c r="F38" s="22" t="s">
        <v>20</v>
      </c>
      <c r="G38" s="23" t="s">
        <v>45</v>
      </c>
      <c r="H38" s="22" t="s">
        <v>32</v>
      </c>
      <c r="I38" s="24"/>
      <c r="J38" s="24">
        <v>0</v>
      </c>
      <c r="K38" s="55">
        <v>11.7</v>
      </c>
      <c r="L38" s="55">
        <f>J38+K38</f>
        <v>11.7</v>
      </c>
    </row>
    <row r="39" spans="2:12" ht="99" customHeight="1">
      <c r="B39" s="47">
        <v>23</v>
      </c>
      <c r="C39" s="21" t="s">
        <v>112</v>
      </c>
      <c r="D39" s="22"/>
      <c r="E39" s="22"/>
      <c r="F39" s="22"/>
      <c r="G39" s="23" t="s">
        <v>45</v>
      </c>
      <c r="H39" s="22" t="s">
        <v>33</v>
      </c>
      <c r="I39" s="24"/>
      <c r="J39" s="24">
        <v>0</v>
      </c>
      <c r="K39" s="55">
        <v>0</v>
      </c>
      <c r="L39" s="55">
        <f t="shared" si="5"/>
        <v>0</v>
      </c>
    </row>
    <row r="40" spans="2:12" ht="99" customHeight="1">
      <c r="B40" s="47">
        <v>24</v>
      </c>
      <c r="C40" s="21" t="s">
        <v>31</v>
      </c>
      <c r="D40" s="22"/>
      <c r="E40" s="22"/>
      <c r="F40" s="22"/>
      <c r="G40" s="23" t="s">
        <v>45</v>
      </c>
      <c r="H40" s="22" t="s">
        <v>5</v>
      </c>
      <c r="I40" s="24"/>
      <c r="J40" s="24">
        <v>0</v>
      </c>
      <c r="K40" s="55">
        <v>0</v>
      </c>
      <c r="L40" s="55">
        <f t="shared" si="5"/>
        <v>0</v>
      </c>
    </row>
    <row r="41" spans="2:12" ht="99" customHeight="1">
      <c r="B41" s="47">
        <v>25</v>
      </c>
      <c r="C41" s="21" t="s">
        <v>122</v>
      </c>
      <c r="D41" s="22"/>
      <c r="E41" s="22"/>
      <c r="F41" s="22"/>
      <c r="G41" s="23" t="s">
        <v>99</v>
      </c>
      <c r="H41" s="22"/>
      <c r="I41" s="24"/>
      <c r="J41" s="24">
        <f>J42+J43</f>
        <v>193.13</v>
      </c>
      <c r="K41" s="55">
        <f>K42+K43</f>
        <v>12.58</v>
      </c>
      <c r="L41" s="55">
        <f t="shared" si="5"/>
        <v>205.71</v>
      </c>
    </row>
    <row r="42" spans="2:12" ht="62.25" customHeight="1">
      <c r="B42" s="47">
        <v>26</v>
      </c>
      <c r="C42" s="21" t="s">
        <v>98</v>
      </c>
      <c r="D42" s="22"/>
      <c r="E42" s="22"/>
      <c r="F42" s="22"/>
      <c r="G42" s="23" t="s">
        <v>99</v>
      </c>
      <c r="H42" s="22" t="s">
        <v>26</v>
      </c>
      <c r="I42" s="24"/>
      <c r="J42" s="24">
        <v>148.33</v>
      </c>
      <c r="K42" s="55">
        <v>9.66</v>
      </c>
      <c r="L42" s="55">
        <f t="shared" si="5"/>
        <v>157.99</v>
      </c>
    </row>
    <row r="43" spans="2:12" ht="146.25" customHeight="1">
      <c r="B43" s="47">
        <v>27</v>
      </c>
      <c r="C43" s="21" t="s">
        <v>64</v>
      </c>
      <c r="D43" s="22"/>
      <c r="E43" s="22"/>
      <c r="F43" s="22"/>
      <c r="G43" s="23" t="s">
        <v>99</v>
      </c>
      <c r="H43" s="22" t="s">
        <v>49</v>
      </c>
      <c r="I43" s="24"/>
      <c r="J43" s="24">
        <v>44.8</v>
      </c>
      <c r="K43" s="55">
        <v>2.92</v>
      </c>
      <c r="L43" s="55">
        <f t="shared" si="5"/>
        <v>47.72</v>
      </c>
    </row>
    <row r="44" spans="2:12" ht="48.75" customHeight="1">
      <c r="B44" s="47">
        <v>28</v>
      </c>
      <c r="C44" s="25" t="s">
        <v>74</v>
      </c>
      <c r="D44" s="22"/>
      <c r="E44" s="22"/>
      <c r="F44" s="22"/>
      <c r="G44" s="23"/>
      <c r="H44" s="22"/>
      <c r="I44" s="24"/>
      <c r="J44" s="41">
        <f aca="true" t="shared" si="6" ref="J44:L46">J45</f>
        <v>103.19999999999999</v>
      </c>
      <c r="K44" s="54">
        <f t="shared" si="6"/>
        <v>0</v>
      </c>
      <c r="L44" s="54">
        <f t="shared" si="6"/>
        <v>103.19999999999999</v>
      </c>
    </row>
    <row r="45" spans="2:12" ht="86.25" customHeight="1">
      <c r="B45" s="47">
        <v>29</v>
      </c>
      <c r="C45" s="25" t="s">
        <v>87</v>
      </c>
      <c r="D45" s="22"/>
      <c r="E45" s="22"/>
      <c r="F45" s="22"/>
      <c r="G45" s="20" t="s">
        <v>38</v>
      </c>
      <c r="H45" s="18"/>
      <c r="I45" s="19"/>
      <c r="J45" s="19">
        <f t="shared" si="6"/>
        <v>103.19999999999999</v>
      </c>
      <c r="K45" s="54">
        <f t="shared" si="6"/>
        <v>0</v>
      </c>
      <c r="L45" s="54">
        <f t="shared" si="6"/>
        <v>103.19999999999999</v>
      </c>
    </row>
    <row r="46" spans="2:12" ht="133.5" customHeight="1">
      <c r="B46" s="49">
        <v>30</v>
      </c>
      <c r="C46" s="25" t="s">
        <v>97</v>
      </c>
      <c r="D46" s="22"/>
      <c r="E46" s="22"/>
      <c r="F46" s="22"/>
      <c r="G46" s="20" t="s">
        <v>82</v>
      </c>
      <c r="H46" s="18"/>
      <c r="I46" s="19"/>
      <c r="J46" s="19">
        <f t="shared" si="6"/>
        <v>103.19999999999999</v>
      </c>
      <c r="K46" s="54">
        <f t="shared" si="6"/>
        <v>0</v>
      </c>
      <c r="L46" s="54">
        <f t="shared" si="6"/>
        <v>103.19999999999999</v>
      </c>
    </row>
    <row r="47" spans="2:12" ht="103.5" customHeight="1">
      <c r="B47" s="47">
        <v>31</v>
      </c>
      <c r="C47" s="25" t="s">
        <v>75</v>
      </c>
      <c r="D47" s="18" t="s">
        <v>17</v>
      </c>
      <c r="E47" s="18" t="s">
        <v>19</v>
      </c>
      <c r="F47" s="18" t="s">
        <v>21</v>
      </c>
      <c r="G47" s="18" t="s">
        <v>62</v>
      </c>
      <c r="H47" s="18"/>
      <c r="I47" s="19">
        <f>I48+I49+I50</f>
        <v>0</v>
      </c>
      <c r="J47" s="19">
        <f>J48+J49+J50</f>
        <v>103.19999999999999</v>
      </c>
      <c r="K47" s="54">
        <f>K48+K49+K50</f>
        <v>0</v>
      </c>
      <c r="L47" s="54">
        <f aca="true" t="shared" si="7" ref="L47:L52">J47+K47</f>
        <v>103.19999999999999</v>
      </c>
    </row>
    <row r="48" spans="2:12" ht="84.75" customHeight="1">
      <c r="B48" s="47">
        <v>32</v>
      </c>
      <c r="C48" s="21" t="s">
        <v>51</v>
      </c>
      <c r="D48" s="22" t="s">
        <v>17</v>
      </c>
      <c r="E48" s="22" t="s">
        <v>19</v>
      </c>
      <c r="F48" s="22" t="s">
        <v>21</v>
      </c>
      <c r="G48" s="22" t="s">
        <v>62</v>
      </c>
      <c r="H48" s="22" t="s">
        <v>26</v>
      </c>
      <c r="I48" s="24"/>
      <c r="J48" s="24">
        <v>76.5</v>
      </c>
      <c r="K48" s="55">
        <v>0</v>
      </c>
      <c r="L48" s="55">
        <f t="shared" si="7"/>
        <v>76.5</v>
      </c>
    </row>
    <row r="49" spans="2:12" ht="165" customHeight="1">
      <c r="B49" s="47">
        <v>33</v>
      </c>
      <c r="C49" s="21" t="s">
        <v>123</v>
      </c>
      <c r="D49" s="22" t="s">
        <v>17</v>
      </c>
      <c r="E49" s="22" t="s">
        <v>19</v>
      </c>
      <c r="F49" s="22" t="s">
        <v>21</v>
      </c>
      <c r="G49" s="22" t="s">
        <v>62</v>
      </c>
      <c r="H49" s="22" t="s">
        <v>49</v>
      </c>
      <c r="I49" s="24"/>
      <c r="J49" s="24">
        <v>23.1</v>
      </c>
      <c r="K49" s="55">
        <v>0</v>
      </c>
      <c r="L49" s="55">
        <f t="shared" si="7"/>
        <v>23.1</v>
      </c>
    </row>
    <row r="50" spans="2:12" ht="105" customHeight="1">
      <c r="B50" s="47">
        <v>34</v>
      </c>
      <c r="C50" s="21" t="s">
        <v>0</v>
      </c>
      <c r="D50" s="22" t="s">
        <v>17</v>
      </c>
      <c r="E50" s="22" t="s">
        <v>19</v>
      </c>
      <c r="F50" s="22" t="s">
        <v>21</v>
      </c>
      <c r="G50" s="22" t="s">
        <v>62</v>
      </c>
      <c r="H50" s="22" t="s">
        <v>32</v>
      </c>
      <c r="I50" s="24"/>
      <c r="J50" s="24">
        <v>3.6</v>
      </c>
      <c r="K50" s="55">
        <v>0</v>
      </c>
      <c r="L50" s="55">
        <f t="shared" si="7"/>
        <v>3.6</v>
      </c>
    </row>
    <row r="51" spans="2:12" ht="105" customHeight="1">
      <c r="B51" s="47">
        <v>35</v>
      </c>
      <c r="C51" s="25" t="s">
        <v>103</v>
      </c>
      <c r="D51" s="18"/>
      <c r="E51" s="18"/>
      <c r="F51" s="18"/>
      <c r="G51" s="18"/>
      <c r="H51" s="18"/>
      <c r="I51" s="19"/>
      <c r="J51" s="19">
        <f>J52+J62</f>
        <v>8</v>
      </c>
      <c r="K51" s="54">
        <f>K52+K62</f>
        <v>12.4</v>
      </c>
      <c r="L51" s="54">
        <f t="shared" si="7"/>
        <v>20.4</v>
      </c>
    </row>
    <row r="52" spans="2:12" ht="105" customHeight="1">
      <c r="B52" s="47">
        <v>36</v>
      </c>
      <c r="C52" s="25" t="s">
        <v>129</v>
      </c>
      <c r="D52" s="18"/>
      <c r="E52" s="18"/>
      <c r="F52" s="18"/>
      <c r="G52" s="18"/>
      <c r="H52" s="18"/>
      <c r="I52" s="19"/>
      <c r="J52" s="19">
        <f>J53+J57</f>
        <v>6</v>
      </c>
      <c r="K52" s="54">
        <f>K53+K57</f>
        <v>12.4</v>
      </c>
      <c r="L52" s="54">
        <f t="shared" si="7"/>
        <v>18.4</v>
      </c>
    </row>
    <row r="53" spans="2:12" ht="105" customHeight="1">
      <c r="B53" s="47">
        <v>37</v>
      </c>
      <c r="C53" s="25" t="s">
        <v>87</v>
      </c>
      <c r="D53" s="22"/>
      <c r="E53" s="22"/>
      <c r="F53" s="22"/>
      <c r="G53" s="18" t="s">
        <v>38</v>
      </c>
      <c r="H53" s="18"/>
      <c r="I53" s="24"/>
      <c r="J53" s="19">
        <f aca="true" t="shared" si="8" ref="J53:L54">J54</f>
        <v>4</v>
      </c>
      <c r="K53" s="54">
        <f t="shared" si="8"/>
        <v>0</v>
      </c>
      <c r="L53" s="54">
        <f t="shared" si="8"/>
        <v>4</v>
      </c>
    </row>
    <row r="54" spans="2:12" ht="105" customHeight="1">
      <c r="B54" s="47">
        <v>38</v>
      </c>
      <c r="C54" s="25" t="s">
        <v>104</v>
      </c>
      <c r="D54" s="22"/>
      <c r="E54" s="22"/>
      <c r="F54" s="22"/>
      <c r="G54" s="18" t="s">
        <v>83</v>
      </c>
      <c r="H54" s="18"/>
      <c r="I54" s="24"/>
      <c r="J54" s="19">
        <f t="shared" si="8"/>
        <v>4</v>
      </c>
      <c r="K54" s="54">
        <f t="shared" si="8"/>
        <v>0</v>
      </c>
      <c r="L54" s="54">
        <f t="shared" si="8"/>
        <v>4</v>
      </c>
    </row>
    <row r="55" spans="2:12" ht="105" customHeight="1">
      <c r="B55" s="47">
        <v>39</v>
      </c>
      <c r="C55" s="25" t="s">
        <v>105</v>
      </c>
      <c r="D55" s="22"/>
      <c r="E55" s="22"/>
      <c r="F55" s="22"/>
      <c r="G55" s="18" t="s">
        <v>107</v>
      </c>
      <c r="H55" s="18"/>
      <c r="I55" s="24"/>
      <c r="J55" s="19">
        <f>J56</f>
        <v>4</v>
      </c>
      <c r="K55" s="54">
        <f>K56</f>
        <v>0</v>
      </c>
      <c r="L55" s="54">
        <f>J55+K55</f>
        <v>4</v>
      </c>
    </row>
    <row r="56" spans="2:12" ht="105" customHeight="1">
      <c r="B56" s="47">
        <v>40</v>
      </c>
      <c r="C56" s="21" t="s">
        <v>0</v>
      </c>
      <c r="D56" s="22"/>
      <c r="E56" s="22"/>
      <c r="F56" s="22"/>
      <c r="G56" s="22" t="s">
        <v>107</v>
      </c>
      <c r="H56" s="22" t="s">
        <v>32</v>
      </c>
      <c r="I56" s="24"/>
      <c r="J56" s="24">
        <v>4</v>
      </c>
      <c r="K56" s="55">
        <v>0</v>
      </c>
      <c r="L56" s="55">
        <f>J56+K56</f>
        <v>4</v>
      </c>
    </row>
    <row r="57" spans="2:12" ht="130.5" customHeight="1">
      <c r="B57" s="47">
        <v>41</v>
      </c>
      <c r="C57" s="25" t="s">
        <v>130</v>
      </c>
      <c r="D57" s="22"/>
      <c r="E57" s="22"/>
      <c r="F57" s="22"/>
      <c r="G57" s="22"/>
      <c r="H57" s="22"/>
      <c r="I57" s="24"/>
      <c r="J57" s="19">
        <f aca="true" t="shared" si="9" ref="J57:L59">J58</f>
        <v>2</v>
      </c>
      <c r="K57" s="54">
        <f t="shared" si="9"/>
        <v>12.4</v>
      </c>
      <c r="L57" s="54">
        <f t="shared" si="9"/>
        <v>14.4</v>
      </c>
    </row>
    <row r="58" spans="2:12" ht="105" customHeight="1">
      <c r="B58" s="47">
        <v>42</v>
      </c>
      <c r="C58" s="25" t="s">
        <v>87</v>
      </c>
      <c r="D58" s="22"/>
      <c r="E58" s="22"/>
      <c r="F58" s="22"/>
      <c r="G58" s="18" t="s">
        <v>38</v>
      </c>
      <c r="H58" s="18"/>
      <c r="I58" s="24"/>
      <c r="J58" s="19">
        <f t="shared" si="9"/>
        <v>2</v>
      </c>
      <c r="K58" s="54">
        <f t="shared" si="9"/>
        <v>12.4</v>
      </c>
      <c r="L58" s="54">
        <f t="shared" si="9"/>
        <v>14.4</v>
      </c>
    </row>
    <row r="59" spans="2:12" ht="105" customHeight="1">
      <c r="B59" s="47">
        <v>43</v>
      </c>
      <c r="C59" s="25" t="s">
        <v>104</v>
      </c>
      <c r="D59" s="22"/>
      <c r="E59" s="22"/>
      <c r="F59" s="22"/>
      <c r="G59" s="18" t="s">
        <v>83</v>
      </c>
      <c r="H59" s="18"/>
      <c r="I59" s="24"/>
      <c r="J59" s="19">
        <f t="shared" si="9"/>
        <v>2</v>
      </c>
      <c r="K59" s="54">
        <f t="shared" si="9"/>
        <v>12.4</v>
      </c>
      <c r="L59" s="54">
        <f t="shared" si="9"/>
        <v>14.4</v>
      </c>
    </row>
    <row r="60" spans="2:12" ht="105" customHeight="1">
      <c r="B60" s="47">
        <v>44</v>
      </c>
      <c r="C60" s="25" t="s">
        <v>106</v>
      </c>
      <c r="D60" s="22"/>
      <c r="E60" s="22"/>
      <c r="F60" s="22"/>
      <c r="G60" s="18" t="s">
        <v>107</v>
      </c>
      <c r="H60" s="18"/>
      <c r="I60" s="24"/>
      <c r="J60" s="19">
        <f>J61</f>
        <v>2</v>
      </c>
      <c r="K60" s="54">
        <f>K61</f>
        <v>12.4</v>
      </c>
      <c r="L60" s="54">
        <f>J60+K60</f>
        <v>14.4</v>
      </c>
    </row>
    <row r="61" spans="2:12" ht="105" customHeight="1">
      <c r="B61" s="47">
        <v>45</v>
      </c>
      <c r="C61" s="21" t="s">
        <v>0</v>
      </c>
      <c r="D61" s="22"/>
      <c r="E61" s="22"/>
      <c r="F61" s="22"/>
      <c r="G61" s="22" t="s">
        <v>107</v>
      </c>
      <c r="H61" s="22" t="s">
        <v>32</v>
      </c>
      <c r="I61" s="24"/>
      <c r="J61" s="24">
        <v>2</v>
      </c>
      <c r="K61" s="55">
        <v>12.4</v>
      </c>
      <c r="L61" s="55">
        <f>K61</f>
        <v>12.4</v>
      </c>
    </row>
    <row r="62" spans="2:12" ht="105" customHeight="1">
      <c r="B62" s="47">
        <v>46</v>
      </c>
      <c r="C62" s="25" t="s">
        <v>136</v>
      </c>
      <c r="D62" s="18"/>
      <c r="E62" s="18"/>
      <c r="F62" s="18"/>
      <c r="G62" s="18"/>
      <c r="H62" s="18"/>
      <c r="I62" s="19"/>
      <c r="J62" s="19">
        <f aca="true" t="shared" si="10" ref="J62:L64">J63</f>
        <v>2</v>
      </c>
      <c r="K62" s="54">
        <f t="shared" si="10"/>
        <v>0</v>
      </c>
      <c r="L62" s="54">
        <f t="shared" si="10"/>
        <v>2</v>
      </c>
    </row>
    <row r="63" spans="2:12" ht="105" customHeight="1">
      <c r="B63" s="47">
        <v>47</v>
      </c>
      <c r="C63" s="21" t="str">
        <f>C58</f>
        <v>Муниципальная программа "Комплексное развитие территории Шашикманского сельского поселения."</v>
      </c>
      <c r="D63" s="22"/>
      <c r="E63" s="22"/>
      <c r="F63" s="22"/>
      <c r="G63" s="18" t="s">
        <v>38</v>
      </c>
      <c r="H63" s="22"/>
      <c r="I63" s="24"/>
      <c r="J63" s="24">
        <f t="shared" si="10"/>
        <v>2</v>
      </c>
      <c r="K63" s="55">
        <f t="shared" si="10"/>
        <v>0</v>
      </c>
      <c r="L63" s="55">
        <f t="shared" si="10"/>
        <v>2</v>
      </c>
    </row>
    <row r="64" spans="2:12" ht="105" customHeight="1">
      <c r="B64" s="47">
        <v>48</v>
      </c>
      <c r="C64" s="21" t="str">
        <f>C59</f>
        <v>Подпрограмма "Устойчивое развитие  систем жизнеобеспечения  муниципального образования Шашикманское сельское поселение"</v>
      </c>
      <c r="D64" s="22"/>
      <c r="E64" s="22"/>
      <c r="F64" s="22"/>
      <c r="G64" s="22" t="s">
        <v>83</v>
      </c>
      <c r="H64" s="22"/>
      <c r="I64" s="24"/>
      <c r="J64" s="24">
        <f t="shared" si="10"/>
        <v>2</v>
      </c>
      <c r="K64" s="55">
        <f t="shared" si="10"/>
        <v>0</v>
      </c>
      <c r="L64" s="55">
        <f t="shared" si="10"/>
        <v>2</v>
      </c>
    </row>
    <row r="65" spans="2:12" ht="145.5" customHeight="1">
      <c r="B65" s="47">
        <v>49</v>
      </c>
      <c r="C65" s="21" t="s">
        <v>132</v>
      </c>
      <c r="D65" s="22"/>
      <c r="E65" s="22"/>
      <c r="F65" s="22"/>
      <c r="G65" s="22" t="s">
        <v>107</v>
      </c>
      <c r="H65" s="22"/>
      <c r="I65" s="24"/>
      <c r="J65" s="24">
        <f>J66</f>
        <v>2</v>
      </c>
      <c r="K65" s="55">
        <f>K66</f>
        <v>0</v>
      </c>
      <c r="L65" s="55">
        <f>J65+K65</f>
        <v>2</v>
      </c>
    </row>
    <row r="66" spans="2:12" ht="105" customHeight="1">
      <c r="B66" s="47">
        <v>50</v>
      </c>
      <c r="C66" s="21" t="str">
        <f>C61</f>
        <v>Прочая закупка товаров, работ и услуг для обеспечения государственных (муниципальных) нужд</v>
      </c>
      <c r="D66" s="22"/>
      <c r="E66" s="22"/>
      <c r="F66" s="22"/>
      <c r="G66" s="22" t="s">
        <v>107</v>
      </c>
      <c r="H66" s="22" t="s">
        <v>32</v>
      </c>
      <c r="I66" s="24"/>
      <c r="J66" s="24">
        <v>2</v>
      </c>
      <c r="K66" s="55">
        <v>0</v>
      </c>
      <c r="L66" s="55">
        <f>J66+K66</f>
        <v>2</v>
      </c>
    </row>
    <row r="67" spans="2:12" ht="105" customHeight="1">
      <c r="B67" s="47">
        <v>51</v>
      </c>
      <c r="C67" s="25" t="s">
        <v>115</v>
      </c>
      <c r="D67" s="22"/>
      <c r="E67" s="22"/>
      <c r="F67" s="22"/>
      <c r="G67" s="18"/>
      <c r="H67" s="18"/>
      <c r="I67" s="19"/>
      <c r="J67" s="19">
        <f aca="true" t="shared" si="11" ref="J67:L69">J68</f>
        <v>66</v>
      </c>
      <c r="K67" s="54">
        <f t="shared" si="11"/>
        <v>300</v>
      </c>
      <c r="L67" s="54">
        <f t="shared" si="11"/>
        <v>366</v>
      </c>
    </row>
    <row r="68" spans="2:12" ht="105" customHeight="1">
      <c r="B68" s="47">
        <v>52</v>
      </c>
      <c r="C68" s="25" t="s">
        <v>133</v>
      </c>
      <c r="D68" s="22"/>
      <c r="E68" s="22"/>
      <c r="F68" s="22"/>
      <c r="G68" s="18"/>
      <c r="H68" s="18"/>
      <c r="I68" s="19"/>
      <c r="J68" s="19">
        <f t="shared" si="11"/>
        <v>66</v>
      </c>
      <c r="K68" s="54">
        <f t="shared" si="11"/>
        <v>300</v>
      </c>
      <c r="L68" s="54">
        <f t="shared" si="11"/>
        <v>366</v>
      </c>
    </row>
    <row r="69" spans="2:12" ht="105" customHeight="1">
      <c r="B69" s="47">
        <v>53</v>
      </c>
      <c r="C69" s="25" t="str">
        <f>C58</f>
        <v>Муниципальная программа "Комплексное развитие территории Шашикманского сельского поселения."</v>
      </c>
      <c r="D69" s="18"/>
      <c r="E69" s="18"/>
      <c r="F69" s="18"/>
      <c r="G69" s="18" t="s">
        <v>38</v>
      </c>
      <c r="H69" s="18"/>
      <c r="I69" s="19"/>
      <c r="J69" s="19">
        <f t="shared" si="11"/>
        <v>66</v>
      </c>
      <c r="K69" s="54">
        <f t="shared" si="11"/>
        <v>300</v>
      </c>
      <c r="L69" s="54">
        <f t="shared" si="11"/>
        <v>366</v>
      </c>
    </row>
    <row r="70" spans="2:12" ht="105" customHeight="1">
      <c r="B70" s="47">
        <v>54</v>
      </c>
      <c r="C70" s="25" t="s">
        <v>134</v>
      </c>
      <c r="D70" s="18"/>
      <c r="E70" s="18"/>
      <c r="F70" s="18"/>
      <c r="G70" s="18" t="s">
        <v>83</v>
      </c>
      <c r="H70" s="18"/>
      <c r="I70" s="19"/>
      <c r="J70" s="19">
        <f>J72</f>
        <v>66</v>
      </c>
      <c r="K70" s="54">
        <f>K71</f>
        <v>300</v>
      </c>
      <c r="L70" s="54">
        <f>L71</f>
        <v>366</v>
      </c>
    </row>
    <row r="71" spans="2:12" ht="132.75" customHeight="1">
      <c r="B71" s="47">
        <v>55</v>
      </c>
      <c r="C71" s="25" t="s">
        <v>137</v>
      </c>
      <c r="D71" s="18"/>
      <c r="E71" s="18"/>
      <c r="F71" s="18"/>
      <c r="G71" s="18" t="s">
        <v>135</v>
      </c>
      <c r="H71" s="18"/>
      <c r="I71" s="19"/>
      <c r="J71" s="19">
        <v>66</v>
      </c>
      <c r="K71" s="54">
        <f>K72</f>
        <v>300</v>
      </c>
      <c r="L71" s="54">
        <f>J71+K71</f>
        <v>366</v>
      </c>
    </row>
    <row r="72" spans="2:12" ht="105" customHeight="1">
      <c r="B72" s="47">
        <v>56</v>
      </c>
      <c r="C72" s="21" t="s">
        <v>47</v>
      </c>
      <c r="D72" s="22"/>
      <c r="E72" s="22"/>
      <c r="F72" s="22"/>
      <c r="G72" s="22" t="s">
        <v>135</v>
      </c>
      <c r="H72" s="22" t="s">
        <v>32</v>
      </c>
      <c r="I72" s="24"/>
      <c r="J72" s="24">
        <v>66</v>
      </c>
      <c r="K72" s="55">
        <v>300</v>
      </c>
      <c r="L72" s="55">
        <f>J72+K72</f>
        <v>366</v>
      </c>
    </row>
    <row r="73" spans="2:12" ht="105" customHeight="1">
      <c r="B73" s="47">
        <v>57</v>
      </c>
      <c r="C73" s="25" t="s">
        <v>85</v>
      </c>
      <c r="D73" s="22"/>
      <c r="E73" s="22"/>
      <c r="F73" s="22"/>
      <c r="G73" s="22"/>
      <c r="H73" s="22"/>
      <c r="I73" s="24"/>
      <c r="J73" s="41">
        <f aca="true" t="shared" si="12" ref="J73:L75">J74</f>
        <v>735.8</v>
      </c>
      <c r="K73" s="54">
        <f t="shared" si="12"/>
        <v>149.99999999999997</v>
      </c>
      <c r="L73" s="54">
        <f t="shared" si="12"/>
        <v>885.8</v>
      </c>
    </row>
    <row r="74" spans="2:12" ht="105" customHeight="1">
      <c r="B74" s="47">
        <v>58</v>
      </c>
      <c r="C74" s="25" t="s">
        <v>87</v>
      </c>
      <c r="D74" s="22"/>
      <c r="E74" s="22"/>
      <c r="F74" s="22"/>
      <c r="G74" s="18" t="s">
        <v>38</v>
      </c>
      <c r="H74" s="18"/>
      <c r="I74" s="19"/>
      <c r="J74" s="19">
        <f t="shared" si="12"/>
        <v>735.8</v>
      </c>
      <c r="K74" s="54">
        <f t="shared" si="12"/>
        <v>149.99999999999997</v>
      </c>
      <c r="L74" s="54">
        <f t="shared" si="12"/>
        <v>885.8</v>
      </c>
    </row>
    <row r="75" spans="2:12" ht="153.75" customHeight="1">
      <c r="B75" s="49">
        <v>59</v>
      </c>
      <c r="C75" s="17" t="s">
        <v>88</v>
      </c>
      <c r="D75" s="18" t="s">
        <v>17</v>
      </c>
      <c r="E75" s="18" t="s">
        <v>22</v>
      </c>
      <c r="F75" s="18" t="s">
        <v>21</v>
      </c>
      <c r="G75" s="18" t="s">
        <v>83</v>
      </c>
      <c r="H75" s="18"/>
      <c r="I75" s="19">
        <f>I76</f>
        <v>0</v>
      </c>
      <c r="J75" s="19">
        <f t="shared" si="12"/>
        <v>735.8</v>
      </c>
      <c r="K75" s="54">
        <f t="shared" si="12"/>
        <v>149.99999999999997</v>
      </c>
      <c r="L75" s="54">
        <f t="shared" si="12"/>
        <v>885.8</v>
      </c>
    </row>
    <row r="76" spans="2:12" ht="92.25" customHeight="1">
      <c r="B76" s="47">
        <v>60</v>
      </c>
      <c r="C76" s="29" t="s">
        <v>124</v>
      </c>
      <c r="D76" s="22" t="s">
        <v>17</v>
      </c>
      <c r="E76" s="22" t="s">
        <v>22</v>
      </c>
      <c r="F76" s="22" t="s">
        <v>21</v>
      </c>
      <c r="G76" s="18" t="s">
        <v>37</v>
      </c>
      <c r="H76" s="18"/>
      <c r="I76" s="24">
        <f>I77</f>
        <v>0</v>
      </c>
      <c r="J76" s="19">
        <f>J77</f>
        <v>735.8</v>
      </c>
      <c r="K76" s="54">
        <f>K77+K78</f>
        <v>149.99999999999997</v>
      </c>
      <c r="L76" s="54">
        <f>J76+K76</f>
        <v>885.8</v>
      </c>
    </row>
    <row r="77" spans="2:12" ht="102.75" customHeight="1">
      <c r="B77" s="47">
        <v>61</v>
      </c>
      <c r="C77" s="28" t="s">
        <v>0</v>
      </c>
      <c r="D77" s="22" t="s">
        <v>17</v>
      </c>
      <c r="E77" s="22" t="s">
        <v>22</v>
      </c>
      <c r="F77" s="22" t="s">
        <v>21</v>
      </c>
      <c r="G77" s="22" t="s">
        <v>37</v>
      </c>
      <c r="H77" s="22">
        <v>244</v>
      </c>
      <c r="I77" s="24"/>
      <c r="J77" s="19">
        <v>735.8</v>
      </c>
      <c r="K77" s="54">
        <v>-153.03</v>
      </c>
      <c r="L77" s="54">
        <f>J77+K77</f>
        <v>582.77</v>
      </c>
    </row>
    <row r="78" spans="2:12" ht="102.75" customHeight="1">
      <c r="B78" s="47">
        <v>62</v>
      </c>
      <c r="C78" s="28" t="s">
        <v>0</v>
      </c>
      <c r="D78" s="22" t="s">
        <v>17</v>
      </c>
      <c r="E78" s="22" t="s">
        <v>22</v>
      </c>
      <c r="F78" s="22" t="s">
        <v>21</v>
      </c>
      <c r="G78" s="22" t="s">
        <v>146</v>
      </c>
      <c r="H78" s="22">
        <v>244</v>
      </c>
      <c r="I78" s="24"/>
      <c r="J78" s="19">
        <v>0</v>
      </c>
      <c r="K78" s="54">
        <v>303.03</v>
      </c>
      <c r="L78" s="54">
        <f>J78+K78</f>
        <v>303.03</v>
      </c>
    </row>
    <row r="79" spans="2:12" ht="55.5" customHeight="1">
      <c r="B79" s="47">
        <v>63</v>
      </c>
      <c r="C79" s="46" t="s">
        <v>128</v>
      </c>
      <c r="D79" s="22"/>
      <c r="E79" s="22"/>
      <c r="F79" s="22"/>
      <c r="G79" s="22"/>
      <c r="H79" s="22"/>
      <c r="I79" s="24"/>
      <c r="J79" s="41">
        <f aca="true" t="shared" si="13" ref="J79:L81">J80</f>
        <v>57</v>
      </c>
      <c r="K79" s="55">
        <v>0</v>
      </c>
      <c r="L79" s="55">
        <f t="shared" si="13"/>
        <v>57</v>
      </c>
    </row>
    <row r="80" spans="2:12" ht="102.75" customHeight="1">
      <c r="B80" s="47">
        <v>64</v>
      </c>
      <c r="C80" s="46" t="s">
        <v>87</v>
      </c>
      <c r="D80" s="22"/>
      <c r="E80" s="22"/>
      <c r="F80" s="22"/>
      <c r="G80" s="18" t="s">
        <v>38</v>
      </c>
      <c r="H80" s="18"/>
      <c r="I80" s="19"/>
      <c r="J80" s="19">
        <f t="shared" si="13"/>
        <v>57</v>
      </c>
      <c r="K80" s="55">
        <f t="shared" si="13"/>
        <v>0</v>
      </c>
      <c r="L80" s="55">
        <f t="shared" si="13"/>
        <v>57</v>
      </c>
    </row>
    <row r="81" spans="2:12" ht="84" customHeight="1">
      <c r="B81" s="47">
        <v>65</v>
      </c>
      <c r="C81" s="17" t="s">
        <v>89</v>
      </c>
      <c r="D81" s="18" t="s">
        <v>17</v>
      </c>
      <c r="E81" s="26" t="s">
        <v>4</v>
      </c>
      <c r="F81" s="26" t="s">
        <v>4</v>
      </c>
      <c r="G81" s="18" t="s">
        <v>76</v>
      </c>
      <c r="H81" s="26"/>
      <c r="I81" s="19" t="e">
        <f>#REF!</f>
        <v>#REF!</v>
      </c>
      <c r="J81" s="19">
        <f t="shared" si="13"/>
        <v>57</v>
      </c>
      <c r="K81" s="55">
        <f t="shared" si="13"/>
        <v>0</v>
      </c>
      <c r="L81" s="55">
        <f t="shared" si="13"/>
        <v>57</v>
      </c>
    </row>
    <row r="82" spans="2:12" ht="138.75" customHeight="1">
      <c r="B82" s="49">
        <v>66</v>
      </c>
      <c r="C82" s="17" t="s">
        <v>90</v>
      </c>
      <c r="D82" s="18"/>
      <c r="E82" s="26"/>
      <c r="F82" s="26"/>
      <c r="G82" s="18" t="s">
        <v>40</v>
      </c>
      <c r="H82" s="26"/>
      <c r="I82" s="19"/>
      <c r="J82" s="19">
        <f>J83+J87</f>
        <v>57</v>
      </c>
      <c r="K82" s="55">
        <f>K83+K87</f>
        <v>0</v>
      </c>
      <c r="L82" s="55">
        <f>J82+K82</f>
        <v>57</v>
      </c>
    </row>
    <row r="83" spans="2:12" ht="67.5" customHeight="1">
      <c r="B83" s="49">
        <v>67</v>
      </c>
      <c r="C83" s="50" t="s">
        <v>118</v>
      </c>
      <c r="D83" s="18"/>
      <c r="E83" s="26"/>
      <c r="F83" s="26"/>
      <c r="G83" s="22" t="s">
        <v>40</v>
      </c>
      <c r="H83" s="27"/>
      <c r="I83" s="24"/>
      <c r="J83" s="24">
        <f>J84+J85+J86</f>
        <v>57</v>
      </c>
      <c r="K83" s="55">
        <f>K84+K85+K86</f>
        <v>0</v>
      </c>
      <c r="L83" s="55">
        <f>L84+L85+L86</f>
        <v>57</v>
      </c>
    </row>
    <row r="84" spans="2:12" ht="65.25" customHeight="1">
      <c r="B84" s="49">
        <v>68</v>
      </c>
      <c r="C84" s="50" t="s">
        <v>116</v>
      </c>
      <c r="D84" s="18"/>
      <c r="E84" s="26"/>
      <c r="F84" s="26"/>
      <c r="G84" s="22" t="s">
        <v>40</v>
      </c>
      <c r="H84" s="27" t="s">
        <v>113</v>
      </c>
      <c r="I84" s="19"/>
      <c r="J84" s="24">
        <v>0</v>
      </c>
      <c r="K84" s="55">
        <v>0</v>
      </c>
      <c r="L84" s="55">
        <f aca="true" t="shared" si="14" ref="L84:L89">J84+K84</f>
        <v>0</v>
      </c>
    </row>
    <row r="85" spans="2:12" ht="122.25" customHeight="1">
      <c r="B85" s="49">
        <v>69</v>
      </c>
      <c r="C85" s="50" t="s">
        <v>117</v>
      </c>
      <c r="D85" s="18"/>
      <c r="E85" s="26"/>
      <c r="F85" s="26"/>
      <c r="G85" s="22" t="s">
        <v>40</v>
      </c>
      <c r="H85" s="27" t="s">
        <v>114</v>
      </c>
      <c r="I85" s="19"/>
      <c r="J85" s="24">
        <v>0</v>
      </c>
      <c r="K85" s="55">
        <v>0</v>
      </c>
      <c r="L85" s="55">
        <f t="shared" si="14"/>
        <v>0</v>
      </c>
    </row>
    <row r="86" spans="2:12" ht="102" customHeight="1">
      <c r="B86" s="47">
        <v>70</v>
      </c>
      <c r="C86" s="28" t="s">
        <v>0</v>
      </c>
      <c r="D86" s="22" t="s">
        <v>17</v>
      </c>
      <c r="E86" s="27" t="s">
        <v>4</v>
      </c>
      <c r="F86" s="27" t="s">
        <v>4</v>
      </c>
      <c r="G86" s="22" t="s">
        <v>40</v>
      </c>
      <c r="H86" s="27" t="s">
        <v>32</v>
      </c>
      <c r="I86" s="24"/>
      <c r="J86" s="24">
        <v>57</v>
      </c>
      <c r="K86" s="55">
        <v>0</v>
      </c>
      <c r="L86" s="55">
        <f t="shared" si="14"/>
        <v>57</v>
      </c>
    </row>
    <row r="87" spans="2:12" ht="131.25" customHeight="1">
      <c r="B87" s="47">
        <v>71</v>
      </c>
      <c r="C87" s="28" t="s">
        <v>125</v>
      </c>
      <c r="D87" s="22"/>
      <c r="E87" s="27"/>
      <c r="F87" s="27"/>
      <c r="G87" s="22" t="s">
        <v>101</v>
      </c>
      <c r="H87" s="27"/>
      <c r="I87" s="24"/>
      <c r="J87" s="24">
        <f>J88+J89</f>
        <v>0</v>
      </c>
      <c r="K87" s="55">
        <f>K88+K89</f>
        <v>0</v>
      </c>
      <c r="L87" s="55">
        <f t="shared" si="14"/>
        <v>0</v>
      </c>
    </row>
    <row r="88" spans="2:12" ht="102" customHeight="1">
      <c r="B88" s="47">
        <v>72</v>
      </c>
      <c r="C88" s="28" t="str">
        <f>C84</f>
        <v>Фонд оплаты труда учреждений</v>
      </c>
      <c r="D88" s="22"/>
      <c r="E88" s="27"/>
      <c r="F88" s="27"/>
      <c r="G88" s="22" t="s">
        <v>101</v>
      </c>
      <c r="H88" s="27" t="s">
        <v>113</v>
      </c>
      <c r="I88" s="24"/>
      <c r="J88" s="24">
        <v>0</v>
      </c>
      <c r="K88" s="55">
        <v>0</v>
      </c>
      <c r="L88" s="55">
        <f t="shared" si="14"/>
        <v>0</v>
      </c>
    </row>
    <row r="89" spans="2:12" ht="102" customHeight="1">
      <c r="B89" s="47">
        <v>73</v>
      </c>
      <c r="C89" s="28" t="str">
        <f>C85</f>
        <v>Взносы по обязательному социальному страхованию на выплаты денежного содержания и иные выплаты работникам учреждений</v>
      </c>
      <c r="D89" s="22"/>
      <c r="E89" s="27"/>
      <c r="F89" s="27"/>
      <c r="G89" s="22" t="s">
        <v>101</v>
      </c>
      <c r="H89" s="27" t="s">
        <v>114</v>
      </c>
      <c r="I89" s="24"/>
      <c r="J89" s="24">
        <v>0</v>
      </c>
      <c r="K89" s="55">
        <v>0</v>
      </c>
      <c r="L89" s="55">
        <f t="shared" si="14"/>
        <v>0</v>
      </c>
    </row>
    <row r="90" spans="2:12" ht="60" customHeight="1">
      <c r="B90" s="47">
        <v>74</v>
      </c>
      <c r="C90" s="46" t="s">
        <v>77</v>
      </c>
      <c r="D90" s="22"/>
      <c r="E90" s="27"/>
      <c r="F90" s="27"/>
      <c r="G90" s="22"/>
      <c r="H90" s="27"/>
      <c r="I90" s="24"/>
      <c r="J90" s="41">
        <f aca="true" t="shared" si="15" ref="J90:L93">J91</f>
        <v>831.85</v>
      </c>
      <c r="K90" s="55">
        <f t="shared" si="15"/>
        <v>-12.399999999999999</v>
      </c>
      <c r="L90" s="55">
        <f t="shared" si="15"/>
        <v>819.45</v>
      </c>
    </row>
    <row r="91" spans="2:12" ht="51" customHeight="1">
      <c r="B91" s="47">
        <v>75</v>
      </c>
      <c r="C91" s="46" t="s">
        <v>78</v>
      </c>
      <c r="D91" s="22"/>
      <c r="E91" s="27"/>
      <c r="F91" s="27"/>
      <c r="G91" s="22"/>
      <c r="H91" s="27"/>
      <c r="I91" s="24"/>
      <c r="J91" s="19">
        <f t="shared" si="15"/>
        <v>831.85</v>
      </c>
      <c r="K91" s="55">
        <f t="shared" si="15"/>
        <v>-12.399999999999999</v>
      </c>
      <c r="L91" s="55">
        <f t="shared" si="15"/>
        <v>819.45</v>
      </c>
    </row>
    <row r="92" spans="2:12" ht="90.75" customHeight="1">
      <c r="B92" s="47">
        <v>76</v>
      </c>
      <c r="C92" s="46" t="s">
        <v>91</v>
      </c>
      <c r="D92" s="22"/>
      <c r="E92" s="27"/>
      <c r="F92" s="27"/>
      <c r="G92" s="18" t="s">
        <v>38</v>
      </c>
      <c r="H92" s="26"/>
      <c r="I92" s="19"/>
      <c r="J92" s="19">
        <f t="shared" si="15"/>
        <v>831.85</v>
      </c>
      <c r="K92" s="55">
        <f t="shared" si="15"/>
        <v>-12.399999999999999</v>
      </c>
      <c r="L92" s="55">
        <f t="shared" si="15"/>
        <v>819.45</v>
      </c>
    </row>
    <row r="93" spans="2:12" ht="111" customHeight="1">
      <c r="B93" s="47">
        <v>77</v>
      </c>
      <c r="C93" s="46" t="s">
        <v>92</v>
      </c>
      <c r="D93" s="22"/>
      <c r="E93" s="27"/>
      <c r="F93" s="27"/>
      <c r="G93" s="18" t="s">
        <v>76</v>
      </c>
      <c r="H93" s="26"/>
      <c r="I93" s="19"/>
      <c r="J93" s="19">
        <f t="shared" si="15"/>
        <v>831.85</v>
      </c>
      <c r="K93" s="55">
        <f t="shared" si="15"/>
        <v>-12.399999999999999</v>
      </c>
      <c r="L93" s="55">
        <f t="shared" si="15"/>
        <v>819.45</v>
      </c>
    </row>
    <row r="94" spans="2:12" ht="133.5" customHeight="1">
      <c r="B94" s="49">
        <v>78</v>
      </c>
      <c r="C94" s="29" t="s">
        <v>93</v>
      </c>
      <c r="D94" s="18" t="s">
        <v>17</v>
      </c>
      <c r="E94" s="18" t="s">
        <v>23</v>
      </c>
      <c r="F94" s="18" t="s">
        <v>18</v>
      </c>
      <c r="G94" s="18" t="s">
        <v>41</v>
      </c>
      <c r="H94" s="18"/>
      <c r="I94" s="19">
        <f>I95+I97+I98+I99</f>
        <v>0</v>
      </c>
      <c r="J94" s="19">
        <f>J95+J97+J98+J99</f>
        <v>831.85</v>
      </c>
      <c r="K94" s="55">
        <f>K95+K96+K98+K99+K100</f>
        <v>-12.399999999999999</v>
      </c>
      <c r="L94" s="55">
        <f>J94+K94</f>
        <v>819.45</v>
      </c>
    </row>
    <row r="95" spans="2:12" ht="102" customHeight="1">
      <c r="B95" s="47">
        <v>79</v>
      </c>
      <c r="C95" s="21" t="s">
        <v>47</v>
      </c>
      <c r="D95" s="22" t="s">
        <v>17</v>
      </c>
      <c r="E95" s="22" t="s">
        <v>23</v>
      </c>
      <c r="F95" s="22" t="s">
        <v>18</v>
      </c>
      <c r="G95" s="22" t="s">
        <v>41</v>
      </c>
      <c r="H95" s="22" t="s">
        <v>32</v>
      </c>
      <c r="I95" s="24"/>
      <c r="J95" s="24">
        <v>791.85</v>
      </c>
      <c r="K95" s="55">
        <v>-39.69</v>
      </c>
      <c r="L95" s="55">
        <f>J95+K95</f>
        <v>752.1600000000001</v>
      </c>
    </row>
    <row r="96" spans="2:12" ht="102" customHeight="1">
      <c r="B96" s="47">
        <v>80</v>
      </c>
      <c r="C96" s="21" t="s">
        <v>141</v>
      </c>
      <c r="D96" s="22" t="s">
        <v>17</v>
      </c>
      <c r="E96" s="22" t="s">
        <v>23</v>
      </c>
      <c r="F96" s="22" t="s">
        <v>18</v>
      </c>
      <c r="G96" s="22" t="s">
        <v>41</v>
      </c>
      <c r="H96" s="22" t="s">
        <v>147</v>
      </c>
      <c r="I96" s="24"/>
      <c r="J96" s="24">
        <v>0</v>
      </c>
      <c r="K96" s="55">
        <v>27.29</v>
      </c>
      <c r="L96" s="55">
        <f>J96+K96</f>
        <v>27.29</v>
      </c>
    </row>
    <row r="97" spans="2:12" ht="57" customHeight="1">
      <c r="B97" s="47">
        <v>81</v>
      </c>
      <c r="C97" s="21" t="s">
        <v>36</v>
      </c>
      <c r="D97" s="22" t="s">
        <v>17</v>
      </c>
      <c r="E97" s="22" t="s">
        <v>23</v>
      </c>
      <c r="F97" s="22" t="s">
        <v>18</v>
      </c>
      <c r="G97" s="22" t="s">
        <v>41</v>
      </c>
      <c r="H97" s="22" t="s">
        <v>48</v>
      </c>
      <c r="I97" s="24"/>
      <c r="J97" s="24">
        <v>10</v>
      </c>
      <c r="K97" s="55">
        <v>0</v>
      </c>
      <c r="L97" s="55">
        <f>J97+K97</f>
        <v>10</v>
      </c>
    </row>
    <row r="98" spans="2:12" ht="62.25" customHeight="1">
      <c r="B98" s="47">
        <v>82</v>
      </c>
      <c r="C98" s="21" t="s">
        <v>30</v>
      </c>
      <c r="D98" s="22" t="s">
        <v>17</v>
      </c>
      <c r="E98" s="22" t="s">
        <v>23</v>
      </c>
      <c r="F98" s="22" t="s">
        <v>18</v>
      </c>
      <c r="G98" s="22" t="s">
        <v>41</v>
      </c>
      <c r="H98" s="22" t="s">
        <v>33</v>
      </c>
      <c r="I98" s="24"/>
      <c r="J98" s="24">
        <v>20</v>
      </c>
      <c r="K98" s="55">
        <v>-2</v>
      </c>
      <c r="L98" s="55">
        <f>J98+K98</f>
        <v>18</v>
      </c>
    </row>
    <row r="99" spans="2:12" ht="42.75" customHeight="1">
      <c r="B99" s="47">
        <v>83</v>
      </c>
      <c r="C99" s="21" t="s">
        <v>31</v>
      </c>
      <c r="D99" s="22" t="s">
        <v>17</v>
      </c>
      <c r="E99" s="22" t="s">
        <v>23</v>
      </c>
      <c r="F99" s="22" t="s">
        <v>18</v>
      </c>
      <c r="G99" s="22" t="s">
        <v>41</v>
      </c>
      <c r="H99" s="22" t="s">
        <v>5</v>
      </c>
      <c r="I99" s="24"/>
      <c r="J99" s="24">
        <v>10</v>
      </c>
      <c r="K99" s="55">
        <v>-1</v>
      </c>
      <c r="L99" s="55">
        <f>J99+K99</f>
        <v>9</v>
      </c>
    </row>
    <row r="100" spans="2:12" ht="42.75" customHeight="1">
      <c r="B100" s="47">
        <v>84</v>
      </c>
      <c r="C100" s="21" t="s">
        <v>148</v>
      </c>
      <c r="D100" s="22" t="s">
        <v>17</v>
      </c>
      <c r="E100" s="22" t="s">
        <v>23</v>
      </c>
      <c r="F100" s="22" t="s">
        <v>18</v>
      </c>
      <c r="G100" s="22" t="s">
        <v>41</v>
      </c>
      <c r="H100" s="22" t="s">
        <v>149</v>
      </c>
      <c r="I100" s="24"/>
      <c r="J100" s="24">
        <v>0</v>
      </c>
      <c r="K100" s="55">
        <v>3</v>
      </c>
      <c r="L100" s="55">
        <f>J100+K100</f>
        <v>3</v>
      </c>
    </row>
    <row r="101" spans="2:12" ht="54" customHeight="1">
      <c r="B101" s="47">
        <v>85</v>
      </c>
      <c r="C101" s="25" t="s">
        <v>79</v>
      </c>
      <c r="D101" s="22"/>
      <c r="E101" s="22"/>
      <c r="F101" s="22"/>
      <c r="G101" s="22"/>
      <c r="H101" s="22"/>
      <c r="I101" s="24"/>
      <c r="J101" s="41">
        <f aca="true" t="shared" si="16" ref="J101:L103">J102</f>
        <v>1146.8899999999999</v>
      </c>
      <c r="K101" s="54">
        <f t="shared" si="16"/>
        <v>47.81</v>
      </c>
      <c r="L101" s="54">
        <f t="shared" si="16"/>
        <v>1194.6999999999998</v>
      </c>
    </row>
    <row r="102" spans="2:12" ht="51.75" customHeight="1">
      <c r="B102" s="47">
        <v>86</v>
      </c>
      <c r="C102" s="25" t="s">
        <v>80</v>
      </c>
      <c r="D102" s="22"/>
      <c r="E102" s="22"/>
      <c r="F102" s="22"/>
      <c r="G102" s="22"/>
      <c r="H102" s="22"/>
      <c r="I102" s="24"/>
      <c r="J102" s="19">
        <f t="shared" si="16"/>
        <v>1146.8899999999999</v>
      </c>
      <c r="K102" s="54">
        <f t="shared" si="16"/>
        <v>47.81</v>
      </c>
      <c r="L102" s="54">
        <f t="shared" si="16"/>
        <v>1194.6999999999998</v>
      </c>
    </row>
    <row r="103" spans="2:12" ht="96" customHeight="1">
      <c r="B103" s="47">
        <v>87</v>
      </c>
      <c r="C103" s="25" t="s">
        <v>87</v>
      </c>
      <c r="D103" s="22"/>
      <c r="E103" s="22"/>
      <c r="F103" s="22"/>
      <c r="G103" s="18" t="s">
        <v>84</v>
      </c>
      <c r="H103" s="18"/>
      <c r="I103" s="19"/>
      <c r="J103" s="19">
        <f t="shared" si="16"/>
        <v>1146.8899999999999</v>
      </c>
      <c r="K103" s="54">
        <f t="shared" si="16"/>
        <v>47.81</v>
      </c>
      <c r="L103" s="54">
        <f t="shared" si="16"/>
        <v>1194.6999999999998</v>
      </c>
    </row>
    <row r="104" spans="2:12" ht="96" customHeight="1">
      <c r="B104" s="47">
        <v>88</v>
      </c>
      <c r="C104" s="25" t="s">
        <v>94</v>
      </c>
      <c r="D104" s="22"/>
      <c r="E104" s="22"/>
      <c r="F104" s="22"/>
      <c r="G104" s="18" t="s">
        <v>76</v>
      </c>
      <c r="H104" s="18"/>
      <c r="I104" s="19"/>
      <c r="J104" s="19">
        <f>J105+J119</f>
        <v>1146.8899999999999</v>
      </c>
      <c r="K104" s="54">
        <f>K105+K113+K116+K119+K122</f>
        <v>47.81</v>
      </c>
      <c r="L104" s="54">
        <f>J104+K104</f>
        <v>1194.6999999999998</v>
      </c>
    </row>
    <row r="105" spans="2:12" ht="153.75" customHeight="1">
      <c r="B105" s="49">
        <v>89</v>
      </c>
      <c r="C105" s="21" t="s">
        <v>95</v>
      </c>
      <c r="D105" s="18"/>
      <c r="E105" s="18"/>
      <c r="F105" s="18"/>
      <c r="G105" s="22" t="s">
        <v>41</v>
      </c>
      <c r="H105" s="22"/>
      <c r="I105" s="24"/>
      <c r="J105" s="24">
        <f>J106+J110</f>
        <v>923.05</v>
      </c>
      <c r="K105" s="55">
        <f>K106+K110</f>
        <v>47.81</v>
      </c>
      <c r="L105" s="55">
        <f>J105+K105</f>
        <v>970.8599999999999</v>
      </c>
    </row>
    <row r="106" spans="2:12" ht="47.25" customHeight="1">
      <c r="B106" s="47">
        <v>90</v>
      </c>
      <c r="C106" s="21" t="s">
        <v>65</v>
      </c>
      <c r="D106" s="22"/>
      <c r="E106" s="22"/>
      <c r="F106" s="22"/>
      <c r="G106" s="22" t="s">
        <v>41</v>
      </c>
      <c r="H106" s="22"/>
      <c r="I106" s="24"/>
      <c r="J106" s="24">
        <f>J107+J108</f>
        <v>449.51</v>
      </c>
      <c r="K106" s="55">
        <f>K107+K108</f>
        <v>0</v>
      </c>
      <c r="L106" s="55">
        <f>J106+K106</f>
        <v>449.51</v>
      </c>
    </row>
    <row r="107" spans="2:12" ht="56.25" customHeight="1">
      <c r="B107" s="47">
        <v>91</v>
      </c>
      <c r="C107" s="21" t="s">
        <v>51</v>
      </c>
      <c r="D107" s="22"/>
      <c r="E107" s="22"/>
      <c r="F107" s="22"/>
      <c r="G107" s="22" t="s">
        <v>41</v>
      </c>
      <c r="H107" s="22" t="s">
        <v>26</v>
      </c>
      <c r="I107" s="24"/>
      <c r="J107" s="24">
        <v>345.24</v>
      </c>
      <c r="K107" s="55">
        <v>0</v>
      </c>
      <c r="L107" s="55">
        <f>J107+K107</f>
        <v>345.24</v>
      </c>
    </row>
    <row r="108" spans="2:12" ht="54.75" customHeight="1">
      <c r="B108" s="47">
        <v>92</v>
      </c>
      <c r="C108" s="21" t="s">
        <v>50</v>
      </c>
      <c r="D108" s="22"/>
      <c r="E108" s="22"/>
      <c r="F108" s="22"/>
      <c r="G108" s="22" t="s">
        <v>41</v>
      </c>
      <c r="H108" s="22" t="s">
        <v>49</v>
      </c>
      <c r="I108" s="24"/>
      <c r="J108" s="24">
        <v>104.27</v>
      </c>
      <c r="K108" s="55">
        <v>0</v>
      </c>
      <c r="L108" s="55">
        <f>J108+K108</f>
        <v>104.27</v>
      </c>
    </row>
    <row r="109" spans="2:12" ht="57" customHeight="1" hidden="1">
      <c r="B109" s="47" t="e">
        <f>#REF!+1</f>
        <v>#REF!</v>
      </c>
      <c r="C109" s="31" t="s">
        <v>25</v>
      </c>
      <c r="D109" s="32" t="s">
        <v>17</v>
      </c>
      <c r="E109" s="32" t="s">
        <v>56</v>
      </c>
      <c r="F109" s="32" t="s">
        <v>56</v>
      </c>
      <c r="G109" s="32" t="s">
        <v>57</v>
      </c>
      <c r="H109" s="32" t="s">
        <v>58</v>
      </c>
      <c r="I109" s="33"/>
      <c r="J109" s="19">
        <v>0</v>
      </c>
      <c r="K109" s="55"/>
      <c r="L109" s="55" t="e">
        <f>#REF!+I9+#REF!+#REF!+#REF!+#REF!+#REF!+#REF!+I109</f>
        <v>#REF!</v>
      </c>
    </row>
    <row r="110" spans="2:12" ht="172.5" customHeight="1">
      <c r="B110" s="47">
        <v>93</v>
      </c>
      <c r="C110" s="38" t="s">
        <v>127</v>
      </c>
      <c r="D110" s="32"/>
      <c r="E110" s="32"/>
      <c r="F110" s="32"/>
      <c r="G110" s="39" t="s">
        <v>139</v>
      </c>
      <c r="H110" s="39"/>
      <c r="I110" s="40"/>
      <c r="J110" s="24">
        <f>J111+J112</f>
        <v>473.54</v>
      </c>
      <c r="K110" s="55">
        <f>K111+K112</f>
        <v>47.81</v>
      </c>
      <c r="L110" s="55">
        <f aca="true" t="shared" si="17" ref="L110:L126">J110+K110</f>
        <v>521.35</v>
      </c>
    </row>
    <row r="111" spans="2:12" ht="57" customHeight="1">
      <c r="B111" s="47">
        <v>94</v>
      </c>
      <c r="C111" s="38" t="s">
        <v>102</v>
      </c>
      <c r="D111" s="32"/>
      <c r="E111" s="32"/>
      <c r="F111" s="32"/>
      <c r="G111" s="39" t="s">
        <v>139</v>
      </c>
      <c r="H111" s="39" t="s">
        <v>26</v>
      </c>
      <c r="I111" s="40"/>
      <c r="J111" s="24">
        <v>363.74</v>
      </c>
      <c r="K111" s="55">
        <v>36.72</v>
      </c>
      <c r="L111" s="55">
        <f t="shared" si="17"/>
        <v>400.46000000000004</v>
      </c>
    </row>
    <row r="112" spans="2:12" ht="57" customHeight="1">
      <c r="B112" s="47">
        <v>95</v>
      </c>
      <c r="C112" s="38" t="s">
        <v>50</v>
      </c>
      <c r="D112" s="32"/>
      <c r="E112" s="32"/>
      <c r="F112" s="32"/>
      <c r="G112" s="39" t="s">
        <v>139</v>
      </c>
      <c r="H112" s="39" t="s">
        <v>49</v>
      </c>
      <c r="I112" s="40"/>
      <c r="J112" s="24">
        <v>109.8</v>
      </c>
      <c r="K112" s="55">
        <v>11.09</v>
      </c>
      <c r="L112" s="55">
        <f t="shared" si="17"/>
        <v>120.89</v>
      </c>
    </row>
    <row r="113" spans="2:12" ht="130.5" customHeight="1">
      <c r="B113" s="47">
        <v>96</v>
      </c>
      <c r="C113" s="38" t="str">
        <f>+C105</f>
        <v>Развитие культуры и спорта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поселения.</v>
      </c>
      <c r="D113" s="32"/>
      <c r="E113" s="32"/>
      <c r="F113" s="32"/>
      <c r="G113" s="39" t="s">
        <v>39</v>
      </c>
      <c r="H113" s="39"/>
      <c r="I113" s="40"/>
      <c r="J113" s="24">
        <f>J114+J115</f>
        <v>0</v>
      </c>
      <c r="K113" s="55">
        <f>K114+K115</f>
        <v>0</v>
      </c>
      <c r="L113" s="55">
        <f t="shared" si="17"/>
        <v>0</v>
      </c>
    </row>
    <row r="114" spans="2:12" ht="57" customHeight="1">
      <c r="B114" s="47">
        <v>97</v>
      </c>
      <c r="C114" s="38" t="str">
        <f>C84</f>
        <v>Фонд оплаты труда учреждений</v>
      </c>
      <c r="D114" s="32"/>
      <c r="E114" s="32"/>
      <c r="F114" s="32"/>
      <c r="G114" s="39" t="s">
        <v>39</v>
      </c>
      <c r="H114" s="39" t="s">
        <v>113</v>
      </c>
      <c r="I114" s="40"/>
      <c r="J114" s="24">
        <v>0</v>
      </c>
      <c r="K114" s="55">
        <v>0</v>
      </c>
      <c r="L114" s="55">
        <f t="shared" si="17"/>
        <v>0</v>
      </c>
    </row>
    <row r="115" spans="2:12" ht="95.25" customHeight="1">
      <c r="B115" s="47">
        <v>98</v>
      </c>
      <c r="C115" s="38" t="str">
        <f>C85</f>
        <v>Взносы по обязательному социальному страхованию на выплаты денежного содержания и иные выплаты работникам учреждений</v>
      </c>
      <c r="D115" s="32"/>
      <c r="E115" s="32"/>
      <c r="F115" s="32"/>
      <c r="G115" s="39" t="s">
        <v>39</v>
      </c>
      <c r="H115" s="39" t="s">
        <v>114</v>
      </c>
      <c r="I115" s="40"/>
      <c r="J115" s="24">
        <v>0</v>
      </c>
      <c r="K115" s="55">
        <v>0</v>
      </c>
      <c r="L115" s="55">
        <f t="shared" si="17"/>
        <v>0</v>
      </c>
    </row>
    <row r="116" spans="2:12" ht="195.75" customHeight="1">
      <c r="B116" s="47">
        <v>99</v>
      </c>
      <c r="C116" s="38" t="s">
        <v>126</v>
      </c>
      <c r="D116" s="32"/>
      <c r="E116" s="32"/>
      <c r="F116" s="32"/>
      <c r="G116" s="39" t="s">
        <v>100</v>
      </c>
      <c r="H116" s="39"/>
      <c r="I116" s="40"/>
      <c r="J116" s="24">
        <f>J117+J118</f>
        <v>0</v>
      </c>
      <c r="K116" s="55">
        <f>K117+K118</f>
        <v>0</v>
      </c>
      <c r="L116" s="55">
        <f t="shared" si="17"/>
        <v>0</v>
      </c>
    </row>
    <row r="117" spans="2:12" ht="57" customHeight="1">
      <c r="B117" s="47">
        <v>100</v>
      </c>
      <c r="C117" s="38" t="str">
        <f>C114</f>
        <v>Фонд оплаты труда учреждений</v>
      </c>
      <c r="D117" s="32"/>
      <c r="E117" s="32"/>
      <c r="F117" s="32"/>
      <c r="G117" s="39" t="s">
        <v>100</v>
      </c>
      <c r="H117" s="39" t="s">
        <v>113</v>
      </c>
      <c r="I117" s="40"/>
      <c r="J117" s="24">
        <v>0</v>
      </c>
      <c r="K117" s="55">
        <v>0</v>
      </c>
      <c r="L117" s="55">
        <f t="shared" si="17"/>
        <v>0</v>
      </c>
    </row>
    <row r="118" spans="2:12" ht="120.75" customHeight="1">
      <c r="B118" s="47">
        <v>101</v>
      </c>
      <c r="C118" s="38" t="str">
        <f>C115</f>
        <v>Взносы по обязательному социальному страхованию на выплаты денежного содержания и иные выплаты работникам учреждений</v>
      </c>
      <c r="D118" s="32"/>
      <c r="E118" s="32"/>
      <c r="F118" s="32"/>
      <c r="G118" s="39" t="s">
        <v>100</v>
      </c>
      <c r="H118" s="39" t="s">
        <v>114</v>
      </c>
      <c r="I118" s="40"/>
      <c r="J118" s="24">
        <v>0</v>
      </c>
      <c r="K118" s="55">
        <v>0</v>
      </c>
      <c r="L118" s="55">
        <f t="shared" si="17"/>
        <v>0</v>
      </c>
    </row>
    <row r="119" spans="2:12" ht="139.5" customHeight="1">
      <c r="B119" s="49">
        <v>102</v>
      </c>
      <c r="C119" s="38" t="s">
        <v>96</v>
      </c>
      <c r="D119" s="32"/>
      <c r="E119" s="32"/>
      <c r="F119" s="32"/>
      <c r="G119" s="39" t="s">
        <v>40</v>
      </c>
      <c r="H119" s="39"/>
      <c r="I119" s="40"/>
      <c r="J119" s="41">
        <f>J120+J121+J122</f>
        <v>223.83999999999997</v>
      </c>
      <c r="K119" s="55">
        <f>K120+K121</f>
        <v>0</v>
      </c>
      <c r="L119" s="55">
        <f t="shared" si="17"/>
        <v>223.83999999999997</v>
      </c>
    </row>
    <row r="120" spans="2:12" ht="57" customHeight="1">
      <c r="B120" s="47">
        <v>103</v>
      </c>
      <c r="C120" s="38" t="s">
        <v>51</v>
      </c>
      <c r="D120" s="32"/>
      <c r="E120" s="32"/>
      <c r="F120" s="32"/>
      <c r="G120" s="39" t="s">
        <v>40</v>
      </c>
      <c r="H120" s="39" t="s">
        <v>26</v>
      </c>
      <c r="I120" s="33"/>
      <c r="J120" s="24">
        <v>77.78</v>
      </c>
      <c r="K120" s="55">
        <v>0</v>
      </c>
      <c r="L120" s="55">
        <f t="shared" si="17"/>
        <v>77.78</v>
      </c>
    </row>
    <row r="121" spans="2:12" ht="57" customHeight="1">
      <c r="B121" s="47">
        <v>104</v>
      </c>
      <c r="C121" s="38" t="s">
        <v>50</v>
      </c>
      <c r="D121" s="32"/>
      <c r="E121" s="32"/>
      <c r="F121" s="32"/>
      <c r="G121" s="39" t="s">
        <v>40</v>
      </c>
      <c r="H121" s="39" t="s">
        <v>49</v>
      </c>
      <c r="I121" s="33"/>
      <c r="J121" s="24">
        <v>23.49</v>
      </c>
      <c r="K121" s="55">
        <v>0</v>
      </c>
      <c r="L121" s="55">
        <f t="shared" si="17"/>
        <v>23.49</v>
      </c>
    </row>
    <row r="122" spans="2:12" ht="137.25">
      <c r="B122" s="48">
        <v>105</v>
      </c>
      <c r="C122" s="38" t="s">
        <v>125</v>
      </c>
      <c r="D122" s="32"/>
      <c r="E122" s="32"/>
      <c r="F122" s="32"/>
      <c r="G122" s="39" t="s">
        <v>101</v>
      </c>
      <c r="H122" s="39"/>
      <c r="I122" s="33"/>
      <c r="J122" s="40">
        <f>J123+J124</f>
        <v>122.57</v>
      </c>
      <c r="K122" s="55">
        <f>K123+K124</f>
        <v>0</v>
      </c>
      <c r="L122" s="55">
        <f t="shared" si="17"/>
        <v>122.57</v>
      </c>
    </row>
    <row r="123" spans="2:12" ht="57" customHeight="1">
      <c r="B123" s="48">
        <v>106</v>
      </c>
      <c r="C123" s="38" t="s">
        <v>102</v>
      </c>
      <c r="D123" s="32"/>
      <c r="E123" s="32"/>
      <c r="F123" s="32"/>
      <c r="G123" s="39" t="s">
        <v>101</v>
      </c>
      <c r="H123" s="39" t="s">
        <v>26</v>
      </c>
      <c r="I123" s="33"/>
      <c r="J123" s="40">
        <v>94.14</v>
      </c>
      <c r="K123" s="55">
        <v>0</v>
      </c>
      <c r="L123" s="55">
        <f t="shared" si="17"/>
        <v>94.14</v>
      </c>
    </row>
    <row r="124" spans="2:12" ht="57" customHeight="1">
      <c r="B124" s="48">
        <v>107</v>
      </c>
      <c r="C124" s="38" t="s">
        <v>50</v>
      </c>
      <c r="D124" s="32"/>
      <c r="E124" s="32"/>
      <c r="F124" s="32"/>
      <c r="G124" s="39" t="s">
        <v>101</v>
      </c>
      <c r="H124" s="39" t="s">
        <v>49</v>
      </c>
      <c r="I124" s="33"/>
      <c r="J124" s="40">
        <v>28.43</v>
      </c>
      <c r="K124" s="55">
        <v>0</v>
      </c>
      <c r="L124" s="55">
        <f t="shared" si="17"/>
        <v>28.43</v>
      </c>
    </row>
    <row r="125" spans="2:12" ht="57" customHeight="1">
      <c r="B125" s="48">
        <v>108</v>
      </c>
      <c r="C125" s="37" t="s">
        <v>25</v>
      </c>
      <c r="D125" s="32"/>
      <c r="E125" s="32"/>
      <c r="F125" s="32"/>
      <c r="G125" s="32" t="s">
        <v>67</v>
      </c>
      <c r="H125" s="32" t="s">
        <v>58</v>
      </c>
      <c r="I125" s="33"/>
      <c r="J125" s="33">
        <v>0</v>
      </c>
      <c r="K125" s="54">
        <v>0</v>
      </c>
      <c r="L125" s="54">
        <f t="shared" si="17"/>
        <v>0</v>
      </c>
    </row>
    <row r="126" spans="2:12" ht="48" customHeight="1">
      <c r="B126" s="57" t="s">
        <v>6</v>
      </c>
      <c r="C126" s="57"/>
      <c r="D126" s="57"/>
      <c r="E126" s="57"/>
      <c r="F126" s="57"/>
      <c r="G126" s="57"/>
      <c r="H126" s="33"/>
      <c r="I126" s="33" t="e">
        <f>#REF!+#REF!+#REF!+#REF!+#REF!+#REF!+#REF!+I109</f>
        <v>#REF!</v>
      </c>
      <c r="J126" s="33">
        <f>J17+J44+J51+J67+J73+J79+J90+J101+J125</f>
        <v>4873.2</v>
      </c>
      <c r="K126" s="54">
        <f>K17+K44+K51+K67+K73+K82+K90+K101</f>
        <v>512.9300000000001</v>
      </c>
      <c r="L126" s="54">
        <f t="shared" si="17"/>
        <v>5386.13</v>
      </c>
    </row>
    <row r="127" spans="2:12" ht="44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2:12" ht="44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2:11" ht="25.5">
      <c r="B129" s="1"/>
      <c r="C129" s="1"/>
      <c r="D129" s="1"/>
      <c r="E129" s="1"/>
      <c r="F129" s="1"/>
      <c r="G129" s="1"/>
      <c r="H129" s="1"/>
      <c r="I129" s="1"/>
      <c r="J129" s="1"/>
      <c r="K129" s="1"/>
    </row>
  </sheetData>
  <sheetProtection/>
  <mergeCells count="5">
    <mergeCell ref="B5:J5"/>
    <mergeCell ref="B126:G126"/>
    <mergeCell ref="H6:L6"/>
    <mergeCell ref="J3:L3"/>
    <mergeCell ref="J4:L4"/>
  </mergeCells>
  <printOptions/>
  <pageMargins left="0.7" right="0.7" top="0.75" bottom="0.75" header="0.3" footer="0.3"/>
  <pageSetup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2020-12-15T13:04:34Z</cp:lastPrinted>
  <dcterms:created xsi:type="dcterms:W3CDTF">2007-09-12T09:25:25Z</dcterms:created>
  <dcterms:modified xsi:type="dcterms:W3CDTF">2021-09-30T17:06:33Z</dcterms:modified>
  <cp:category/>
  <cp:version/>
  <cp:contentType/>
  <cp:contentStatus/>
</cp:coreProperties>
</file>