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700" windowHeight="6495" activeTab="0"/>
  </bookViews>
  <sheets>
    <sheet name="прил4" sheetId="1" r:id="rId1"/>
    <sheet name="прил2" sheetId="2" r:id="rId2"/>
  </sheets>
  <definedNames>
    <definedName name="_xlnm.Print_Area" localSheetId="1">'прил2'!$A$1:$G$89</definedName>
  </definedNames>
  <calcPr fullCalcOnLoad="1"/>
</workbook>
</file>

<file path=xl/sharedStrings.xml><?xml version="1.0" encoding="utf-8"?>
<sst xmlns="http://schemas.openxmlformats.org/spreadsheetml/2006/main" count="352" uniqueCount="239">
  <si>
    <t xml:space="preserve"> </t>
  </si>
  <si>
    <t>(тыс. руб.)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</si>
  <si>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</si>
  <si>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</si>
  <si>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</si>
  <si>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 xml:space="preserve">Сумма </t>
  </si>
  <si>
    <t>утвержденный</t>
  </si>
  <si>
    <t>Налоговые и неналоговые доходы</t>
  </si>
  <si>
    <t>1 00 00000 00 0000 000</t>
  </si>
  <si>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</si>
  <si>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</si>
  <si>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</si>
  <si>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</si>
  <si>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</si>
  <si>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</si>
  <si>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 xml:space="preserve"> 1 05 02000 02 0000 110 </t>
  </si>
  <si>
    <t>Единый налог на вмененный доход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</si>
  <si>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</si>
  <si>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</si>
  <si>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</si>
  <si>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</si>
  <si>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</si>
  <si>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1 06 04000 02 0000 110</t>
  </si>
  <si>
    <t>Транспортный налог</t>
  </si>
  <si>
    <t xml:space="preserve"> 1 06 04011 02 0000 110</t>
  </si>
  <si>
    <t>Транспортный налог с организаций</t>
  </si>
  <si>
    <t xml:space="preserve">  1 06 04012 02 0000 110</t>
  </si>
  <si>
    <t>Транспортный налог с физических лиц</t>
  </si>
  <si>
    <t>1 06 06000 00 0000 110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</si>
  <si>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</si>
  <si>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</si>
  <si>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</si>
  <si>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801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</si>
  <si>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</si>
  <si>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</si>
  <si>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</si>
  <si>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</si>
  <si>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</si>
  <si>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</si>
  <si>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неправильно запланированная сумма по налогу на имущество добавлена сюда в бюджете надо будет вычесть 12,3т.р.!!!!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</si>
  <si>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</si>
  <si>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</si>
  <si>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</si>
  <si>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</si>
  <si>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1 11 01050 10 0000 120</t>
  </si>
  <si>
    <t>Дивиденды по акциям и доходы от прочих форм участия в капитале, находящихся в собственности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</si>
  <si>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</si>
  <si>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</si>
  <si>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1 11 05000 00 0000 120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</si>
  <si>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</si>
  <si>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1 11 05011 01 0000 120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</si>
  <si>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</si>
  <si>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092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</si>
  <si>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</si>
  <si>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1 11 05025 10 0000 120</t>
  </si>
  <si>
    <t xml:space="preserve"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поселений     (за   исключением земельных   участков   муниципальных   автономных учреждений)
</t>
  </si>
  <si>
    <t>1 11 05035 10 0000 120</t>
  </si>
  <si>
    <t xml:space="preserve"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 автономных учреждений)
</t>
  </si>
  <si>
    <t>1 11 07015 10 0000 120</t>
  </si>
  <si>
    <t xml:space="preserve">Доходы от перечисления части прибыли,  остающейся после уплаты налогов и иных обязательных платежей муниципальных  унитарных  предприятий,  созданных сельскими поселениями
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</si>
  <si>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</si>
  <si>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автономных  учреждений,  а также имущества  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</si>
  <si>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</si>
  <si>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 учреждений,  а также имущества  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</si>
  <si>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</si>
  <si>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</si>
  <si>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1 13 03050 10 0000 130</t>
  </si>
  <si>
    <t>Прочие доходы  от оказания платных услуг получателями средств бюджетов поселений и компенсации затрат государства бюджетов поселений</t>
  </si>
  <si>
    <t>1 14 00000 00 0000 000</t>
  </si>
  <si>
    <t>Доходы от продажи материальных и нематериальных активов</t>
  </si>
  <si>
    <t>1 14 01050 10 0000 410</t>
  </si>
  <si>
    <t>Доходы от продажи квартир, находящихся в собственности поселений</t>
  </si>
  <si>
    <t>1 14 02030 10 0000 410</t>
  </si>
  <si>
    <t>Доходы от реализации имущества, находящегося в собственности поселений (за исключением имущества  муниципальных автономных  учреждений, 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</si>
  <si>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1 14 02030 10 0000 440</t>
  </si>
  <si>
    <t>Доходы от реализации имущества, находящегося в собственности поселений (за исключением имущества  муниципальных автономных  учреждений,  а также имущества  муниципальных унитарных предприятий, в том числе казенных), в части реализации материальных запасов средств по указанному имуществу</t>
  </si>
  <si>
    <t>1 14 02032 10 0000 410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</si>
  <si>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части реализации основных средств по указанному имуществу</t>
  </si>
  <si>
    <t>1 14 02032 10 0000 440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</si>
  <si>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части реализации материальных запасов по указанному имуществу</t>
  </si>
  <si>
    <t>1 14 02033 10 0000 410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</si>
  <si>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учреждений),в части реализации основных средств по указанному имуществу</t>
  </si>
  <si>
    <t>1 14 02033 10 0000 440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</si>
  <si>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учреждений),в части реализации материальных запасов средств по указанному имуществу</t>
  </si>
  <si>
    <t>1 14 03050 10 0000 410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</si>
  <si>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</si>
  <si>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</si>
  <si>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средств по указанному имуществу)</t>
  </si>
  <si>
    <t>1 14 04050 10  0000 420</t>
  </si>
  <si>
    <t>Доходы  от продажи нематериальных активов, находящихся в собственности поселений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</si>
  <si>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</si>
  <si>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</si>
  <si>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Доходы от сдачи в аоенду имущества, находящегося воперативном управлении органов управления поселений и созданных ими учереждений (за исключением имущества муниципальных автономных учреждений)
</t>
  </si>
  <si>
    <t>1 13 03000 00 0000 130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</si>
  <si>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</si>
  <si>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</si>
  <si>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1 15 00000 00 0000 000</t>
  </si>
  <si>
    <t>Административные платежи и сборы</t>
  </si>
  <si>
    <t>1 15 02050 10 0000 140</t>
  </si>
  <si>
    <t>Платежи, взимаемые организациями поселений за выполнение определенных функций</t>
  </si>
  <si>
    <t>1 16 00000 00 0000 000</t>
  </si>
  <si>
    <t>Штрафы, санкции, возмещение ущерба</t>
  </si>
  <si>
    <t>1 17 05050 10 0000 180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</si>
  <si>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</si>
  <si>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</si>
  <si>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</si>
  <si>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</si>
  <si>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2 02 01000 00 0000 151</t>
  </si>
  <si>
    <t>Дотации  бюджетам субъектов Российской Федерации и муниципальных образований</t>
  </si>
  <si>
    <t xml:space="preserve"> 2 02 01010 05 0000 151</t>
  </si>
  <si>
    <t>Дотации бюджетам муниципальных районов на выравнивание уровня бюджетной обеспеченности</t>
  </si>
  <si>
    <t xml:space="preserve"> 2 02 01001 10 0000 151</t>
  </si>
  <si>
    <t xml:space="preserve"> 2 02 01013 05 0000 151</t>
  </si>
  <si>
    <t>Дотации бюджетам муниципальных районов на поддержку мер по обеспечению сбалансированности бюджетов</t>
  </si>
  <si>
    <t>Дотации бюджетам поселений на выравнивание уровня бюджетной обеспеченности из районного фонда финансовой поддержки поселений</t>
  </si>
  <si>
    <t>Дотации на выравнивание уровня бюджетной обеспеченности исходя из численности жителей сельских поселений</t>
  </si>
  <si>
    <t xml:space="preserve"> 2 02 02000 10 0000 151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</si>
  <si>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</si>
  <si>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</si>
  <si>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Прочие субсидии бюджетам поселений</t>
  </si>
  <si>
    <t>субсидии на капитальный и текущий ремонт объектов социально-культурной сферы в т.ч. на мероприятия,связанные с обеспечением противопожарной безопасности</t>
  </si>
  <si>
    <t>субсидии на софинансирование расходов по решению вопросов местного значения поселений,связанных с реализацией Закона РФ №131-ФЗ "Об общих принципах организации местного самоуправления в РФ"</t>
  </si>
  <si>
    <t xml:space="preserve"> 2 02 03000 00 0000 151</t>
  </si>
  <si>
    <t xml:space="preserve">Субвенции бюджетам субъектов Российской Федерации и муниципальных образований </t>
  </si>
  <si>
    <t>2 02 03015 10 0000 151</t>
  </si>
  <si>
    <t>субвенции бюджетам поселений на осуществление полномочий по первичному воинскому учету,где отсутствуют военные комиссариаты</t>
  </si>
  <si>
    <t xml:space="preserve"> 2 02 04000 00 0000 151</t>
  </si>
  <si>
    <t>Иные межбюджетные трансферты</t>
  </si>
  <si>
    <t xml:space="preserve"> 2 02 04012 10 0000 151</t>
  </si>
  <si>
    <t>Межбюджетные трансферты,передаваемые бюджетам для компенсации дополнительных расходов,возникших в результате решений,принятых органами власти другого уровня</t>
  </si>
  <si>
    <t>2 07 05000 10 0000 180</t>
  </si>
  <si>
    <t>Проочие безвозмездные поступления в бюджеты поселений</t>
  </si>
  <si>
    <t>3 00 00000 00 0000 000</t>
  </si>
  <si>
    <t>Доходы от предпринимательской и иной приносящей доход деятельности</t>
  </si>
  <si>
    <t>30201050100000130</t>
  </si>
  <si>
    <t>доходы от продажи услуг,оказываемых учреждениями,находящимися в ведении органов местного самоуправления поселений</t>
  </si>
  <si>
    <t xml:space="preserve"> 2 02 01010 10 0000 151</t>
  </si>
  <si>
    <t>Всего доходов</t>
  </si>
  <si>
    <t>* отражается код главы главного администратора (администратора) доходов местного бюджета</t>
  </si>
  <si>
    <t>Наименование показателя</t>
  </si>
  <si>
    <t>Рз</t>
  </si>
  <si>
    <t>ПР</t>
  </si>
  <si>
    <t>ОБЩЕГОСУДАРСТВЕННЫЕ ВОПРОСЫ</t>
  </si>
  <si>
    <t>01</t>
  </si>
  <si>
    <t>00</t>
  </si>
  <si>
    <t>Глава муниципального образования</t>
  </si>
  <si>
    <t>02</t>
  </si>
  <si>
    <t>Функционирование законадательных (представительных) органов местного самоуправления</t>
  </si>
  <si>
    <t>03</t>
  </si>
  <si>
    <t>Функционирование местных администраций</t>
  </si>
  <si>
    <t>04</t>
  </si>
  <si>
    <t>Обеспечение деятельности финансовых органов</t>
  </si>
  <si>
    <t>06</t>
  </si>
  <si>
    <t>Обеспечение проведения выборов и референдумов</t>
  </si>
  <si>
    <t>07</t>
  </si>
  <si>
    <t>Резервирование средств</t>
  </si>
  <si>
    <t>14</t>
  </si>
  <si>
    <t>Резервный фонд</t>
  </si>
  <si>
    <t>11</t>
  </si>
  <si>
    <t>12</t>
  </si>
  <si>
    <t>НАЦИОНАЛЬНАЯ ОБОРОНА</t>
  </si>
  <si>
    <t>Мобилизационная 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</si>
  <si>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</si>
  <si>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</si>
  <si>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</si>
  <si>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</si>
  <si>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</si>
  <si>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</si>
  <si>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05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</si>
  <si>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</si>
  <si>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</si>
  <si>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</si>
  <si>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</si>
  <si>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</si>
  <si>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</si>
  <si>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</si>
  <si>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</si>
  <si>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</si>
  <si>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</si>
  <si>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</si>
  <si>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</si>
  <si>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</si>
  <si>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</si>
  <si>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</si>
  <si>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08</t>
  </si>
  <si>
    <t>Культура</t>
  </si>
  <si>
    <t>Другие вопросы в области культуры, кинематографии и СМИ</t>
  </si>
  <si>
    <t>ЗДРАВООХРАНЕНИЕ И СПОРТ</t>
  </si>
  <si>
    <t>Стационарная медицинская помощь</t>
  </si>
  <si>
    <t>Амбулаторная помощь</t>
  </si>
  <si>
    <t>Скорая медицинская помощь</t>
  </si>
  <si>
    <t>Спорт и физическая культура</t>
  </si>
  <si>
    <t>Другие вопросы в области здравоохранения, физической культуры и спорта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</si>
  <si>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</si>
  <si>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</si>
  <si>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</si>
  <si>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</si>
  <si>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</si>
  <si>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</si>
  <si>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</si>
  <si>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</si>
  <si>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Расходы на предоставление межбюджетных трансфертов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</si>
  <si>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ФИЗИЧЕСКАЯ КУЛЬТУРА И СПОРТ</t>
  </si>
  <si>
    <t>Физическая культура и спорт</t>
  </si>
  <si>
    <t>ВСЕГО РАСХОДОВ</t>
  </si>
  <si>
    <t>кассовое исполнение</t>
  </si>
  <si>
    <t>% исполнения</t>
  </si>
  <si>
    <t>1 11 05013 10 0000 120</t>
  </si>
  <si>
    <t>1 17 01050 10 0000 180</t>
  </si>
  <si>
    <t>Невыясненные поступления,зачисляемые в бюджеты поселений</t>
  </si>
  <si>
    <t>Прочие неналоговые доходы бюджетов поселений</t>
  </si>
  <si>
    <t xml:space="preserve"> 2 02 04014 10 0000 151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</si>
  <si>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</si>
  <si>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</si>
  <si>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</t>
  </si>
  <si>
    <t>1 14 06013 10 0000 430</t>
  </si>
  <si>
    <t>Целевые остатки на счетах на 01.01.2012г.</t>
  </si>
  <si>
    <t>Нецелевые остатки на счетах на 01.01.2012г.</t>
  </si>
  <si>
    <t>Другие вопросы в области физической культуры и спорта</t>
  </si>
  <si>
    <t>1 05 03010 01 0000 110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</si>
  <si>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</si>
  <si>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</si>
  <si>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</si>
  <si>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дифференциированных нормативов отчислений в местные бюджеты</t>
  </si>
  <si>
    <t xml:space="preserve">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</si>
  <si>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дифференциированных нормативов отчислений в местные бюджеты</t>
  </si>
  <si>
    <t xml:space="preserve">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</si>
  <si>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дифференциированных нормативов отчислений в местные бюджеты</t>
  </si>
  <si>
    <t xml:space="preserve"> 1 03 00000 00 0000 000</t>
  </si>
  <si>
    <t>Налоги на товары(работы, услуги), реализуемые на территории Российской Федерации</t>
  </si>
  <si>
    <t>1 13 03019951 0000 130</t>
  </si>
  <si>
    <t>1 06 06033 10 0000 110</t>
  </si>
  <si>
    <t>1 06 06043 10 0000 110</t>
  </si>
  <si>
    <t>Субвенции на реализацию отдельных государственных полномочий Республики Алтай по расчету и предоставлению дотаций на выравнывание бюджетной обеспеченности бюджетам поселений за счет средств республиканского бюджета Республики Алтай в рамках подпрограммы "Повышение эффективности бюдженых расходов в Республике Алтай "Управление государственными финансами и государственным имуществом"</t>
  </si>
  <si>
    <t>Приложение2
к решению «Об исполнении бюджета 
муниципального образования Шашикманское сельское поселение за  2015год
№11/2 21.04.2015г</t>
  </si>
  <si>
    <t>Приложение 1
к решению «Об исполнении бюджета 
муниципального образования Шашикманское сельское поселение за   2014год
№11/2 от 24.03.2015г</t>
  </si>
  <si>
    <t xml:space="preserve"> 2 1905000 10 0000 151</t>
  </si>
  <si>
    <t>Отчет об исполнении бюджета по доходам муниципального образования Шашикманское сельское поселение за 4  квартал 2015года</t>
  </si>
  <si>
    <t>Исполнение расходов бюджета муниципального образования Шашикманское сельское поселение за 4 квартал 2014г.по разделам и подразделам классификации расходов бюджетов Российской Федерации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</si>
</sst>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gray0625">
        <fgColor indexed="15"/>
        <bgColor indexed="41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7" xfId="0" applyFont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1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" fontId="13" fillId="33" borderId="17" xfId="0" applyNumberFormat="1" applyFont="1" applyFill="1" applyBorder="1" applyAlignment="1">
      <alignment horizontal="left" vertical="top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0" fillId="0" borderId="17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2" fontId="1" fillId="0" borderId="17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1" fillId="0" borderId="1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/>
    </xf>
    <xf numFmtId="0" fontId="0" fillId="0" borderId="17" xfId="0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2" fontId="4" fillId="34" borderId="17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5" fillId="0" borderId="17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14" fillId="34" borderId="17" xfId="0" applyNumberFormat="1" applyFont="1" applyFill="1" applyBorder="1" applyAlignment="1">
      <alignment horizontal="center" vertical="center" wrapText="1"/>
    </xf>
    <xf numFmtId="2" fontId="4" fillId="35" borderId="17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left" vertical="top" wrapText="1"/>
    </xf>
    <xf numFmtId="2" fontId="3" fillId="0" borderId="17" xfId="0" applyNumberFormat="1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2" fontId="5" fillId="36" borderId="17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2" fontId="4" fillId="0" borderId="0" xfId="0" applyNumberFormat="1" applyFont="1" applyAlignment="1">
      <alignment/>
    </xf>
    <xf numFmtId="2" fontId="5" fillId="36" borderId="17" xfId="0" applyNumberFormat="1" applyFont="1" applyFill="1" applyBorder="1" applyAlignment="1">
      <alignment/>
    </xf>
    <xf numFmtId="2" fontId="5" fillId="0" borderId="17" xfId="0" applyNumberFormat="1" applyFont="1" applyBorder="1" applyAlignment="1">
      <alignment/>
    </xf>
    <xf numFmtId="2" fontId="1" fillId="36" borderId="0" xfId="0" applyNumberFormat="1" applyFont="1" applyFill="1" applyAlignment="1">
      <alignment/>
    </xf>
    <xf numFmtId="0" fontId="0" fillId="0" borderId="0" xfId="0" applyAlignment="1">
      <alignment horizontal="left" vertical="justify"/>
    </xf>
    <xf numFmtId="2" fontId="1" fillId="34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right" vertical="justify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48.125" style="36" customWidth="1"/>
    <col min="2" max="2" width="9.125" style="62" customWidth="1"/>
    <col min="3" max="3" width="8.375" style="62" customWidth="1"/>
    <col min="4" max="5" width="12.375" style="62" customWidth="1"/>
    <col min="6" max="6" width="15.00390625" style="64" customWidth="1"/>
  </cols>
  <sheetData>
    <row r="1" spans="2:6" ht="87" customHeight="1">
      <c r="B1" s="37"/>
      <c r="C1" s="121" t="s">
        <v>234</v>
      </c>
      <c r="D1" s="121"/>
      <c r="E1" s="121"/>
      <c r="F1" s="121"/>
    </row>
    <row r="2" spans="1:6" s="38" customFormat="1" ht="57.75" customHeight="1">
      <c r="A2" s="122" t="s">
        <v>238</v>
      </c>
      <c r="B2" s="122"/>
      <c r="C2" s="122"/>
      <c r="D2" s="122"/>
      <c r="E2" s="122"/>
      <c r="F2" s="122"/>
    </row>
    <row r="3" s="38" customFormat="1" ht="15">
      <c r="F3" s="2" t="s">
        <v>1</v>
      </c>
    </row>
    <row r="4" spans="1:6" s="39" customFormat="1" ht="45" customHeight="1">
      <c r="A4" s="22" t="s">
        <v>139</v>
      </c>
      <c r="B4" s="22" t="s">
        <v>140</v>
      </c>
      <c r="C4" s="66" t="s">
        <v>141</v>
      </c>
      <c r="D4" s="22" t="s">
        <v>6</v>
      </c>
      <c r="E4" s="22" t="s">
        <v>205</v>
      </c>
      <c r="F4" s="22" t="s">
        <v>206</v>
      </c>
    </row>
    <row r="5" spans="1:6" s="39" customFormat="1" ht="15.75">
      <c r="A5" s="22">
        <v>1</v>
      </c>
      <c r="B5" s="22">
        <v>2</v>
      </c>
      <c r="C5" s="22">
        <v>3</v>
      </c>
      <c r="D5" s="23"/>
      <c r="E5" s="23">
        <v>4</v>
      </c>
      <c r="F5" s="69">
        <v>5</v>
      </c>
    </row>
    <row r="6" spans="1:6" s="42" customFormat="1" ht="12.75">
      <c r="A6" s="40" t="s">
        <v>142</v>
      </c>
      <c r="B6" s="41" t="s">
        <v>143</v>
      </c>
      <c r="C6" s="41" t="s">
        <v>144</v>
      </c>
      <c r="D6" s="70">
        <f>D7+D9+D13+D12+D14+D11</f>
        <v>1360.28</v>
      </c>
      <c r="E6" s="70">
        <f>E7+E9+E13+E12+E14+E11</f>
        <v>1350.32</v>
      </c>
      <c r="F6" s="59">
        <f>E6/D6*100</f>
        <v>99.26779780633399</v>
      </c>
    </row>
    <row r="7" spans="1:6" s="46" customFormat="1" ht="12.75">
      <c r="A7" s="43" t="s">
        <v>145</v>
      </c>
      <c r="B7" s="44" t="s">
        <v>143</v>
      </c>
      <c r="C7" s="44" t="s">
        <v>146</v>
      </c>
      <c r="D7" s="45">
        <v>391.21</v>
      </c>
      <c r="E7" s="45">
        <v>391.21</v>
      </c>
      <c r="F7" s="45">
        <f>E7/D7*100</f>
        <v>100</v>
      </c>
    </row>
    <row r="8" spans="1:6" s="48" customFormat="1" ht="25.5" customHeight="1" hidden="1">
      <c r="A8" s="43" t="s">
        <v>147</v>
      </c>
      <c r="B8" s="44" t="s">
        <v>143</v>
      </c>
      <c r="C8" s="44" t="s">
        <v>148</v>
      </c>
      <c r="D8" s="60"/>
      <c r="E8" s="60"/>
      <c r="F8" s="47"/>
    </row>
    <row r="9" spans="1:6" s="48" customFormat="1" ht="12.75">
      <c r="A9" s="43" t="s">
        <v>149</v>
      </c>
      <c r="B9" s="44" t="s">
        <v>143</v>
      </c>
      <c r="C9" s="44" t="s">
        <v>150</v>
      </c>
      <c r="D9" s="45">
        <v>959.07</v>
      </c>
      <c r="E9" s="60">
        <v>959.11</v>
      </c>
      <c r="F9" s="45">
        <f aca="true" t="shared" si="0" ref="F9:F57">E9/D9*100</f>
        <v>100.00417070703911</v>
      </c>
    </row>
    <row r="10" spans="1:6" s="48" customFormat="1" ht="12.75" hidden="1">
      <c r="A10" s="43" t="s">
        <v>151</v>
      </c>
      <c r="B10" s="44" t="s">
        <v>143</v>
      </c>
      <c r="C10" s="44" t="s">
        <v>152</v>
      </c>
      <c r="D10" s="45"/>
      <c r="E10" s="60"/>
      <c r="F10" s="45"/>
    </row>
    <row r="11" spans="1:6" s="48" customFormat="1" ht="18" customHeight="1" hidden="1">
      <c r="A11" s="43" t="s">
        <v>153</v>
      </c>
      <c r="B11" s="44" t="s">
        <v>143</v>
      </c>
      <c r="C11" s="44" t="s">
        <v>154</v>
      </c>
      <c r="D11" s="45">
        <v>0</v>
      </c>
      <c r="E11" s="60">
        <v>0</v>
      </c>
      <c r="F11" s="45">
        <v>0</v>
      </c>
    </row>
    <row r="12" spans="1:6" s="48" customFormat="1" ht="18" customHeight="1" hidden="1">
      <c r="A12" s="43" t="s">
        <v>155</v>
      </c>
      <c r="B12" s="44" t="s">
        <v>143</v>
      </c>
      <c r="C12" s="44" t="s">
        <v>156</v>
      </c>
      <c r="D12" s="45"/>
      <c r="E12" s="60"/>
      <c r="F12" s="45">
        <v>0</v>
      </c>
    </row>
    <row r="13" spans="1:6" s="48" customFormat="1" ht="12.75">
      <c r="A13" s="43" t="s">
        <v>157</v>
      </c>
      <c r="B13" s="44" t="s">
        <v>143</v>
      </c>
      <c r="C13" s="44" t="s">
        <v>158</v>
      </c>
      <c r="D13" s="45">
        <v>10</v>
      </c>
      <c r="E13" s="60">
        <v>0</v>
      </c>
      <c r="F13" s="45">
        <f>E13/D13*100</f>
        <v>0</v>
      </c>
    </row>
    <row r="14" spans="1:6" s="48" customFormat="1" ht="12.75" hidden="1">
      <c r="A14" s="43" t="s">
        <v>157</v>
      </c>
      <c r="B14" s="44" t="s">
        <v>143</v>
      </c>
      <c r="C14" s="44" t="s">
        <v>159</v>
      </c>
      <c r="D14" s="45">
        <v>0</v>
      </c>
      <c r="E14" s="60">
        <v>0</v>
      </c>
      <c r="F14" s="45">
        <f>D14+E14</f>
        <v>0</v>
      </c>
    </row>
    <row r="15" spans="1:6" s="49" customFormat="1" ht="12.75">
      <c r="A15" s="40" t="s">
        <v>160</v>
      </c>
      <c r="B15" s="41" t="s">
        <v>146</v>
      </c>
      <c r="C15" s="41" t="s">
        <v>144</v>
      </c>
      <c r="D15" s="59">
        <f>D16</f>
        <v>47.9</v>
      </c>
      <c r="E15" s="71">
        <f>E16</f>
        <v>47.9</v>
      </c>
      <c r="F15" s="59">
        <f t="shared" si="0"/>
        <v>100</v>
      </c>
    </row>
    <row r="16" spans="1:6" s="50" customFormat="1" ht="18" customHeight="1">
      <c r="A16" s="43" t="s">
        <v>161</v>
      </c>
      <c r="B16" s="44" t="s">
        <v>146</v>
      </c>
      <c r="C16" s="44" t="s">
        <v>148</v>
      </c>
      <c r="D16" s="45">
        <v>47.9</v>
      </c>
      <c r="E16" s="45">
        <v>47.9</v>
      </c>
      <c r="F16" s="45">
        <f t="shared" si="0"/>
        <v>100</v>
      </c>
    </row>
    <row r="17" spans="1:6" s="49" customFormat="1" ht="21">
      <c r="A17" s="40" t="s">
        <v>162</v>
      </c>
      <c r="B17" s="41" t="s">
        <v>148</v>
      </c>
      <c r="C17" s="41" t="s">
        <v>144</v>
      </c>
      <c r="D17" s="59">
        <f>D18</f>
        <v>2.07</v>
      </c>
      <c r="E17" s="59">
        <f>E18</f>
        <v>2.07</v>
      </c>
      <c r="F17" s="59">
        <f t="shared" si="0"/>
        <v>100</v>
      </c>
    </row>
    <row r="18" spans="1:6" s="48" customFormat="1" ht="27" customHeight="1">
      <c r="A18" s="43" t="s">
        <v>163</v>
      </c>
      <c r="B18" s="44" t="s">
        <v>148</v>
      </c>
      <c r="C18" s="44" t="s">
        <v>170</v>
      </c>
      <c r="D18" s="45">
        <v>2.07</v>
      </c>
      <c r="E18" s="60">
        <v>2.07</v>
      </c>
      <c r="F18" s="45">
        <f t="shared" si="0"/>
        <v>100</v>
      </c>
    </row>
    <row r="19" spans="1:6" s="51" customFormat="1" ht="12.75">
      <c r="A19" s="40" t="s">
        <v>164</v>
      </c>
      <c r="B19" s="41" t="s">
        <v>150</v>
      </c>
      <c r="C19" s="41" t="s">
        <v>144</v>
      </c>
      <c r="D19" s="118">
        <f>D23+D24</f>
        <v>373.79</v>
      </c>
      <c r="E19" s="118">
        <f>E23+E24</f>
        <v>373.79</v>
      </c>
      <c r="F19" s="118">
        <f>F23</f>
        <v>0</v>
      </c>
    </row>
    <row r="20" spans="1:6" s="53" customFormat="1" ht="12.75" hidden="1">
      <c r="A20" s="43" t="s">
        <v>165</v>
      </c>
      <c r="B20" s="52" t="s">
        <v>150</v>
      </c>
      <c r="C20" s="52" t="s">
        <v>143</v>
      </c>
      <c r="D20" s="45">
        <f aca="true" t="shared" si="1" ref="D20:D51">F20-E20</f>
        <v>0</v>
      </c>
      <c r="E20" s="119"/>
      <c r="F20" s="45">
        <f t="shared" si="0"/>
        <v>0</v>
      </c>
    </row>
    <row r="21" spans="1:6" s="53" customFormat="1" ht="12.75" hidden="1">
      <c r="A21" s="43" t="s">
        <v>166</v>
      </c>
      <c r="B21" s="52" t="s">
        <v>150</v>
      </c>
      <c r="C21" s="52" t="s">
        <v>146</v>
      </c>
      <c r="D21" s="45">
        <f t="shared" si="1"/>
        <v>0</v>
      </c>
      <c r="E21" s="119"/>
      <c r="F21" s="45">
        <f t="shared" si="0"/>
        <v>0</v>
      </c>
    </row>
    <row r="22" spans="1:6" s="53" customFormat="1" ht="12.75" hidden="1">
      <c r="A22" s="43" t="s">
        <v>167</v>
      </c>
      <c r="B22" s="52" t="s">
        <v>150</v>
      </c>
      <c r="C22" s="52" t="s">
        <v>168</v>
      </c>
      <c r="D22" s="45">
        <f t="shared" si="1"/>
        <v>0</v>
      </c>
      <c r="E22" s="119"/>
      <c r="F22" s="45">
        <f t="shared" si="0"/>
        <v>0</v>
      </c>
    </row>
    <row r="23" spans="1:6" ht="12.75">
      <c r="A23" s="54" t="s">
        <v>169</v>
      </c>
      <c r="B23" s="44" t="s">
        <v>150</v>
      </c>
      <c r="C23" s="44" t="s">
        <v>170</v>
      </c>
      <c r="D23" s="45">
        <v>313.79</v>
      </c>
      <c r="E23" s="60">
        <v>313.79</v>
      </c>
      <c r="F23" s="45">
        <v>0</v>
      </c>
    </row>
    <row r="24" spans="1:6" ht="12.75">
      <c r="A24" s="54" t="s">
        <v>171</v>
      </c>
      <c r="B24" s="44" t="s">
        <v>150</v>
      </c>
      <c r="C24" s="44" t="s">
        <v>159</v>
      </c>
      <c r="D24" s="45">
        <v>60</v>
      </c>
      <c r="E24" s="60">
        <v>60</v>
      </c>
      <c r="F24" s="45">
        <f t="shared" si="0"/>
        <v>100</v>
      </c>
    </row>
    <row r="25" spans="1:6" s="55" customFormat="1" ht="12.75">
      <c r="A25" s="40" t="s">
        <v>172</v>
      </c>
      <c r="B25" s="41" t="s">
        <v>168</v>
      </c>
      <c r="C25" s="41" t="s">
        <v>144</v>
      </c>
      <c r="D25" s="59">
        <f>D27+D28+D29</f>
        <v>174.79</v>
      </c>
      <c r="E25" s="59">
        <f>E27+E28+E29</f>
        <v>151.58</v>
      </c>
      <c r="F25" s="59">
        <f t="shared" si="0"/>
        <v>86.7212083071114</v>
      </c>
    </row>
    <row r="26" spans="1:6" s="56" customFormat="1" ht="12.75" hidden="1">
      <c r="A26" s="54" t="s">
        <v>173</v>
      </c>
      <c r="B26" s="44" t="s">
        <v>168</v>
      </c>
      <c r="C26" s="44" t="s">
        <v>143</v>
      </c>
      <c r="D26" s="45">
        <f t="shared" si="1"/>
        <v>0</v>
      </c>
      <c r="E26" s="119"/>
      <c r="F26" s="45">
        <f t="shared" si="0"/>
        <v>0</v>
      </c>
    </row>
    <row r="27" spans="1:6" s="56" customFormat="1" ht="12.75" hidden="1">
      <c r="A27" s="54" t="s">
        <v>174</v>
      </c>
      <c r="B27" s="44" t="s">
        <v>168</v>
      </c>
      <c r="C27" s="44" t="s">
        <v>146</v>
      </c>
      <c r="D27" s="45"/>
      <c r="E27" s="45"/>
      <c r="F27" s="45" t="e">
        <f t="shared" si="0"/>
        <v>#DIV/0!</v>
      </c>
    </row>
    <row r="28" spans="1:6" ht="12.75">
      <c r="A28" s="54" t="s">
        <v>175</v>
      </c>
      <c r="B28" s="44" t="s">
        <v>168</v>
      </c>
      <c r="C28" s="44" t="s">
        <v>148</v>
      </c>
      <c r="D28" s="45">
        <v>174.79</v>
      </c>
      <c r="E28" s="60">
        <v>151.58</v>
      </c>
      <c r="F28" s="45">
        <f t="shared" si="0"/>
        <v>86.7212083071114</v>
      </c>
    </row>
    <row r="29" spans="1:6" ht="25.5" hidden="1">
      <c r="A29" s="54" t="s">
        <v>176</v>
      </c>
      <c r="B29" s="44" t="s">
        <v>168</v>
      </c>
      <c r="C29" s="44" t="s">
        <v>168</v>
      </c>
      <c r="D29" s="45"/>
      <c r="E29" s="60"/>
      <c r="F29" s="45" t="e">
        <f t="shared" si="0"/>
        <v>#DIV/0!</v>
      </c>
    </row>
    <row r="30" spans="1:6" s="57" customFormat="1" ht="12.75">
      <c r="A30" s="40" t="s">
        <v>177</v>
      </c>
      <c r="B30" s="41" t="s">
        <v>154</v>
      </c>
      <c r="C30" s="41" t="s">
        <v>144</v>
      </c>
      <c r="D30" s="59">
        <f>D34+D33</f>
        <v>138.92</v>
      </c>
      <c r="E30" s="59">
        <f>E34+E33</f>
        <v>137.03</v>
      </c>
      <c r="F30" s="59">
        <f t="shared" si="0"/>
        <v>98.6395047509358</v>
      </c>
    </row>
    <row r="31" spans="1:6" s="58" customFormat="1" ht="12.75" hidden="1">
      <c r="A31" s="54" t="s">
        <v>178</v>
      </c>
      <c r="B31" s="44" t="s">
        <v>154</v>
      </c>
      <c r="C31" s="44" t="s">
        <v>143</v>
      </c>
      <c r="D31" s="45">
        <f t="shared" si="1"/>
        <v>0</v>
      </c>
      <c r="E31" s="119"/>
      <c r="F31" s="45">
        <f t="shared" si="0"/>
        <v>0</v>
      </c>
    </row>
    <row r="32" spans="1:6" s="58" customFormat="1" ht="12.75" hidden="1">
      <c r="A32" s="54" t="s">
        <v>179</v>
      </c>
      <c r="B32" s="44" t="s">
        <v>154</v>
      </c>
      <c r="C32" s="44" t="s">
        <v>146</v>
      </c>
      <c r="D32" s="45">
        <f t="shared" si="1"/>
        <v>0</v>
      </c>
      <c r="E32" s="119"/>
      <c r="F32" s="45">
        <f t="shared" si="0"/>
        <v>0</v>
      </c>
    </row>
    <row r="33" spans="1:6" ht="25.5" hidden="1">
      <c r="A33" s="54" t="s">
        <v>180</v>
      </c>
      <c r="B33" s="44" t="s">
        <v>154</v>
      </c>
      <c r="C33" s="44" t="s">
        <v>168</v>
      </c>
      <c r="D33" s="45">
        <v>0</v>
      </c>
      <c r="E33" s="60">
        <v>0</v>
      </c>
      <c r="F33" s="45">
        <v>0</v>
      </c>
    </row>
    <row r="34" spans="1:6" ht="15" customHeight="1">
      <c r="A34" s="54" t="s">
        <v>181</v>
      </c>
      <c r="B34" s="44" t="s">
        <v>154</v>
      </c>
      <c r="C34" s="44" t="s">
        <v>154</v>
      </c>
      <c r="D34" s="45">
        <v>138.92</v>
      </c>
      <c r="E34" s="60">
        <v>137.03</v>
      </c>
      <c r="F34" s="45">
        <f t="shared" si="0"/>
        <v>98.6395047509358</v>
      </c>
    </row>
    <row r="35" spans="1:6" ht="15" customHeight="1" hidden="1">
      <c r="A35" s="54" t="s">
        <v>182</v>
      </c>
      <c r="B35" s="44" t="s">
        <v>154</v>
      </c>
      <c r="C35" s="44" t="s">
        <v>170</v>
      </c>
      <c r="D35" s="45">
        <f t="shared" si="1"/>
        <v>0</v>
      </c>
      <c r="E35" s="60"/>
      <c r="F35" s="45">
        <f t="shared" si="0"/>
        <v>0</v>
      </c>
    </row>
    <row r="36" spans="1:6" s="57" customFormat="1" ht="21">
      <c r="A36" s="40" t="s">
        <v>183</v>
      </c>
      <c r="B36" s="41" t="s">
        <v>184</v>
      </c>
      <c r="C36" s="41" t="s">
        <v>144</v>
      </c>
      <c r="D36" s="59">
        <f>D37</f>
        <v>700.2</v>
      </c>
      <c r="E36" s="71">
        <f>E37</f>
        <v>673.09</v>
      </c>
      <c r="F36" s="59">
        <f t="shared" si="0"/>
        <v>96.1282490716938</v>
      </c>
    </row>
    <row r="37" spans="1:6" ht="12.75">
      <c r="A37" s="54" t="s">
        <v>185</v>
      </c>
      <c r="B37" s="44" t="s">
        <v>184</v>
      </c>
      <c r="C37" s="44" t="s">
        <v>143</v>
      </c>
      <c r="D37" s="45">
        <v>700.2</v>
      </c>
      <c r="E37" s="60">
        <v>673.09</v>
      </c>
      <c r="F37" s="45">
        <f t="shared" si="0"/>
        <v>96.1282490716938</v>
      </c>
    </row>
    <row r="38" spans="1:6" ht="25.5" hidden="1">
      <c r="A38" s="54" t="s">
        <v>186</v>
      </c>
      <c r="B38" s="44" t="s">
        <v>184</v>
      </c>
      <c r="C38" s="44" t="s">
        <v>152</v>
      </c>
      <c r="D38" s="45">
        <f t="shared" si="1"/>
        <v>0</v>
      </c>
      <c r="E38" s="60"/>
      <c r="F38" s="45">
        <f t="shared" si="0"/>
        <v>0</v>
      </c>
    </row>
    <row r="39" spans="1:6" s="57" customFormat="1" ht="12.75" hidden="1">
      <c r="A39" s="40" t="s">
        <v>187</v>
      </c>
      <c r="B39" s="41" t="s">
        <v>170</v>
      </c>
      <c r="C39" s="41" t="s">
        <v>144</v>
      </c>
      <c r="D39" s="45">
        <f t="shared" si="1"/>
        <v>0</v>
      </c>
      <c r="E39" s="120"/>
      <c r="F39" s="45">
        <f t="shared" si="0"/>
        <v>0</v>
      </c>
    </row>
    <row r="40" spans="1:6" s="58" customFormat="1" ht="12.75" hidden="1">
      <c r="A40" s="54" t="s">
        <v>188</v>
      </c>
      <c r="B40" s="44" t="s">
        <v>170</v>
      </c>
      <c r="C40" s="44" t="s">
        <v>143</v>
      </c>
      <c r="D40" s="45">
        <f t="shared" si="1"/>
        <v>0</v>
      </c>
      <c r="E40" s="119"/>
      <c r="F40" s="45">
        <f t="shared" si="0"/>
        <v>0</v>
      </c>
    </row>
    <row r="41" spans="1:6" s="58" customFormat="1" ht="12.75" hidden="1">
      <c r="A41" s="54" t="s">
        <v>189</v>
      </c>
      <c r="B41" s="44" t="s">
        <v>170</v>
      </c>
      <c r="C41" s="44" t="s">
        <v>146</v>
      </c>
      <c r="D41" s="45">
        <f t="shared" si="1"/>
        <v>0</v>
      </c>
      <c r="E41" s="119"/>
      <c r="F41" s="45">
        <f t="shared" si="0"/>
        <v>0</v>
      </c>
    </row>
    <row r="42" spans="1:6" s="58" customFormat="1" ht="12.75" hidden="1">
      <c r="A42" s="54" t="s">
        <v>190</v>
      </c>
      <c r="B42" s="44" t="s">
        <v>170</v>
      </c>
      <c r="C42" s="44" t="s">
        <v>150</v>
      </c>
      <c r="D42" s="45">
        <f t="shared" si="1"/>
        <v>0</v>
      </c>
      <c r="E42" s="119"/>
      <c r="F42" s="45">
        <f t="shared" si="0"/>
        <v>0</v>
      </c>
    </row>
    <row r="43" spans="1:6" s="58" customFormat="1" ht="12.75" hidden="1">
      <c r="A43" s="54" t="s">
        <v>191</v>
      </c>
      <c r="B43" s="44" t="s">
        <v>170</v>
      </c>
      <c r="C43" s="44" t="s">
        <v>184</v>
      </c>
      <c r="D43" s="45">
        <f t="shared" si="1"/>
        <v>0</v>
      </c>
      <c r="E43" s="119"/>
      <c r="F43" s="45">
        <f t="shared" si="0"/>
        <v>0</v>
      </c>
    </row>
    <row r="44" spans="1:6" ht="25.5" hidden="1">
      <c r="A44" s="54" t="s">
        <v>192</v>
      </c>
      <c r="B44" s="44" t="s">
        <v>170</v>
      </c>
      <c r="C44" s="44" t="s">
        <v>193</v>
      </c>
      <c r="D44" s="45">
        <f t="shared" si="1"/>
        <v>0</v>
      </c>
      <c r="E44" s="60"/>
      <c r="F44" s="45">
        <f t="shared" si="0"/>
        <v>0</v>
      </c>
    </row>
    <row r="45" spans="1:6" ht="12.75" hidden="1">
      <c r="A45" s="40" t="s">
        <v>194</v>
      </c>
      <c r="B45" s="41" t="s">
        <v>193</v>
      </c>
      <c r="C45" s="41" t="s">
        <v>144</v>
      </c>
      <c r="D45" s="59">
        <f>D47</f>
        <v>0</v>
      </c>
      <c r="E45" s="59">
        <f>E47</f>
        <v>0</v>
      </c>
      <c r="F45" s="59" t="e">
        <f t="shared" si="0"/>
        <v>#DIV/0!</v>
      </c>
    </row>
    <row r="46" spans="1:6" ht="12.75" hidden="1">
      <c r="A46" s="54" t="s">
        <v>195</v>
      </c>
      <c r="B46" s="44" t="s">
        <v>193</v>
      </c>
      <c r="C46" s="44" t="s">
        <v>146</v>
      </c>
      <c r="D46" s="45">
        <f t="shared" si="1"/>
        <v>0</v>
      </c>
      <c r="E46" s="60"/>
      <c r="F46" s="45">
        <f t="shared" si="0"/>
        <v>0</v>
      </c>
    </row>
    <row r="47" spans="1:6" ht="12.75" hidden="1">
      <c r="A47" s="54" t="s">
        <v>196</v>
      </c>
      <c r="B47" s="44" t="s">
        <v>193</v>
      </c>
      <c r="C47" s="44" t="s">
        <v>148</v>
      </c>
      <c r="D47" s="45">
        <v>0</v>
      </c>
      <c r="E47" s="60">
        <v>0</v>
      </c>
      <c r="F47" s="45">
        <v>0</v>
      </c>
    </row>
    <row r="48" spans="1:6" ht="12.75" hidden="1">
      <c r="A48" s="54" t="s">
        <v>197</v>
      </c>
      <c r="B48" s="44" t="s">
        <v>193</v>
      </c>
      <c r="C48" s="44" t="s">
        <v>152</v>
      </c>
      <c r="D48" s="45">
        <f t="shared" si="1"/>
        <v>0</v>
      </c>
      <c r="E48" s="60"/>
      <c r="F48" s="45">
        <f t="shared" si="0"/>
        <v>0</v>
      </c>
    </row>
    <row r="49" spans="1:6" ht="12.75" hidden="1">
      <c r="A49" s="40" t="s">
        <v>198</v>
      </c>
      <c r="B49" s="41" t="s">
        <v>158</v>
      </c>
      <c r="C49" s="41" t="s">
        <v>144</v>
      </c>
      <c r="D49" s="45">
        <f t="shared" si="1"/>
        <v>0</v>
      </c>
      <c r="E49" s="120"/>
      <c r="F49" s="45">
        <f t="shared" si="0"/>
        <v>0</v>
      </c>
    </row>
    <row r="50" spans="1:6" s="61" customFormat="1" ht="25.5" hidden="1">
      <c r="A50" s="54" t="s">
        <v>199</v>
      </c>
      <c r="B50" s="44" t="s">
        <v>158</v>
      </c>
      <c r="C50" s="44" t="s">
        <v>143</v>
      </c>
      <c r="D50" s="45">
        <f t="shared" si="1"/>
        <v>0</v>
      </c>
      <c r="E50" s="119"/>
      <c r="F50" s="45">
        <f t="shared" si="0"/>
        <v>0</v>
      </c>
    </row>
    <row r="51" spans="1:6" s="61" customFormat="1" ht="38.25" hidden="1">
      <c r="A51" s="54" t="s">
        <v>117</v>
      </c>
      <c r="B51" s="44" t="s">
        <v>158</v>
      </c>
      <c r="C51" s="44" t="s">
        <v>146</v>
      </c>
      <c r="D51" s="45">
        <f t="shared" si="1"/>
        <v>0</v>
      </c>
      <c r="E51" s="119"/>
      <c r="F51" s="45">
        <f t="shared" si="0"/>
        <v>0</v>
      </c>
    </row>
    <row r="52" spans="1:6" s="61" customFormat="1" ht="25.5" hidden="1">
      <c r="A52" s="54" t="s">
        <v>200</v>
      </c>
      <c r="B52" s="44" t="s">
        <v>158</v>
      </c>
      <c r="C52" s="44" t="s">
        <v>148</v>
      </c>
      <c r="D52" s="45"/>
      <c r="E52" s="119"/>
      <c r="F52" s="45" t="e">
        <f t="shared" si="0"/>
        <v>#DIV/0!</v>
      </c>
    </row>
    <row r="53" spans="1:6" ht="89.25" hidden="1">
      <c r="A53" s="54" t="s">
        <v>201</v>
      </c>
      <c r="B53" s="44" t="s">
        <v>158</v>
      </c>
      <c r="C53" s="44" t="s">
        <v>150</v>
      </c>
      <c r="D53" s="45"/>
      <c r="E53" s="60"/>
      <c r="F53" s="45" t="e">
        <f t="shared" si="0"/>
        <v>#DIV/0!</v>
      </c>
    </row>
    <row r="54" spans="1:6" s="57" customFormat="1" ht="12.75">
      <c r="A54" s="40" t="s">
        <v>202</v>
      </c>
      <c r="B54" s="41" t="s">
        <v>158</v>
      </c>
      <c r="C54" s="41" t="s">
        <v>144</v>
      </c>
      <c r="D54" s="59">
        <f>D55+D56</f>
        <v>580.38</v>
      </c>
      <c r="E54" s="59">
        <f>E55+E56</f>
        <v>437.98</v>
      </c>
      <c r="F54" s="59">
        <f t="shared" si="0"/>
        <v>75.46435094248596</v>
      </c>
    </row>
    <row r="55" spans="1:6" ht="12.75" hidden="1">
      <c r="A55" s="54" t="s">
        <v>203</v>
      </c>
      <c r="B55" s="44" t="s">
        <v>158</v>
      </c>
      <c r="C55" s="44" t="s">
        <v>143</v>
      </c>
      <c r="D55" s="45"/>
      <c r="E55" s="60"/>
      <c r="F55" s="45" t="e">
        <f t="shared" si="0"/>
        <v>#DIV/0!</v>
      </c>
    </row>
    <row r="56" spans="1:6" ht="25.5">
      <c r="A56" s="54" t="s">
        <v>218</v>
      </c>
      <c r="B56" s="44" t="s">
        <v>158</v>
      </c>
      <c r="C56" s="44" t="s">
        <v>168</v>
      </c>
      <c r="D56" s="45">
        <v>580.38</v>
      </c>
      <c r="E56" s="60">
        <v>437.98</v>
      </c>
      <c r="F56" s="45">
        <f t="shared" si="0"/>
        <v>75.46435094248596</v>
      </c>
    </row>
    <row r="57" spans="1:6" s="57" customFormat="1" ht="12.75">
      <c r="A57" s="40" t="s">
        <v>204</v>
      </c>
      <c r="B57" s="41"/>
      <c r="C57" s="41"/>
      <c r="D57" s="59">
        <f>D6+D15+D17+D19+D25+D30+D36+D54</f>
        <v>3378.33</v>
      </c>
      <c r="E57" s="59">
        <f>E6+E15+E17+E19+E25+E30+E36+E54</f>
        <v>3173.76</v>
      </c>
      <c r="F57" s="59">
        <f t="shared" si="0"/>
        <v>93.94464128726324</v>
      </c>
    </row>
    <row r="58" ht="12.75">
      <c r="F58" s="63"/>
    </row>
  </sheetData>
  <sheetProtection/>
  <mergeCells count="2">
    <mergeCell ref="C1:F1"/>
    <mergeCell ref="A2:F2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B87">
      <selection activeCell="G4" sqref="G4"/>
    </sheetView>
  </sheetViews>
  <sheetFormatPr defaultColWidth="9.00390625" defaultRowHeight="12.75"/>
  <cols>
    <col min="1" max="1" width="11.25390625" style="0" hidden="1" customWidth="1"/>
    <col min="2" max="2" width="26.875" style="30" customWidth="1"/>
    <col min="3" max="3" width="41.00390625" style="30" customWidth="1"/>
    <col min="4" max="4" width="10.875" style="30" hidden="1" customWidth="1"/>
    <col min="5" max="5" width="12.25390625" style="30" customWidth="1"/>
    <col min="6" max="6" width="12.75390625" style="30" customWidth="1"/>
    <col min="7" max="7" width="23.375" style="30" customWidth="1"/>
    <col min="8" max="8" width="2.00390625" style="0" hidden="1" customWidth="1"/>
    <col min="9" max="9" width="12.625" style="0" hidden="1" customWidth="1"/>
    <col min="11" max="11" width="24.25390625" style="0" customWidth="1"/>
  </cols>
  <sheetData>
    <row r="1" spans="2:9" s="1" customFormat="1" ht="68.25" customHeight="1">
      <c r="B1" s="2"/>
      <c r="C1" s="2"/>
      <c r="D1" s="3" t="s">
        <v>0</v>
      </c>
      <c r="E1" s="3"/>
      <c r="F1" s="126" t="s">
        <v>235</v>
      </c>
      <c r="G1" s="126"/>
      <c r="H1" s="126"/>
      <c r="I1" s="126"/>
    </row>
    <row r="2" spans="1:7" s="1" customFormat="1" ht="39.75" customHeight="1">
      <c r="A2" s="124" t="s">
        <v>237</v>
      </c>
      <c r="B2" s="125"/>
      <c r="C2" s="125"/>
      <c r="D2" s="125"/>
      <c r="E2" s="125"/>
      <c r="F2" s="125"/>
      <c r="G2" s="125"/>
    </row>
    <row r="3" spans="1:8" s="1" customFormat="1" ht="16.5" thickBot="1">
      <c r="A3" s="5"/>
      <c r="B3" s="4"/>
      <c r="C3" s="4"/>
      <c r="D3" s="6" t="s">
        <v>0</v>
      </c>
      <c r="E3" s="6"/>
      <c r="F3" s="6"/>
      <c r="G3" s="6" t="s">
        <v>1</v>
      </c>
      <c r="H3" s="7"/>
    </row>
    <row r="4" spans="1:9" s="1" customFormat="1" ht="63.75" thickBot="1">
      <c r="A4" s="9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205</v>
      </c>
      <c r="G4" s="22" t="s">
        <v>206</v>
      </c>
      <c r="H4" s="7"/>
      <c r="I4" s="8"/>
    </row>
    <row r="5" spans="1:10" s="1" customFormat="1" ht="13.5" thickBot="1">
      <c r="A5" s="72">
        <v>1</v>
      </c>
      <c r="B5" s="90">
        <v>2</v>
      </c>
      <c r="C5" s="90">
        <v>3</v>
      </c>
      <c r="D5" s="90">
        <v>4</v>
      </c>
      <c r="E5" s="90"/>
      <c r="F5" s="90"/>
      <c r="G5" s="90"/>
      <c r="H5" s="7"/>
      <c r="I5" s="7"/>
      <c r="J5" s="7"/>
    </row>
    <row r="6" spans="1:10" s="1" customFormat="1" ht="18" customHeight="1" thickBot="1">
      <c r="A6" s="9" t="s">
        <v>7</v>
      </c>
      <c r="B6" s="91" t="s">
        <v>8</v>
      </c>
      <c r="C6" s="92" t="s">
        <v>7</v>
      </c>
      <c r="D6" s="92"/>
      <c r="E6" s="93">
        <f>E8+E15+E18+E26+E30+E56+E59+E61+E62+E63+E58+E10</f>
        <v>399.4</v>
      </c>
      <c r="F6" s="93">
        <f>F8+F15+F18+F26+F30+F56+F59+F61+F62+F63+F58+F10</f>
        <v>257.75</v>
      </c>
      <c r="G6" s="65">
        <f>F6/E6*100</f>
        <v>64.53430145217827</v>
      </c>
      <c r="H6" s="7"/>
      <c r="I6" s="7"/>
      <c r="J6" s="7"/>
    </row>
    <row r="7" spans="1:10" s="1" customFormat="1" ht="16.5" thickBot="1">
      <c r="A7" s="73"/>
      <c r="B7" s="18"/>
      <c r="C7" s="18"/>
      <c r="D7" s="18"/>
      <c r="E7" s="65"/>
      <c r="F7" s="65"/>
      <c r="G7" s="65"/>
      <c r="H7" s="7"/>
      <c r="I7" s="7"/>
      <c r="J7" s="7"/>
    </row>
    <row r="8" spans="1:10" s="1" customFormat="1" ht="15.75">
      <c r="A8" s="74">
        <v>182</v>
      </c>
      <c r="B8" s="22" t="s">
        <v>9</v>
      </c>
      <c r="C8" s="94" t="s">
        <v>10</v>
      </c>
      <c r="D8" s="22"/>
      <c r="E8" s="95">
        <f>E9</f>
        <v>19.75</v>
      </c>
      <c r="F8" s="95">
        <f>SUM(F9)</f>
        <v>14.38</v>
      </c>
      <c r="G8" s="95">
        <f>SUM(G9)</f>
        <v>72.81012658227849</v>
      </c>
      <c r="H8" s="7"/>
      <c r="I8" s="7"/>
      <c r="J8" s="7"/>
    </row>
    <row r="9" spans="1:11" s="1" customFormat="1" ht="16.5" thickBot="1">
      <c r="A9" s="75" t="s">
        <v>0</v>
      </c>
      <c r="B9" s="18" t="s">
        <v>11</v>
      </c>
      <c r="C9" s="96" t="s">
        <v>12</v>
      </c>
      <c r="D9" s="18"/>
      <c r="E9" s="65">
        <v>19.75</v>
      </c>
      <c r="F9" s="65">
        <v>14.38</v>
      </c>
      <c r="G9" s="65">
        <f>F9/E9*100</f>
        <v>72.81012658227849</v>
      </c>
      <c r="H9" s="7"/>
      <c r="J9" s="7"/>
      <c r="K9" s="1">
        <f>7198.4+27.8+90</f>
        <v>7316.2</v>
      </c>
    </row>
    <row r="10" spans="1:11" s="1" customFormat="1" ht="46.5" customHeight="1" hidden="1">
      <c r="A10" s="80"/>
      <c r="B10" s="100" t="s">
        <v>228</v>
      </c>
      <c r="C10" s="111" t="s">
        <v>229</v>
      </c>
      <c r="D10" s="22"/>
      <c r="E10" s="95">
        <f>E11+E12+E13+E14</f>
        <v>0</v>
      </c>
      <c r="F10" s="95">
        <f>F11+F12+F13+F14</f>
        <v>0</v>
      </c>
      <c r="G10" s="95" t="e">
        <f>G11+G12+G13+G14</f>
        <v>#DIV/0!</v>
      </c>
      <c r="H10" s="7"/>
      <c r="J10" s="7"/>
      <c r="K10" s="112"/>
    </row>
    <row r="11" spans="1:10" s="1" customFormat="1" ht="105" hidden="1">
      <c r="A11" s="80"/>
      <c r="B11" s="18" t="s">
        <v>220</v>
      </c>
      <c r="C11" s="110" t="s">
        <v>221</v>
      </c>
      <c r="D11" s="18"/>
      <c r="E11" s="65"/>
      <c r="F11" s="65"/>
      <c r="G11" s="65" t="e">
        <f>F11/E11*100</f>
        <v>#DIV/0!</v>
      </c>
      <c r="H11" s="7"/>
      <c r="J11" s="7"/>
    </row>
    <row r="12" spans="1:10" s="1" customFormat="1" ht="135" hidden="1">
      <c r="A12" s="80"/>
      <c r="B12" s="14" t="s">
        <v>222</v>
      </c>
      <c r="C12" s="110" t="s">
        <v>223</v>
      </c>
      <c r="D12" s="18"/>
      <c r="E12" s="65"/>
      <c r="F12" s="65"/>
      <c r="G12" s="65" t="e">
        <f>F12/E12*100</f>
        <v>#DIV/0!</v>
      </c>
      <c r="H12" s="7"/>
      <c r="J12" s="7"/>
    </row>
    <row r="13" spans="1:10" s="1" customFormat="1" ht="120" hidden="1">
      <c r="A13" s="80"/>
      <c r="B13" s="18" t="s">
        <v>224</v>
      </c>
      <c r="C13" s="110" t="s">
        <v>225</v>
      </c>
      <c r="D13" s="18"/>
      <c r="E13" s="65"/>
      <c r="F13" s="65"/>
      <c r="G13" s="65" t="e">
        <f>F13/E13*100</f>
        <v>#DIV/0!</v>
      </c>
      <c r="H13" s="7"/>
      <c r="J13" s="7"/>
    </row>
    <row r="14" spans="1:10" s="1" customFormat="1" ht="105.75" hidden="1" thickBot="1">
      <c r="A14" s="80"/>
      <c r="B14" s="18" t="s">
        <v>226</v>
      </c>
      <c r="C14" s="110" t="s">
        <v>227</v>
      </c>
      <c r="D14" s="18"/>
      <c r="E14" s="65"/>
      <c r="F14" s="65"/>
      <c r="G14" s="65" t="e">
        <f>F14/E14*100</f>
        <v>#DIV/0!</v>
      </c>
      <c r="H14" s="7"/>
      <c r="J14" s="7"/>
    </row>
    <row r="15" spans="1:10" s="11" customFormat="1" ht="16.5" thickBot="1">
      <c r="A15" s="76">
        <v>182</v>
      </c>
      <c r="B15" s="22" t="s">
        <v>13</v>
      </c>
      <c r="C15" s="94" t="s">
        <v>14</v>
      </c>
      <c r="D15" s="22"/>
      <c r="E15" s="95">
        <f>E16+E17</f>
        <v>17.11</v>
      </c>
      <c r="F15" s="95">
        <f>SUM(F16:F17)</f>
        <v>17.09</v>
      </c>
      <c r="G15" s="95">
        <f>SUM(G16:G17)</f>
        <v>99.88310929281123</v>
      </c>
      <c r="H15" s="10"/>
      <c r="I15" s="10"/>
      <c r="J15" s="10"/>
    </row>
    <row r="16" spans="1:9" s="11" customFormat="1" ht="15.75" hidden="1">
      <c r="A16" s="74"/>
      <c r="B16" s="18" t="s">
        <v>15</v>
      </c>
      <c r="C16" s="96" t="s">
        <v>16</v>
      </c>
      <c r="D16" s="22"/>
      <c r="E16" s="65">
        <v>0</v>
      </c>
      <c r="F16" s="65">
        <v>0</v>
      </c>
      <c r="G16" s="65">
        <f>E16+F16</f>
        <v>0</v>
      </c>
      <c r="H16" s="10"/>
      <c r="I16" s="10"/>
    </row>
    <row r="17" spans="1:9" s="1" customFormat="1" ht="16.5" thickBot="1">
      <c r="A17" s="77"/>
      <c r="B17" s="18" t="s">
        <v>219</v>
      </c>
      <c r="C17" s="96" t="s">
        <v>17</v>
      </c>
      <c r="D17" s="18"/>
      <c r="E17" s="65">
        <v>17.11</v>
      </c>
      <c r="F17" s="65">
        <v>17.09</v>
      </c>
      <c r="G17" s="65">
        <f>F17/E17*100</f>
        <v>99.88310929281123</v>
      </c>
      <c r="H17" s="7"/>
      <c r="I17" s="7"/>
    </row>
    <row r="18" spans="1:8" s="11" customFormat="1" ht="16.5" thickBot="1">
      <c r="A18" s="76">
        <v>182</v>
      </c>
      <c r="B18" s="22" t="s">
        <v>18</v>
      </c>
      <c r="C18" s="94" t="s">
        <v>19</v>
      </c>
      <c r="D18" s="22"/>
      <c r="E18" s="95">
        <f>E19+E20+E23</f>
        <v>352.03999999999996</v>
      </c>
      <c r="F18" s="95">
        <f>F19+F20+F23</f>
        <v>216.13</v>
      </c>
      <c r="G18" s="65">
        <f>F18/E18*100</f>
        <v>61.393591637313946</v>
      </c>
      <c r="H18" s="10"/>
    </row>
    <row r="19" spans="1:7" s="1" customFormat="1" ht="63">
      <c r="A19" s="12"/>
      <c r="B19" s="18" t="s">
        <v>20</v>
      </c>
      <c r="C19" s="96" t="s">
        <v>21</v>
      </c>
      <c r="D19" s="18"/>
      <c r="E19" s="65">
        <v>17.78</v>
      </c>
      <c r="F19" s="65">
        <v>17.69</v>
      </c>
      <c r="G19" s="65">
        <f>F19/E19*100</f>
        <v>99.49381327334083</v>
      </c>
    </row>
    <row r="20" spans="1:7" s="1" customFormat="1" ht="16.5" hidden="1" thickBot="1">
      <c r="A20" s="26" t="s">
        <v>0</v>
      </c>
      <c r="B20" s="97" t="s">
        <v>22</v>
      </c>
      <c r="C20" s="98" t="s">
        <v>23</v>
      </c>
      <c r="D20" s="18"/>
      <c r="E20" s="65">
        <v>0</v>
      </c>
      <c r="F20" s="105"/>
      <c r="G20" s="99">
        <f>SUM(G21:G22)</f>
        <v>0</v>
      </c>
    </row>
    <row r="21" spans="1:7" s="1" customFormat="1" ht="15.75" hidden="1">
      <c r="A21" s="78"/>
      <c r="B21" s="97" t="s">
        <v>24</v>
      </c>
      <c r="C21" s="98" t="s">
        <v>25</v>
      </c>
      <c r="D21" s="18"/>
      <c r="E21" s="65">
        <v>0</v>
      </c>
      <c r="F21" s="105"/>
      <c r="G21" s="65">
        <f>E21+F21</f>
        <v>0</v>
      </c>
    </row>
    <row r="22" spans="1:7" s="1" customFormat="1" ht="16.5" hidden="1" thickBot="1">
      <c r="A22" s="79"/>
      <c r="B22" s="97" t="s">
        <v>26</v>
      </c>
      <c r="C22" s="98" t="s">
        <v>27</v>
      </c>
      <c r="D22" s="18"/>
      <c r="E22" s="65">
        <v>0</v>
      </c>
      <c r="F22" s="105"/>
      <c r="G22" s="65">
        <f>E22+F22</f>
        <v>0</v>
      </c>
    </row>
    <row r="23" spans="1:7" s="1" customFormat="1" ht="16.5" thickBot="1">
      <c r="A23" s="80" t="s">
        <v>0</v>
      </c>
      <c r="B23" s="18" t="s">
        <v>28</v>
      </c>
      <c r="C23" s="96" t="s">
        <v>29</v>
      </c>
      <c r="D23" s="18"/>
      <c r="E23" s="65">
        <f>E24+E25</f>
        <v>334.26</v>
      </c>
      <c r="F23" s="105">
        <f>SUM(F24:F25)</f>
        <v>198.44</v>
      </c>
      <c r="G23" s="65">
        <f>F23/E23*100</f>
        <v>59.36695985161252</v>
      </c>
    </row>
    <row r="24" spans="1:7" s="1" customFormat="1" ht="126">
      <c r="A24" s="81"/>
      <c r="B24" s="18" t="s">
        <v>231</v>
      </c>
      <c r="C24" s="96" t="s">
        <v>30</v>
      </c>
      <c r="D24" s="18"/>
      <c r="E24" s="65">
        <v>229.26</v>
      </c>
      <c r="F24" s="65">
        <v>93.21</v>
      </c>
      <c r="G24" s="65">
        <f>F24/E24*100</f>
        <v>40.65689610049725</v>
      </c>
    </row>
    <row r="25" spans="1:7" s="1" customFormat="1" ht="79.5" thickBot="1">
      <c r="A25" s="15"/>
      <c r="B25" s="18" t="s">
        <v>232</v>
      </c>
      <c r="C25" s="96" t="s">
        <v>31</v>
      </c>
      <c r="D25" s="18"/>
      <c r="E25" s="65">
        <v>105</v>
      </c>
      <c r="F25" s="65">
        <v>105.23</v>
      </c>
      <c r="G25" s="65">
        <f>F25/E25*100</f>
        <v>100.21904761904763</v>
      </c>
    </row>
    <row r="26" spans="1:7" s="11" customFormat="1" ht="16.5" thickBot="1">
      <c r="A26" s="82" t="s">
        <v>32</v>
      </c>
      <c r="B26" s="22" t="s">
        <v>33</v>
      </c>
      <c r="C26" s="94" t="s">
        <v>34</v>
      </c>
      <c r="D26" s="22"/>
      <c r="E26" s="95">
        <f>E27</f>
        <v>10.5</v>
      </c>
      <c r="F26" s="95">
        <f>F27</f>
        <v>7.15</v>
      </c>
      <c r="G26" s="95">
        <f>SUM(G27)</f>
        <v>68.0952380952381</v>
      </c>
    </row>
    <row r="27" spans="1:7" s="1" customFormat="1" ht="126.75" thickBot="1">
      <c r="A27" s="83"/>
      <c r="B27" s="18" t="s">
        <v>35</v>
      </c>
      <c r="C27" s="96" t="s">
        <v>36</v>
      </c>
      <c r="D27" s="18"/>
      <c r="E27" s="65">
        <v>10.5</v>
      </c>
      <c r="F27" s="65">
        <v>7.15</v>
      </c>
      <c r="G27" s="65">
        <f>F27/E27*100</f>
        <v>68.0952380952381</v>
      </c>
    </row>
    <row r="28" spans="1:8" s="11" customFormat="1" ht="48" hidden="1" thickBot="1">
      <c r="A28" s="82"/>
      <c r="B28" s="22" t="s">
        <v>37</v>
      </c>
      <c r="C28" s="94" t="s">
        <v>38</v>
      </c>
      <c r="D28" s="22"/>
      <c r="E28" s="65"/>
      <c r="F28" s="101">
        <f>F29</f>
        <v>0</v>
      </c>
      <c r="G28" s="101">
        <f>G29</f>
        <v>0</v>
      </c>
      <c r="H28" s="11" t="s">
        <v>39</v>
      </c>
    </row>
    <row r="29" spans="1:8" s="1" customFormat="1" ht="63.75" hidden="1" thickBot="1">
      <c r="A29" s="83"/>
      <c r="B29" s="18" t="s">
        <v>40</v>
      </c>
      <c r="C29" s="96" t="s">
        <v>41</v>
      </c>
      <c r="D29" s="18"/>
      <c r="E29" s="65">
        <v>0</v>
      </c>
      <c r="F29" s="65">
        <v>0</v>
      </c>
      <c r="G29" s="102">
        <f>E29+F29</f>
        <v>0</v>
      </c>
      <c r="H29" s="7"/>
    </row>
    <row r="30" spans="1:7" s="11" customFormat="1" ht="63.75" hidden="1" thickBot="1">
      <c r="A30" s="82"/>
      <c r="B30" s="22" t="s">
        <v>42</v>
      </c>
      <c r="C30" s="94" t="s">
        <v>43</v>
      </c>
      <c r="D30" s="22"/>
      <c r="E30" s="103">
        <f>E33</f>
        <v>0</v>
      </c>
      <c r="F30" s="103">
        <f>F33</f>
        <v>0</v>
      </c>
      <c r="G30" s="65" t="e">
        <f>F30/E30*100</f>
        <v>#DIV/0!</v>
      </c>
    </row>
    <row r="31" spans="1:7" s="1" customFormat="1" ht="63" hidden="1">
      <c r="A31" s="84"/>
      <c r="B31" s="18" t="s">
        <v>44</v>
      </c>
      <c r="C31" s="96" t="s">
        <v>45</v>
      </c>
      <c r="D31" s="18"/>
      <c r="E31" s="65"/>
      <c r="F31" s="114"/>
      <c r="G31" s="65" t="e">
        <f>F31/E31*100</f>
        <v>#DIV/0!</v>
      </c>
    </row>
    <row r="32" spans="1:7" s="1" customFormat="1" ht="63.75" hidden="1" thickBot="1">
      <c r="A32" s="77"/>
      <c r="B32" s="18" t="s">
        <v>46</v>
      </c>
      <c r="C32" s="96" t="s">
        <v>47</v>
      </c>
      <c r="D32" s="18"/>
      <c r="E32" s="65"/>
      <c r="F32" s="114"/>
      <c r="G32" s="65" t="e">
        <f>F32/E32*100</f>
        <v>#DIV/0!</v>
      </c>
    </row>
    <row r="33" spans="1:12" s="1" customFormat="1" ht="141.75" hidden="1">
      <c r="A33" s="12"/>
      <c r="B33" s="18" t="s">
        <v>48</v>
      </c>
      <c r="C33" s="97" t="s">
        <v>49</v>
      </c>
      <c r="D33" s="18"/>
      <c r="E33" s="107">
        <f>E35+E55</f>
        <v>0</v>
      </c>
      <c r="F33" s="65">
        <f>F35+F55</f>
        <v>0</v>
      </c>
      <c r="G33" s="65" t="e">
        <f>F33/E33*100</f>
        <v>#DIV/0!</v>
      </c>
      <c r="J33" s="7"/>
      <c r="K33" s="67"/>
      <c r="L33" s="67"/>
    </row>
    <row r="34" spans="1:12" s="1" customFormat="1" ht="126" hidden="1">
      <c r="A34" s="14"/>
      <c r="B34" s="18" t="s">
        <v>50</v>
      </c>
      <c r="C34" s="104" t="s">
        <v>51</v>
      </c>
      <c r="D34" s="18"/>
      <c r="E34" s="65"/>
      <c r="F34" s="115"/>
      <c r="G34" s="105"/>
      <c r="J34" s="7"/>
      <c r="K34" s="19"/>
      <c r="L34" s="20"/>
    </row>
    <row r="35" spans="1:12" s="1" customFormat="1" ht="117" customHeight="1" hidden="1">
      <c r="A35" s="27" t="s">
        <v>52</v>
      </c>
      <c r="B35" s="18" t="s">
        <v>207</v>
      </c>
      <c r="C35" s="97" t="s">
        <v>53</v>
      </c>
      <c r="D35" s="18"/>
      <c r="E35" s="65"/>
      <c r="F35" s="102">
        <v>0</v>
      </c>
      <c r="G35" s="65" t="e">
        <f aca="true" t="shared" si="0" ref="G35:G55">F35/E35*100</f>
        <v>#DIV/0!</v>
      </c>
      <c r="J35" s="7"/>
      <c r="K35" s="19"/>
      <c r="L35" s="20"/>
    </row>
    <row r="36" spans="1:7" s="1" customFormat="1" ht="127.5" customHeight="1" hidden="1">
      <c r="A36" s="13"/>
      <c r="B36" s="18" t="s">
        <v>54</v>
      </c>
      <c r="C36" s="97" t="s">
        <v>55</v>
      </c>
      <c r="D36" s="18"/>
      <c r="E36" s="65"/>
      <c r="F36" s="65"/>
      <c r="G36" s="65" t="e">
        <f t="shared" si="0"/>
        <v>#DIV/0!</v>
      </c>
    </row>
    <row r="37" spans="1:7" s="1" customFormat="1" ht="135.75" customHeight="1" hidden="1">
      <c r="A37" s="14"/>
      <c r="B37" s="18" t="s">
        <v>56</v>
      </c>
      <c r="C37" s="25" t="s">
        <v>57</v>
      </c>
      <c r="D37" s="18"/>
      <c r="E37" s="65"/>
      <c r="F37" s="65"/>
      <c r="G37" s="65" t="e">
        <f t="shared" si="0"/>
        <v>#DIV/0!</v>
      </c>
    </row>
    <row r="38" spans="1:7" s="1" customFormat="1" ht="78.75" customHeight="1" hidden="1">
      <c r="A38" s="14"/>
      <c r="B38" s="18" t="s">
        <v>58</v>
      </c>
      <c r="C38" s="97" t="s">
        <v>59</v>
      </c>
      <c r="D38" s="18"/>
      <c r="E38" s="95"/>
      <c r="F38" s="65"/>
      <c r="G38" s="65" t="e">
        <f t="shared" si="0"/>
        <v>#DIV/0!</v>
      </c>
    </row>
    <row r="39" spans="1:7" s="1" customFormat="1" ht="111" customHeight="1" hidden="1">
      <c r="A39" s="14"/>
      <c r="B39" s="18" t="s">
        <v>60</v>
      </c>
      <c r="C39" s="97" t="s">
        <v>61</v>
      </c>
      <c r="D39" s="18"/>
      <c r="E39" s="65"/>
      <c r="F39" s="65"/>
      <c r="G39" s="65" t="e">
        <f t="shared" si="0"/>
        <v>#DIV/0!</v>
      </c>
    </row>
    <row r="40" spans="1:7" s="1" customFormat="1" ht="101.25" customHeight="1" hidden="1" thickBot="1">
      <c r="A40" s="14"/>
      <c r="B40" s="18" t="s">
        <v>62</v>
      </c>
      <c r="C40" s="97" t="s">
        <v>63</v>
      </c>
      <c r="D40" s="18"/>
      <c r="E40" s="95"/>
      <c r="F40" s="65"/>
      <c r="G40" s="65" t="e">
        <f>F40/E40*100</f>
        <v>#DIV/0!</v>
      </c>
    </row>
    <row r="41" spans="1:7" s="11" customFormat="1" ht="32.25" hidden="1" thickBot="1">
      <c r="A41" s="82" t="s">
        <v>32</v>
      </c>
      <c r="B41" s="22" t="s">
        <v>64</v>
      </c>
      <c r="C41" s="106" t="s">
        <v>65</v>
      </c>
      <c r="D41" s="22"/>
      <c r="E41" s="65"/>
      <c r="F41" s="95"/>
      <c r="G41" s="65" t="e">
        <f t="shared" si="0"/>
        <v>#DIV/0!</v>
      </c>
    </row>
    <row r="42" spans="1:7" s="1" customFormat="1" ht="63" hidden="1">
      <c r="A42" s="15"/>
      <c r="B42" s="18" t="s">
        <v>66</v>
      </c>
      <c r="C42" s="96" t="s">
        <v>67</v>
      </c>
      <c r="D42" s="18"/>
      <c r="E42" s="65"/>
      <c r="F42" s="65"/>
      <c r="G42" s="65" t="e">
        <f t="shared" si="0"/>
        <v>#DIV/0!</v>
      </c>
    </row>
    <row r="43" spans="1:7" s="11" customFormat="1" ht="32.25" hidden="1" thickBot="1">
      <c r="A43" s="82" t="s">
        <v>32</v>
      </c>
      <c r="B43" s="22" t="s">
        <v>68</v>
      </c>
      <c r="C43" s="94" t="s">
        <v>69</v>
      </c>
      <c r="D43" s="22"/>
      <c r="E43" s="65"/>
      <c r="F43" s="95"/>
      <c r="G43" s="65" t="e">
        <f t="shared" si="0"/>
        <v>#DIV/0!</v>
      </c>
    </row>
    <row r="44" spans="1:7" s="1" customFormat="1" ht="47.25" hidden="1">
      <c r="A44" s="13"/>
      <c r="B44" s="18" t="s">
        <v>70</v>
      </c>
      <c r="C44" s="96" t="s">
        <v>71</v>
      </c>
      <c r="D44" s="18"/>
      <c r="E44" s="65"/>
      <c r="F44" s="65"/>
      <c r="G44" s="65" t="e">
        <f t="shared" si="0"/>
        <v>#DIV/0!</v>
      </c>
    </row>
    <row r="45" spans="1:7" s="1" customFormat="1" ht="141.75" hidden="1">
      <c r="A45" s="14"/>
      <c r="B45" s="18" t="s">
        <v>72</v>
      </c>
      <c r="C45" s="96" t="s">
        <v>73</v>
      </c>
      <c r="D45" s="18"/>
      <c r="E45" s="65"/>
      <c r="F45" s="65"/>
      <c r="G45" s="65" t="e">
        <f t="shared" si="0"/>
        <v>#DIV/0!</v>
      </c>
    </row>
    <row r="46" spans="1:7" s="1" customFormat="1" ht="157.5" hidden="1">
      <c r="A46" s="14"/>
      <c r="B46" s="18" t="s">
        <v>74</v>
      </c>
      <c r="C46" s="96" t="s">
        <v>75</v>
      </c>
      <c r="D46" s="18"/>
      <c r="E46" s="65"/>
      <c r="F46" s="65"/>
      <c r="G46" s="65" t="e">
        <f t="shared" si="0"/>
        <v>#DIV/0!</v>
      </c>
    </row>
    <row r="47" spans="1:7" s="1" customFormat="1" ht="141.75" hidden="1">
      <c r="A47" s="14"/>
      <c r="B47" s="18" t="s">
        <v>76</v>
      </c>
      <c r="C47" s="96" t="s">
        <v>77</v>
      </c>
      <c r="D47" s="18"/>
      <c r="E47" s="65"/>
      <c r="F47" s="65"/>
      <c r="G47" s="65" t="e">
        <f t="shared" si="0"/>
        <v>#DIV/0!</v>
      </c>
    </row>
    <row r="48" spans="1:7" s="1" customFormat="1" ht="141.75" hidden="1">
      <c r="A48" s="14"/>
      <c r="B48" s="18" t="s">
        <v>78</v>
      </c>
      <c r="C48" s="96" t="s">
        <v>79</v>
      </c>
      <c r="D48" s="18"/>
      <c r="E48" s="65"/>
      <c r="F48" s="65"/>
      <c r="G48" s="65" t="e">
        <f t="shared" si="0"/>
        <v>#DIV/0!</v>
      </c>
    </row>
    <row r="49" spans="1:7" s="1" customFormat="1" ht="126" hidden="1">
      <c r="A49" s="14"/>
      <c r="B49" s="18" t="s">
        <v>80</v>
      </c>
      <c r="C49" s="96" t="s">
        <v>81</v>
      </c>
      <c r="D49" s="18"/>
      <c r="E49" s="65"/>
      <c r="F49" s="65"/>
      <c r="G49" s="65" t="e">
        <f t="shared" si="0"/>
        <v>#DIV/0!</v>
      </c>
    </row>
    <row r="50" spans="1:7" s="1" customFormat="1" ht="126" hidden="1">
      <c r="A50" s="14"/>
      <c r="B50" s="18" t="s">
        <v>82</v>
      </c>
      <c r="C50" s="96" t="s">
        <v>83</v>
      </c>
      <c r="D50" s="18"/>
      <c r="E50" s="65"/>
      <c r="F50" s="65"/>
      <c r="G50" s="65" t="e">
        <f t="shared" si="0"/>
        <v>#DIV/0!</v>
      </c>
    </row>
    <row r="51" spans="1:7" s="1" customFormat="1" ht="94.5" hidden="1">
      <c r="A51" s="14"/>
      <c r="B51" s="18" t="s">
        <v>84</v>
      </c>
      <c r="C51" s="96" t="s">
        <v>85</v>
      </c>
      <c r="D51" s="18"/>
      <c r="E51" s="65"/>
      <c r="F51" s="65"/>
      <c r="G51" s="65" t="e">
        <f t="shared" si="0"/>
        <v>#DIV/0!</v>
      </c>
    </row>
    <row r="52" spans="1:7" s="1" customFormat="1" ht="94.5" hidden="1">
      <c r="A52" s="14"/>
      <c r="B52" s="18" t="s">
        <v>86</v>
      </c>
      <c r="C52" s="96" t="s">
        <v>87</v>
      </c>
      <c r="D52" s="18"/>
      <c r="E52" s="65"/>
      <c r="F52" s="65"/>
      <c r="G52" s="65" t="e">
        <f t="shared" si="0"/>
        <v>#DIV/0!</v>
      </c>
    </row>
    <row r="53" spans="1:7" s="1" customFormat="1" ht="47.25" hidden="1">
      <c r="A53" s="14"/>
      <c r="B53" s="18" t="s">
        <v>88</v>
      </c>
      <c r="C53" s="96" t="s">
        <v>89</v>
      </c>
      <c r="D53" s="18"/>
      <c r="E53" s="95"/>
      <c r="F53" s="65"/>
      <c r="G53" s="65" t="e">
        <f t="shared" si="0"/>
        <v>#DIV/0!</v>
      </c>
    </row>
    <row r="54" spans="1:7" s="1" customFormat="1" ht="78.75" hidden="1">
      <c r="A54" s="15"/>
      <c r="B54" s="18" t="s">
        <v>90</v>
      </c>
      <c r="C54" s="96" t="s">
        <v>91</v>
      </c>
      <c r="D54" s="18"/>
      <c r="E54" s="65"/>
      <c r="F54" s="65"/>
      <c r="G54" s="65" t="e">
        <f t="shared" si="0"/>
        <v>#DIV/0!</v>
      </c>
    </row>
    <row r="55" spans="1:7" s="1" customFormat="1" ht="126" hidden="1">
      <c r="A55" s="6">
        <v>801</v>
      </c>
      <c r="B55" s="18" t="s">
        <v>56</v>
      </c>
      <c r="C55" s="97" t="s">
        <v>92</v>
      </c>
      <c r="D55" s="18"/>
      <c r="E55" s="65"/>
      <c r="F55" s="65">
        <v>0</v>
      </c>
      <c r="G55" s="65" t="e">
        <f t="shared" si="0"/>
        <v>#DIV/0!</v>
      </c>
    </row>
    <row r="56" spans="1:7" s="1" customFormat="1" ht="47.25" hidden="1">
      <c r="A56" s="66">
        <v>801</v>
      </c>
      <c r="B56" s="22" t="s">
        <v>93</v>
      </c>
      <c r="C56" s="106" t="s">
        <v>94</v>
      </c>
      <c r="D56" s="22"/>
      <c r="E56" s="95">
        <f>E57</f>
        <v>0</v>
      </c>
      <c r="F56" s="95">
        <f>F57</f>
        <v>0</v>
      </c>
      <c r="G56" s="65" t="e">
        <f>F56/E56*100</f>
        <v>#DIV/0!</v>
      </c>
    </row>
    <row r="57" spans="1:7" s="1" customFormat="1" ht="63" hidden="1">
      <c r="A57" s="14"/>
      <c r="B57" s="18" t="s">
        <v>230</v>
      </c>
      <c r="C57" s="97" t="s">
        <v>95</v>
      </c>
      <c r="D57" s="18"/>
      <c r="E57" s="65"/>
      <c r="F57" s="65">
        <v>0</v>
      </c>
      <c r="G57" s="65" t="e">
        <f>F57/E57*100</f>
        <v>#DIV/0!</v>
      </c>
    </row>
    <row r="58" spans="1:7" s="1" customFormat="1" ht="79.5" hidden="1" thickBot="1">
      <c r="A58" s="6"/>
      <c r="B58" s="22" t="s">
        <v>215</v>
      </c>
      <c r="C58" s="97" t="s">
        <v>91</v>
      </c>
      <c r="D58" s="18"/>
      <c r="E58" s="65"/>
      <c r="F58" s="65"/>
      <c r="G58" s="65" t="e">
        <f>F58/E58*100</f>
        <v>#DIV/0!</v>
      </c>
    </row>
    <row r="59" spans="1:7" s="11" customFormat="1" ht="16.5" hidden="1" thickBot="1">
      <c r="A59" s="85" t="s">
        <v>32</v>
      </c>
      <c r="B59" s="22" t="s">
        <v>96</v>
      </c>
      <c r="C59" s="94" t="s">
        <v>97</v>
      </c>
      <c r="D59" s="22"/>
      <c r="E59" s="95"/>
      <c r="F59" s="95"/>
      <c r="G59" s="95"/>
    </row>
    <row r="60" spans="1:7" s="1" customFormat="1" ht="48" hidden="1" thickBot="1">
      <c r="A60" s="16"/>
      <c r="B60" s="18" t="s">
        <v>98</v>
      </c>
      <c r="C60" s="96" t="s">
        <v>99</v>
      </c>
      <c r="D60" s="18"/>
      <c r="E60" s="95"/>
      <c r="F60" s="65"/>
      <c r="G60" s="65"/>
    </row>
    <row r="61" spans="1:7" s="11" customFormat="1" ht="32.25" hidden="1" thickBot="1">
      <c r="A61" s="68"/>
      <c r="B61" s="22" t="s">
        <v>100</v>
      </c>
      <c r="C61" s="94" t="s">
        <v>101</v>
      </c>
      <c r="D61" s="22"/>
      <c r="E61" s="95"/>
      <c r="F61" s="95"/>
      <c r="G61" s="95"/>
    </row>
    <row r="62" spans="1:7" s="11" customFormat="1" ht="48" thickBot="1">
      <c r="A62" s="86"/>
      <c r="B62" s="22" t="s">
        <v>208</v>
      </c>
      <c r="C62" s="94" t="s">
        <v>209</v>
      </c>
      <c r="D62" s="22"/>
      <c r="E62" s="95">
        <v>0</v>
      </c>
      <c r="F62" s="95">
        <v>3</v>
      </c>
      <c r="G62" s="65">
        <v>0</v>
      </c>
    </row>
    <row r="63" spans="1:11" s="11" customFormat="1" ht="32.25" thickBot="1">
      <c r="A63" s="17"/>
      <c r="B63" s="22" t="s">
        <v>102</v>
      </c>
      <c r="C63" s="94" t="s">
        <v>210</v>
      </c>
      <c r="D63" s="22"/>
      <c r="E63" s="95">
        <v>0</v>
      </c>
      <c r="F63" s="95">
        <v>0</v>
      </c>
      <c r="G63" s="65">
        <v>0</v>
      </c>
      <c r="K63" s="113"/>
    </row>
    <row r="64" spans="1:11" s="11" customFormat="1" ht="16.5" thickBot="1">
      <c r="A64" s="82" t="s">
        <v>32</v>
      </c>
      <c r="B64" s="22" t="s">
        <v>103</v>
      </c>
      <c r="C64" s="94" t="s">
        <v>104</v>
      </c>
      <c r="D64" s="22"/>
      <c r="E64" s="95">
        <f>E65</f>
        <v>2978.9300000000003</v>
      </c>
      <c r="F64" s="95">
        <f>F65+F83+F87</f>
        <v>2567.25</v>
      </c>
      <c r="G64" s="65">
        <f>F64/E64*100</f>
        <v>86.18027278250915</v>
      </c>
      <c r="K64" s="113"/>
    </row>
    <row r="65" spans="1:11" s="1" customFormat="1" ht="48" thickBot="1">
      <c r="A65" s="86"/>
      <c r="B65" s="22" t="s">
        <v>105</v>
      </c>
      <c r="C65" s="94" t="s">
        <v>106</v>
      </c>
      <c r="D65" s="22"/>
      <c r="E65" s="95">
        <f>E66+E72+E76+E79</f>
        <v>2978.9300000000003</v>
      </c>
      <c r="F65" s="95">
        <f>F66+F72+F76+F79</f>
        <v>2856.94</v>
      </c>
      <c r="G65" s="65">
        <f>F65/E65*100</f>
        <v>95.90490545262895</v>
      </c>
      <c r="K65" s="116"/>
    </row>
    <row r="66" spans="1:7" s="1" customFormat="1" ht="48" thickBot="1">
      <c r="A66" s="16"/>
      <c r="B66" s="22" t="s">
        <v>107</v>
      </c>
      <c r="C66" s="94" t="s">
        <v>108</v>
      </c>
      <c r="D66" s="22"/>
      <c r="E66" s="103">
        <f>SUM(E68)</f>
        <v>2160</v>
      </c>
      <c r="F66" s="103">
        <f>SUM(F68)</f>
        <v>2160</v>
      </c>
      <c r="G66" s="65">
        <f>F66/E66*100</f>
        <v>100</v>
      </c>
    </row>
    <row r="67" spans="1:7" s="1" customFormat="1" ht="48" customHeight="1" hidden="1">
      <c r="A67" s="13"/>
      <c r="B67" s="18" t="s">
        <v>109</v>
      </c>
      <c r="C67" s="96" t="s">
        <v>110</v>
      </c>
      <c r="D67" s="18"/>
      <c r="E67" s="65">
        <v>1856</v>
      </c>
      <c r="F67" s="65">
        <f>F69+F72</f>
        <v>0</v>
      </c>
      <c r="G67" s="65">
        <f>F67/E67*100</f>
        <v>0</v>
      </c>
    </row>
    <row r="68" spans="1:7" s="1" customFormat="1" ht="64.5" customHeight="1">
      <c r="A68" s="14"/>
      <c r="B68" s="18" t="s">
        <v>111</v>
      </c>
      <c r="C68" s="96" t="s">
        <v>108</v>
      </c>
      <c r="D68" s="18"/>
      <c r="E68" s="65">
        <f>E70+E71</f>
        <v>2160</v>
      </c>
      <c r="F68" s="65">
        <f>F70+F71</f>
        <v>2160</v>
      </c>
      <c r="G68" s="65">
        <f>F68/E68*100</f>
        <v>100</v>
      </c>
    </row>
    <row r="69" spans="1:7" s="1" customFormat="1" ht="60.75" customHeight="1" hidden="1">
      <c r="A69" s="15"/>
      <c r="B69" s="18" t="s">
        <v>112</v>
      </c>
      <c r="C69" s="96" t="s">
        <v>113</v>
      </c>
      <c r="D69" s="18"/>
      <c r="E69" s="65"/>
      <c r="F69" s="65"/>
      <c r="G69" s="65"/>
    </row>
    <row r="70" spans="1:11" s="1" customFormat="1" ht="63.75" customHeight="1">
      <c r="A70" s="14"/>
      <c r="B70" s="18" t="s">
        <v>111</v>
      </c>
      <c r="C70" s="96" t="s">
        <v>114</v>
      </c>
      <c r="D70" s="18"/>
      <c r="E70" s="65">
        <v>2160</v>
      </c>
      <c r="F70" s="65">
        <v>2160</v>
      </c>
      <c r="G70" s="65">
        <f>F70/E70*100</f>
        <v>100</v>
      </c>
      <c r="K70" s="24"/>
    </row>
    <row r="71" spans="1:7" s="1" customFormat="1" ht="66.75" customHeight="1" hidden="1">
      <c r="A71" s="14"/>
      <c r="B71" s="18" t="s">
        <v>111</v>
      </c>
      <c r="C71" s="25" t="s">
        <v>115</v>
      </c>
      <c r="D71" s="18"/>
      <c r="E71" s="65"/>
      <c r="F71" s="65"/>
      <c r="G71" s="65"/>
    </row>
    <row r="72" spans="1:7" s="1" customFormat="1" ht="63.75" hidden="1" thickBot="1">
      <c r="A72" s="87"/>
      <c r="B72" s="22" t="s">
        <v>116</v>
      </c>
      <c r="C72" s="94" t="s">
        <v>117</v>
      </c>
      <c r="D72" s="22"/>
      <c r="E72" s="95">
        <f>E73</f>
        <v>0</v>
      </c>
      <c r="F72" s="95">
        <f>F73</f>
        <v>0</v>
      </c>
      <c r="G72" s="65">
        <v>0</v>
      </c>
    </row>
    <row r="73" spans="1:7" s="1" customFormat="1" ht="31.5" hidden="1">
      <c r="A73" s="13"/>
      <c r="B73" s="22" t="s">
        <v>118</v>
      </c>
      <c r="C73" s="94" t="s">
        <v>119</v>
      </c>
      <c r="D73" s="18"/>
      <c r="E73" s="95">
        <f>E74+E75</f>
        <v>0</v>
      </c>
      <c r="F73" s="95">
        <f>F74+F75</f>
        <v>0</v>
      </c>
      <c r="G73" s="65">
        <v>0</v>
      </c>
    </row>
    <row r="74" spans="1:9" s="1" customFormat="1" ht="78.75" hidden="1">
      <c r="A74" s="14"/>
      <c r="B74" s="18" t="s">
        <v>118</v>
      </c>
      <c r="C74" s="96" t="s">
        <v>120</v>
      </c>
      <c r="D74" s="18"/>
      <c r="E74" s="65"/>
      <c r="F74" s="102"/>
      <c r="G74" s="65"/>
      <c r="H74" s="7"/>
      <c r="I74" s="7"/>
    </row>
    <row r="75" spans="1:7" s="1" customFormat="1" ht="111" hidden="1" thickBot="1">
      <c r="A75" s="79"/>
      <c r="B75" s="18" t="s">
        <v>118</v>
      </c>
      <c r="C75" s="96" t="s">
        <v>121</v>
      </c>
      <c r="D75" s="18"/>
      <c r="E75" s="65"/>
      <c r="F75" s="102"/>
      <c r="G75" s="65"/>
    </row>
    <row r="76" spans="1:7" s="1" customFormat="1" ht="48" thickBot="1">
      <c r="A76" s="12"/>
      <c r="B76" s="22" t="s">
        <v>122</v>
      </c>
      <c r="C76" s="94" t="s">
        <v>123</v>
      </c>
      <c r="D76" s="22"/>
      <c r="E76" s="103">
        <f>E77+E78</f>
        <v>47.9</v>
      </c>
      <c r="F76" s="103">
        <f>SUM(F77)</f>
        <v>47.9</v>
      </c>
      <c r="G76" s="65">
        <f aca="true" t="shared" si="1" ref="G76:G81">F76/E76*100</f>
        <v>100</v>
      </c>
    </row>
    <row r="77" spans="1:7" s="1" customFormat="1" ht="63">
      <c r="A77" s="81"/>
      <c r="B77" s="18" t="s">
        <v>124</v>
      </c>
      <c r="C77" s="96" t="s">
        <v>125</v>
      </c>
      <c r="D77" s="18"/>
      <c r="E77" s="65">
        <v>47.9</v>
      </c>
      <c r="F77" s="107">
        <v>47.9</v>
      </c>
      <c r="G77" s="65">
        <f t="shared" si="1"/>
        <v>100</v>
      </c>
    </row>
    <row r="78" spans="1:7" s="1" customFormat="1" ht="204.75" hidden="1">
      <c r="A78" s="81"/>
      <c r="B78" s="18" t="s">
        <v>124</v>
      </c>
      <c r="C78" s="96" t="s">
        <v>233</v>
      </c>
      <c r="D78" s="18"/>
      <c r="E78" s="65">
        <v>0</v>
      </c>
      <c r="F78" s="107">
        <v>0</v>
      </c>
      <c r="G78" s="65" t="e">
        <f t="shared" si="1"/>
        <v>#DIV/0!</v>
      </c>
    </row>
    <row r="79" spans="1:7" s="1" customFormat="1" ht="15.75">
      <c r="A79" s="14"/>
      <c r="B79" s="22" t="s">
        <v>126</v>
      </c>
      <c r="C79" s="94" t="s">
        <v>127</v>
      </c>
      <c r="D79" s="22"/>
      <c r="E79" s="103">
        <f>SUM(E80+E81)+E88</f>
        <v>771.03</v>
      </c>
      <c r="F79" s="103">
        <f>SUM(F80+F81)</f>
        <v>649.04</v>
      </c>
      <c r="G79" s="95">
        <f t="shared" si="1"/>
        <v>84.17830694006719</v>
      </c>
    </row>
    <row r="80" spans="1:7" s="1" customFormat="1" ht="94.5">
      <c r="A80" s="14"/>
      <c r="B80" s="18" t="s">
        <v>128</v>
      </c>
      <c r="C80" s="96" t="s">
        <v>129</v>
      </c>
      <c r="D80" s="18"/>
      <c r="E80" s="65">
        <v>568.79</v>
      </c>
      <c r="F80" s="65">
        <v>568.79</v>
      </c>
      <c r="G80" s="65">
        <f t="shared" si="1"/>
        <v>100</v>
      </c>
    </row>
    <row r="81" spans="1:7" s="1" customFormat="1" ht="114" customHeight="1">
      <c r="A81" s="14"/>
      <c r="B81" s="18" t="s">
        <v>211</v>
      </c>
      <c r="C81" s="96" t="s">
        <v>212</v>
      </c>
      <c r="D81" s="18"/>
      <c r="E81" s="65">
        <v>80.25</v>
      </c>
      <c r="F81" s="65">
        <v>80.25</v>
      </c>
      <c r="G81" s="65">
        <f t="shared" si="1"/>
        <v>100</v>
      </c>
    </row>
    <row r="82" spans="1:7" s="1" customFormat="1" ht="32.25" hidden="1" thickBot="1">
      <c r="A82" s="79"/>
      <c r="B82" s="18" t="s">
        <v>130</v>
      </c>
      <c r="C82" s="96" t="s">
        <v>131</v>
      </c>
      <c r="D82" s="18"/>
      <c r="E82" s="95"/>
      <c r="F82" s="65"/>
      <c r="G82" s="65"/>
    </row>
    <row r="83" spans="1:7" s="1" customFormat="1" ht="126.75" hidden="1" thickBot="1">
      <c r="A83" s="6"/>
      <c r="B83" s="18" t="s">
        <v>213</v>
      </c>
      <c r="C83" s="96" t="s">
        <v>214</v>
      </c>
      <c r="D83" s="18"/>
      <c r="E83" s="95"/>
      <c r="F83" s="65">
        <v>0</v>
      </c>
      <c r="G83" s="65"/>
    </row>
    <row r="84" spans="1:7" s="11" customFormat="1" ht="47.25" hidden="1">
      <c r="A84" s="88" t="s">
        <v>32</v>
      </c>
      <c r="B84" s="22" t="s">
        <v>132</v>
      </c>
      <c r="C84" s="94" t="s">
        <v>133</v>
      </c>
      <c r="D84" s="22"/>
      <c r="E84" s="95">
        <f>SUM(E85)</f>
        <v>0</v>
      </c>
      <c r="F84" s="95">
        <f>F85</f>
        <v>0</v>
      </c>
      <c r="G84" s="95">
        <f>SUM(G85)</f>
        <v>0</v>
      </c>
    </row>
    <row r="85" spans="1:8" s="1" customFormat="1" ht="83.25" customHeight="1" hidden="1">
      <c r="A85" s="14">
        <v>801</v>
      </c>
      <c r="B85" s="21" t="s">
        <v>134</v>
      </c>
      <c r="C85" s="96" t="s">
        <v>135</v>
      </c>
      <c r="D85" s="18"/>
      <c r="E85" s="65">
        <v>0</v>
      </c>
      <c r="F85" s="65">
        <v>0</v>
      </c>
      <c r="G85" s="65">
        <f>E85+F85</f>
        <v>0</v>
      </c>
      <c r="H85" s="1" t="s">
        <v>0</v>
      </c>
    </row>
    <row r="86" spans="1:7" s="1" customFormat="1" ht="44.25" customHeight="1" hidden="1">
      <c r="A86" s="14">
        <v>801</v>
      </c>
      <c r="B86" s="18" t="s">
        <v>136</v>
      </c>
      <c r="C86" s="108" t="s">
        <v>216</v>
      </c>
      <c r="D86" s="18"/>
      <c r="E86" s="65"/>
      <c r="F86" s="65"/>
      <c r="G86" s="65">
        <f>E86+F86</f>
        <v>0</v>
      </c>
    </row>
    <row r="87" spans="1:7" s="1" customFormat="1" ht="44.25" customHeight="1">
      <c r="A87" s="14">
        <v>801</v>
      </c>
      <c r="B87" s="18" t="s">
        <v>236</v>
      </c>
      <c r="C87" s="108"/>
      <c r="D87" s="18"/>
      <c r="E87" s="65">
        <v>0</v>
      </c>
      <c r="F87" s="65">
        <v>-289.69</v>
      </c>
      <c r="G87" s="65" t="e">
        <f>F87/E87*100</f>
        <v>#DIV/0!</v>
      </c>
    </row>
    <row r="88" spans="1:7" s="1" customFormat="1" ht="44.25" customHeight="1">
      <c r="A88" s="14"/>
      <c r="B88" s="21"/>
      <c r="C88" s="108" t="s">
        <v>217</v>
      </c>
      <c r="D88" s="18"/>
      <c r="E88" s="65">
        <v>121.99</v>
      </c>
      <c r="F88" s="65">
        <v>0</v>
      </c>
      <c r="G88" s="65">
        <f>F88/E88*100</f>
        <v>0</v>
      </c>
    </row>
    <row r="89" spans="1:8" s="1" customFormat="1" ht="16.5" thickBot="1">
      <c r="A89" s="89"/>
      <c r="B89" s="22"/>
      <c r="C89" s="94" t="s">
        <v>137</v>
      </c>
      <c r="D89" s="22"/>
      <c r="E89" s="95">
        <f>E8+E15+E18+E26+E30+E56+E58+E62+E63+E64+E10</f>
        <v>3378.3300000000004</v>
      </c>
      <c r="F89" s="95">
        <f>F8+F15+F18+F26+F30+F56+F58+F62+F63+F64+F10</f>
        <v>2825</v>
      </c>
      <c r="G89" s="95">
        <f>F89/E89*100</f>
        <v>83.62119745554756</v>
      </c>
      <c r="H89" s="7"/>
    </row>
    <row r="90" spans="1:7" s="1" customFormat="1" ht="12.75">
      <c r="A90" s="28" t="s">
        <v>138</v>
      </c>
      <c r="B90" s="29"/>
      <c r="C90" s="29"/>
      <c r="D90" s="29"/>
      <c r="E90" s="29"/>
      <c r="F90" s="29"/>
      <c r="G90" s="29"/>
    </row>
    <row r="91" spans="2:7" ht="12.75">
      <c r="B91" s="109"/>
      <c r="C91" s="109"/>
      <c r="D91" s="109"/>
      <c r="E91" s="109"/>
      <c r="F91" s="109"/>
      <c r="G91" s="109"/>
    </row>
    <row r="92" spans="1:7" ht="15" customHeight="1">
      <c r="A92" s="31"/>
      <c r="B92" s="32"/>
      <c r="C92" s="117"/>
      <c r="D92" s="34"/>
      <c r="E92" s="34"/>
      <c r="F92" s="34"/>
      <c r="G92" s="34"/>
    </row>
    <row r="93" spans="1:7" ht="12.75">
      <c r="A93" s="31"/>
      <c r="B93" s="33"/>
      <c r="C93" s="33"/>
      <c r="D93" s="34"/>
      <c r="E93" s="34"/>
      <c r="F93" s="34"/>
      <c r="G93" s="34"/>
    </row>
    <row r="94" spans="1:7" ht="12.75" customHeight="1">
      <c r="A94" s="31"/>
      <c r="B94" s="32"/>
      <c r="C94" s="33"/>
      <c r="D94" s="34"/>
      <c r="E94" s="34"/>
      <c r="F94" s="34"/>
      <c r="G94" s="34"/>
    </row>
    <row r="95" spans="1:7" ht="12.75" customHeight="1">
      <c r="A95" s="31"/>
      <c r="B95" s="33"/>
      <c r="C95" s="33"/>
      <c r="D95" s="34"/>
      <c r="E95" s="34"/>
      <c r="F95" s="34"/>
      <c r="G95" s="34"/>
    </row>
    <row r="96" spans="1:7" ht="12.75" customHeight="1">
      <c r="A96" s="31"/>
      <c r="B96" s="32"/>
      <c r="C96" s="33"/>
      <c r="D96" s="34"/>
      <c r="E96" s="34"/>
      <c r="F96" s="34"/>
      <c r="G96" s="34"/>
    </row>
    <row r="97" spans="1:7" ht="12.75">
      <c r="A97" s="31"/>
      <c r="B97" s="33"/>
      <c r="C97" s="33"/>
      <c r="D97" s="34"/>
      <c r="E97" s="34"/>
      <c r="F97" s="34"/>
      <c r="G97" s="34"/>
    </row>
    <row r="98" spans="1:7" ht="26.25" customHeight="1">
      <c r="A98" s="123"/>
      <c r="B98" s="35"/>
      <c r="C98" s="35"/>
      <c r="D98" s="35"/>
      <c r="E98" s="35"/>
      <c r="F98" s="35"/>
      <c r="G98" s="35"/>
    </row>
    <row r="99" ht="12.75">
      <c r="A99" s="123"/>
    </row>
  </sheetData>
  <sheetProtection/>
  <mergeCells count="3">
    <mergeCell ref="A98:A99"/>
    <mergeCell ref="A2:G2"/>
    <mergeCell ref="F1:I1"/>
  </mergeCells>
  <printOptions/>
  <pageMargins left="0.75" right="0.75" top="1" bottom="1" header="0.5" footer="0.5"/>
  <pageSetup horizontalDpi="600" verticalDpi="600" orientation="portrait" paperSize="9" scale="7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</cp:lastModifiedBy>
  <cp:lastPrinted>2015-01-23T06:02:46Z</cp:lastPrinted>
  <dcterms:created xsi:type="dcterms:W3CDTF">2011-09-22T09:18:30Z</dcterms:created>
  <dcterms:modified xsi:type="dcterms:W3CDTF">2016-04-05T10:23:40Z</dcterms:modified>
  <cp:category/>
  <cp:version/>
  <cp:contentType/>
  <cp:contentStatus/>
</cp:coreProperties>
</file>