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0"/>
  </bookViews>
  <sheets>
    <sheet name="прил   10" sheetId="1" r:id="rId1"/>
    <sheet name="Лист1" sheetId="2" r:id="rId2"/>
  </sheets>
  <definedNames>
    <definedName name="_xlnm.Print_Area" localSheetId="0">'прил   10'!$A$1:$Q$149</definedName>
    <definedName name="п" localSheetId="0">#REF!</definedName>
    <definedName name="п">#REF!</definedName>
    <definedName name="прил98">#REF!</definedName>
  </definedNames>
  <calcPr fullCalcOnLoad="1"/>
</workbook>
</file>

<file path=xl/sharedStrings.xml><?xml version="1.0" encoding="utf-8"?>
<sst xmlns="http://schemas.openxmlformats.org/spreadsheetml/2006/main" count="729" uniqueCount="162">
  <si>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</si>
  <si>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</si>
  <si>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 органов местного самоуправления</t>
  </si>
  <si>
    <t>Резервные средства</t>
  </si>
  <si>
    <t>870</t>
  </si>
  <si>
    <t>07</t>
  </si>
  <si>
    <t>852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</si>
  <si>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</si>
  <si>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</si>
  <si>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</si>
  <si>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</si>
  <si>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Наименование показателей</t>
  </si>
  <si>
    <t>3</t>
  </si>
  <si>
    <t>4</t>
  </si>
  <si>
    <t>5</t>
  </si>
  <si>
    <t>6</t>
  </si>
  <si>
    <t>7</t>
  </si>
  <si>
    <t>Другие вопросы в области физической культуры и спорта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</si>
  <si>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</si>
  <si>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</si>
  <si>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</si>
  <si>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</si>
  <si>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</si>
  <si>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</si>
  <si>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</si>
  <si>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Общегосударственные вопросы</t>
  </si>
  <si>
    <t>01</t>
  </si>
  <si>
    <t>02</t>
  </si>
  <si>
    <t>04</t>
  </si>
  <si>
    <t>03</t>
  </si>
  <si>
    <t>Жилищно-коммунальное хозяйство</t>
  </si>
  <si>
    <t>05</t>
  </si>
  <si>
    <t>08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</si>
  <si>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</si>
  <si>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</si>
  <si>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</si>
  <si>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</si>
  <si>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</si>
  <si>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</si>
  <si>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</si>
  <si>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</si>
  <si>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</si>
  <si>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</si>
  <si>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</si>
  <si>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</si>
  <si>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</si>
  <si>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</si>
  <si>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</si>
  <si>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Иные межбюджетные трансферты</t>
  </si>
  <si>
    <t>0120000000</t>
  </si>
  <si>
    <t>0120100000</t>
  </si>
  <si>
    <t>0100000000</t>
  </si>
  <si>
    <t>0130000000</t>
  </si>
  <si>
    <t>0130100000</t>
  </si>
  <si>
    <t>0130200000</t>
  </si>
  <si>
    <t>9900000000</t>
  </si>
  <si>
    <t>0110000000</t>
  </si>
  <si>
    <t>010А101100</t>
  </si>
  <si>
    <t>010А101110</t>
  </si>
  <si>
    <t>010А101190</t>
  </si>
  <si>
    <t>990000Ш600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</si>
  <si>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</si>
  <si>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</si>
  <si>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</si>
  <si>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 xml:space="preserve">Фонд оплаты труда государственных (муниципальных) органов </t>
  </si>
  <si>
    <t>Мобилизационная и вневойсковая подготовка</t>
  </si>
  <si>
    <t>8</t>
  </si>
  <si>
    <t>9900000</t>
  </si>
  <si>
    <t>Непрограммные направления деятельности администрации сельского поселения</t>
  </si>
  <si>
    <t>9900801</t>
  </si>
  <si>
    <t>9901801</t>
  </si>
  <si>
    <t>0100000</t>
  </si>
  <si>
    <t>0100801</t>
  </si>
  <si>
    <t>122</t>
  </si>
  <si>
    <t>99000Ш2</t>
  </si>
  <si>
    <t>Субвенция на осуществление воинского учета на территориях,где отсутствуют военные комиссариаты</t>
  </si>
  <si>
    <t>1115118</t>
  </si>
  <si>
    <t>0120000</t>
  </si>
  <si>
    <t>0122000</t>
  </si>
  <si>
    <t>0130000</t>
  </si>
  <si>
    <t>0133000</t>
  </si>
  <si>
    <t>0132000</t>
  </si>
  <si>
    <t>99</t>
  </si>
  <si>
    <t>9990000</t>
  </si>
  <si>
    <t>999</t>
  </si>
  <si>
    <t>Изменения на 2017 год (+;-)</t>
  </si>
  <si>
    <t>АВЦП" Обеспечение деятельности Администрации МО Шашикманское сельское поселение на 2015-2018 гг.</t>
  </si>
  <si>
    <t>Муниципальная программа "Комплексное развитие территории Шашикманского сельского поселения на 2015-2018г.г"</t>
  </si>
  <si>
    <t>Подпрограмма "Развитие социально-культурной сферы Шашикманского сельского поселения на 2015-2018г.г."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</si>
  <si>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</si>
  <si>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</si>
  <si>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</si>
  <si>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Подпрограмма "Устойчивое развитие систем жизнеобеспечения Шашикманского сельского поселения на 2015-2018г.г"</t>
  </si>
  <si>
    <t>Повышение уровня благоустройства   в рамках подпрограммы "Устоичивое развитие систем жизнеобеспечения" муниципальной программы "Комплексное развитие территории Шашикманского сельского поселения на 2015-2018г.г"</t>
  </si>
  <si>
    <t>0110451180</t>
  </si>
  <si>
    <t>990А001100</t>
  </si>
  <si>
    <t xml:space="preserve">Субвенция на осуществление воинского учета на территориях, где отсутствуют военные комиссариаты </t>
  </si>
  <si>
    <t>(тыс. рублей)</t>
  </si>
  <si>
    <t>Фонд оплаты труда  государственных (муниципальных) органов</t>
  </si>
  <si>
    <t>Муниципальная программа "Комплексное развитие территории Шашикманского сельского поселения."</t>
  </si>
  <si>
    <t>Муниципальная программа "Комплексное развитие территории Шашикманское сельского поселения."</t>
  </si>
  <si>
    <t>Подпрограмма "Развитие экономического и налогового потенциала муниципального образования Шашикманское сельское поселение."</t>
  </si>
  <si>
    <t>Подпрограмма "Устойчивое развитие систем жизнеобеспечения  Шашикманского сельского поселения."</t>
  </si>
  <si>
    <t>Подпрограмма "Развитие социально-культурной сферы Шашикманского сельского поселения."</t>
  </si>
  <si>
    <t>Изменения (+/-)</t>
  </si>
  <si>
    <t>Национальная безопасность  и правоохранительная  деятельность</t>
  </si>
  <si>
    <t>09</t>
  </si>
  <si>
    <t>0120400000</t>
  </si>
  <si>
    <t>10</t>
  </si>
  <si>
    <t>Муниципальная программа "Комплексное развитие территории Шашикманского сельского поселения"</t>
  </si>
  <si>
    <t>Взносы по обязательному социальному страхованию на выплаты  денежного содержания  и иные выплаты работникам государственных (муниципальных органов)</t>
  </si>
  <si>
    <t>Итого с изменениями  на 2022 год</t>
  </si>
  <si>
    <t xml:space="preserve">Резервные фонды </t>
  </si>
  <si>
    <t>Гражданская оборона</t>
  </si>
  <si>
    <t>Защита населения и территории от чрезвычайных ситуаций природного и техногенного характера,пожарная безопасность</t>
  </si>
  <si>
    <t>14</t>
  </si>
  <si>
    <t>Другие вопросы  в области  национальной безопасности  и правоохранительной деятельности</t>
  </si>
  <si>
    <t>к решению "О бюджете муниципального образования Шашикманское сельское поселение на 2022 год и на плановый период 2023-2024 годов"</t>
  </si>
  <si>
    <t>Ведомственная структура расходов бюджета муниципального образования Шашикманское сельское поселение на 2022 год</t>
  </si>
  <si>
    <t>247</t>
  </si>
  <si>
    <t>Закупка энергетических ресурсов</t>
  </si>
  <si>
    <t>01301S8500</t>
  </si>
  <si>
    <t>010А1S8500</t>
  </si>
  <si>
    <t>Сумма  на 2022 год</t>
  </si>
  <si>
    <t>010А1S9600</t>
  </si>
  <si>
    <t>13</t>
  </si>
  <si>
    <t>Организация  мероприятий по осуществлению  государственных  полномочий  в области  законодательства  об  административных правонарушениях</t>
  </si>
  <si>
    <t>010А145300</t>
  </si>
  <si>
    <t xml:space="preserve">Другие общегосударственные вопросы
 </t>
  </si>
  <si>
    <t>Национальная экономика</t>
  </si>
  <si>
    <t>Дорожное хозяйство (дорожные фонды)</t>
  </si>
  <si>
    <t>Подпрограмма «Устойчивое развитие систем жизнеобеспечения муниципального образования Шашикманское сельское поселение»</t>
  </si>
  <si>
    <t>Основное мероприятие "Ремонт улично-дорожной сети сельского поселения" в рамках подпрограммы " Устойчивое развитие систем жизнеобеспечения МО Шашикманское сельское поселение"</t>
  </si>
  <si>
    <t>01201200Д0</t>
  </si>
  <si>
    <t xml:space="preserve">1. </t>
  </si>
  <si>
    <t>Администрация Шашикманского сельского поселения</t>
  </si>
  <si>
    <t>1.1</t>
  </si>
  <si>
    <t>Обеспечивающая подпрограмма" Обеспечение деятельности  Шашикманского сельского поселения муниципальной программы "Комплексное развитие территории Шашикманского сельского поселения."</t>
  </si>
  <si>
    <t>Основное мероприятие :Материально-техническое обеспечение Администрации Шашикманского сельского поселения</t>
  </si>
  <si>
    <t>Расходы  на обеспечение функций АдминистрацииШашикманского сельского поселения</t>
  </si>
  <si>
    <t>Субсидии на выплаты  по оплате  труда работников</t>
  </si>
  <si>
    <t>Материально-техническое  обеспечение Администрации Шашикманского сельского поселения.На обеспечение информатизации бюджетного процесса</t>
  </si>
  <si>
    <t>1.2</t>
  </si>
  <si>
    <t>1.3</t>
  </si>
  <si>
    <t>Подпрограмма "Устойчивое  развитие  систем  жизнеобеспечения муниципального образования Шашикманское сельское поселение" муниципальной программы "Комлексное развитие  территории Шашикманского сельского поселения"</t>
  </si>
  <si>
    <t>Основное мероприятие:Обеспечение безопасности населения</t>
  </si>
  <si>
    <t>Основное мероприятие :Обеспечение пожарной безопасности</t>
  </si>
  <si>
    <t>Основное мероприятие: Профилактика терроризма  и экстремизма</t>
  </si>
  <si>
    <t>1.4</t>
  </si>
  <si>
    <t>1.5</t>
  </si>
  <si>
    <t>Основное мероприятие: Повышение  уровня  благоустройства</t>
  </si>
  <si>
    <t>1.6</t>
  </si>
  <si>
    <t>Образование</t>
  </si>
  <si>
    <t>Молодежная политика  и оздоровление детей</t>
  </si>
  <si>
    <t>Основное  мероприятие:Развитие молодежной политики</t>
  </si>
  <si>
    <t>1.7</t>
  </si>
  <si>
    <t>Основное мероприятие: Развитие культуры</t>
  </si>
  <si>
    <t>1.8</t>
  </si>
  <si>
    <t>Основное мероприятие:Развитие культуры и спорта</t>
  </si>
  <si>
    <t>9</t>
  </si>
  <si>
    <t>Приложение 4</t>
  </si>
  <si>
    <t>01302S8500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</si>
</sst>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20"/>
      <name val="Arial Cyr"/>
      <family val="0"/>
    </font>
    <font>
      <sz val="36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sz val="48"/>
      <name val="Arial Cyr"/>
      <family val="0"/>
    </font>
    <font>
      <b/>
      <sz val="36"/>
      <name val="Times New Roman"/>
      <family val="1"/>
    </font>
    <font>
      <b/>
      <sz val="10"/>
      <name val="Arial Cyr"/>
      <family val="0"/>
    </font>
    <font>
      <sz val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54" applyFont="1" applyFill="1" applyBorder="1" applyAlignment="1">
      <alignment horizontal="left" wrapText="1"/>
      <protection/>
    </xf>
    <xf numFmtId="0" fontId="9" fillId="0" borderId="11" xfId="54" applyFont="1" applyFill="1" applyBorder="1" applyAlignment="1">
      <alignment horizontal="left" wrapText="1"/>
      <protection/>
    </xf>
    <xf numFmtId="49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53" applyFont="1" applyFill="1" applyBorder="1" applyAlignment="1">
      <alignment horizontal="justify" wrapText="1"/>
      <protection/>
    </xf>
    <xf numFmtId="49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horizontal="justify"/>
      <protection/>
    </xf>
    <xf numFmtId="0" fontId="8" fillId="0" borderId="14" xfId="53" applyFont="1" applyFill="1" applyBorder="1" applyAlignment="1">
      <alignment horizontal="justify" wrapText="1"/>
      <protection/>
    </xf>
    <xf numFmtId="49" fontId="8" fillId="0" borderId="14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 wrapText="1"/>
    </xf>
    <xf numFmtId="49" fontId="7" fillId="0" borderId="14" xfId="0" applyNumberFormat="1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7" fillId="0" borderId="14" xfId="53" applyFont="1" applyFill="1" applyBorder="1" applyAlignment="1">
      <alignment horizontal="justify" wrapText="1"/>
      <protection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4" xfId="53" applyFont="1" applyFill="1" applyBorder="1" applyAlignment="1">
      <alignment horizontal="justify" vertical="top" wrapText="1"/>
      <protection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0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9" fillId="0" borderId="10" xfId="54" applyFont="1" applyFill="1" applyBorder="1" applyAlignment="1">
      <alignment horizontal="left" vertical="top" wrapText="1"/>
      <protection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2" fontId="8" fillId="0" borderId="14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152"/>
  <sheetViews>
    <sheetView tabSelected="1" view="pageBreakPreview" zoomScale="41" zoomScaleNormal="65" zoomScaleSheetLayoutView="41" zoomScalePageLayoutView="0" workbookViewId="0" topLeftCell="D144">
      <selection activeCell="K98" sqref="K98"/>
    </sheetView>
  </sheetViews>
  <sheetFormatPr defaultColWidth="9.00390625" defaultRowHeight="12.75"/>
  <cols>
    <col min="2" max="2" width="18.25390625" style="0" customWidth="1"/>
    <col min="3" max="3" width="255.25390625" style="0" customWidth="1"/>
    <col min="4" max="4" width="34.125" style="0" customWidth="1"/>
    <col min="5" max="5" width="33.625" style="0" customWidth="1"/>
    <col min="6" max="6" width="29.75390625" style="0" customWidth="1"/>
    <col min="7" max="7" width="75.125" style="0" customWidth="1"/>
    <col min="8" max="8" width="40.875" style="0" customWidth="1"/>
    <col min="9" max="9" width="26.125" style="0" hidden="1" customWidth="1"/>
    <col min="10" max="10" width="73.625" style="0" customWidth="1"/>
    <col min="11" max="11" width="39.875" style="0" customWidth="1"/>
    <col min="12" max="12" width="73.625" style="0" customWidth="1"/>
    <col min="14" max="14" width="22.875" style="0" customWidth="1"/>
  </cols>
  <sheetData>
    <row r="1" ht="12.75" customHeight="1"/>
    <row r="2" spans="8:16" ht="45.75" customHeight="1">
      <c r="H2" s="38"/>
      <c r="I2" s="38"/>
      <c r="J2" s="40"/>
      <c r="K2" s="38"/>
      <c r="L2" s="40"/>
      <c r="M2" s="38"/>
      <c r="N2" s="38"/>
      <c r="O2" s="38"/>
      <c r="P2" s="38"/>
    </row>
    <row r="3" spans="2:16" ht="57" customHeight="1">
      <c r="B3" s="2"/>
      <c r="C3" s="2"/>
      <c r="D3" s="2"/>
      <c r="E3" s="4"/>
      <c r="F3" s="4"/>
      <c r="G3" s="4"/>
      <c r="H3" s="74" t="s">
        <v>160</v>
      </c>
      <c r="I3" s="74"/>
      <c r="J3" s="74"/>
      <c r="K3" s="74"/>
      <c r="L3" s="74"/>
      <c r="M3" s="41"/>
      <c r="N3" s="41"/>
      <c r="O3" s="38"/>
      <c r="P3" s="38"/>
    </row>
    <row r="4" spans="2:16" ht="3.75" customHeight="1">
      <c r="B4" s="2"/>
      <c r="C4" s="2"/>
      <c r="D4" s="2"/>
      <c r="E4" s="2"/>
      <c r="F4" s="2"/>
      <c r="G4" s="2"/>
      <c r="H4" s="72"/>
      <c r="I4" s="72"/>
      <c r="J4" s="72"/>
      <c r="K4" s="72"/>
      <c r="L4" s="72"/>
      <c r="M4" s="72"/>
      <c r="N4" s="72"/>
      <c r="O4" s="72"/>
      <c r="P4" s="72"/>
    </row>
    <row r="5" spans="2:16" ht="3.75" customHeight="1">
      <c r="B5" s="2"/>
      <c r="C5" s="2"/>
      <c r="D5" s="2"/>
      <c r="E5" s="2"/>
      <c r="F5" s="2"/>
      <c r="G5" s="2"/>
      <c r="H5" s="42"/>
      <c r="I5" s="42"/>
      <c r="J5" s="42"/>
      <c r="K5" s="42"/>
      <c r="L5" s="42"/>
      <c r="M5" s="42"/>
      <c r="N5" s="42"/>
      <c r="O5" s="42"/>
      <c r="P5" s="42"/>
    </row>
    <row r="6" spans="2:16" ht="213" customHeight="1">
      <c r="B6" s="2"/>
      <c r="C6" s="2"/>
      <c r="D6" s="2"/>
      <c r="E6" s="2"/>
      <c r="F6" s="2"/>
      <c r="G6" s="2"/>
      <c r="H6" s="73" t="s">
        <v>117</v>
      </c>
      <c r="I6" s="73"/>
      <c r="J6" s="73"/>
      <c r="K6" s="73"/>
      <c r="L6" s="73"/>
      <c r="M6" s="38"/>
      <c r="N6" s="38"/>
      <c r="O6" s="38"/>
      <c r="P6" s="38"/>
    </row>
    <row r="7" spans="2:15" ht="53.25" customHeight="1">
      <c r="B7" s="69" t="s">
        <v>118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2"/>
      <c r="N7" s="2"/>
      <c r="O7" s="2"/>
    </row>
    <row r="8" spans="2:15" ht="61.5">
      <c r="B8" s="5"/>
      <c r="C8" s="5"/>
      <c r="D8" s="5"/>
      <c r="E8" s="5"/>
      <c r="F8" s="5"/>
      <c r="G8" s="6"/>
      <c r="H8" s="70" t="s">
        <v>97</v>
      </c>
      <c r="I8" s="70"/>
      <c r="J8" s="70"/>
      <c r="K8" s="70"/>
      <c r="L8" s="70"/>
      <c r="M8" s="2"/>
      <c r="N8" s="2"/>
      <c r="O8" s="2"/>
    </row>
    <row r="9" spans="2:15" ht="192.75" customHeight="1">
      <c r="B9" s="7" t="s">
        <v>10</v>
      </c>
      <c r="C9" s="7" t="s">
        <v>11</v>
      </c>
      <c r="D9" s="8" t="s">
        <v>18</v>
      </c>
      <c r="E9" s="8" t="s">
        <v>19</v>
      </c>
      <c r="F9" s="8" t="s">
        <v>20</v>
      </c>
      <c r="G9" s="8" t="s">
        <v>21</v>
      </c>
      <c r="H9" s="8" t="s">
        <v>22</v>
      </c>
      <c r="I9" s="9" t="s">
        <v>85</v>
      </c>
      <c r="J9" s="10" t="s">
        <v>123</v>
      </c>
      <c r="K9" s="9" t="s">
        <v>104</v>
      </c>
      <c r="L9" s="10" t="s">
        <v>111</v>
      </c>
      <c r="M9" s="2"/>
      <c r="N9" s="2"/>
      <c r="O9" s="2"/>
    </row>
    <row r="10" spans="2:15" ht="61.5">
      <c r="B10" s="11">
        <v>1</v>
      </c>
      <c r="C10" s="11">
        <v>2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66</v>
      </c>
      <c r="J10" s="11">
        <v>8</v>
      </c>
      <c r="K10" s="12" t="s">
        <v>159</v>
      </c>
      <c r="L10" s="11">
        <v>10</v>
      </c>
      <c r="M10" s="2"/>
      <c r="N10" s="2"/>
      <c r="O10" s="2"/>
    </row>
    <row r="11" spans="2:15" ht="61.5">
      <c r="B11" s="7" t="s">
        <v>134</v>
      </c>
      <c r="C11" s="56" t="s">
        <v>135</v>
      </c>
      <c r="D11" s="8" t="s">
        <v>23</v>
      </c>
      <c r="E11" s="12"/>
      <c r="F11" s="12"/>
      <c r="G11" s="12"/>
      <c r="H11" s="12"/>
      <c r="I11" s="12"/>
      <c r="J11" s="60">
        <f>J12+J55+J66+J82+J88+J98+J109+J126</f>
        <v>3278.91</v>
      </c>
      <c r="K11" s="61">
        <f>K12+K55+K66+K82+K88+K98+K109+K126</f>
        <v>560.81</v>
      </c>
      <c r="L11" s="61">
        <f>L12+L55+L66+L82+L88+L98+L109+L126</f>
        <v>3839.7200000000003</v>
      </c>
      <c r="M11" s="2"/>
      <c r="N11" s="2"/>
      <c r="O11" s="2"/>
    </row>
    <row r="12" spans="2:15" ht="61.5" customHeight="1">
      <c r="B12" s="15" t="s">
        <v>136</v>
      </c>
      <c r="C12" s="14" t="s">
        <v>25</v>
      </c>
      <c r="D12" s="15" t="s">
        <v>23</v>
      </c>
      <c r="E12" s="15" t="s">
        <v>26</v>
      </c>
      <c r="F12" s="15"/>
      <c r="G12" s="15"/>
      <c r="H12" s="15"/>
      <c r="I12" s="16" t="e">
        <f>I13+I22+I45</f>
        <v>#REF!</v>
      </c>
      <c r="J12" s="60">
        <f>J13+J22+J45</f>
        <v>2013.8</v>
      </c>
      <c r="K12" s="60">
        <f>K13+K22+K45+K52</f>
        <v>-139.62</v>
      </c>
      <c r="L12" s="60">
        <f>L13+L22+L45+L52</f>
        <v>1874.18</v>
      </c>
      <c r="M12" s="2"/>
      <c r="N12" s="2"/>
      <c r="O12" s="2"/>
    </row>
    <row r="13" spans="2:15" ht="122.25" customHeight="1">
      <c r="B13" s="13"/>
      <c r="C13" s="14" t="s">
        <v>46</v>
      </c>
      <c r="D13" s="15" t="s">
        <v>23</v>
      </c>
      <c r="E13" s="15" t="s">
        <v>26</v>
      </c>
      <c r="F13" s="15" t="s">
        <v>27</v>
      </c>
      <c r="G13" s="15"/>
      <c r="H13" s="15"/>
      <c r="I13" s="16">
        <f>I14+I18</f>
        <v>0</v>
      </c>
      <c r="J13" s="60">
        <f>J14+J18</f>
        <v>445.95</v>
      </c>
      <c r="K13" s="60">
        <f>K18</f>
        <v>0</v>
      </c>
      <c r="L13" s="60">
        <f>L14+L18</f>
        <v>445.95</v>
      </c>
      <c r="M13" s="2"/>
      <c r="N13" s="2"/>
      <c r="O13" s="2"/>
    </row>
    <row r="14" spans="2:15" ht="37.5" customHeight="1" hidden="1">
      <c r="B14" s="13">
        <f>B13+1</f>
        <v>1</v>
      </c>
      <c r="C14" s="17" t="s">
        <v>45</v>
      </c>
      <c r="D14" s="18" t="s">
        <v>23</v>
      </c>
      <c r="E14" s="18" t="s">
        <v>26</v>
      </c>
      <c r="F14" s="18" t="s">
        <v>27</v>
      </c>
      <c r="G14" s="18" t="s">
        <v>67</v>
      </c>
      <c r="H14" s="18"/>
      <c r="I14" s="19"/>
      <c r="J14" s="61">
        <f>J15</f>
        <v>0</v>
      </c>
      <c r="K14" s="61"/>
      <c r="L14" s="61">
        <f>L15</f>
        <v>0</v>
      </c>
      <c r="M14" s="2"/>
      <c r="N14" s="2"/>
      <c r="O14" s="2"/>
    </row>
    <row r="15" spans="2:15" ht="65.25" customHeight="1" hidden="1">
      <c r="B15" s="13">
        <f>B14+1</f>
        <v>2</v>
      </c>
      <c r="C15" s="33" t="s">
        <v>68</v>
      </c>
      <c r="D15" s="18" t="s">
        <v>23</v>
      </c>
      <c r="E15" s="18" t="s">
        <v>26</v>
      </c>
      <c r="F15" s="18" t="s">
        <v>27</v>
      </c>
      <c r="G15" s="18" t="s">
        <v>69</v>
      </c>
      <c r="H15" s="18"/>
      <c r="I15" s="19"/>
      <c r="J15" s="61">
        <f>J16</f>
        <v>0</v>
      </c>
      <c r="K15" s="61"/>
      <c r="L15" s="61">
        <f>L16</f>
        <v>0</v>
      </c>
      <c r="M15" s="2"/>
      <c r="N15" s="2"/>
      <c r="O15" s="2"/>
    </row>
    <row r="16" spans="2:15" ht="74.25" customHeight="1" hidden="1">
      <c r="B16" s="13">
        <f>B15+1</f>
        <v>3</v>
      </c>
      <c r="C16" s="20" t="s">
        <v>0</v>
      </c>
      <c r="D16" s="18" t="s">
        <v>23</v>
      </c>
      <c r="E16" s="18" t="s">
        <v>26</v>
      </c>
      <c r="F16" s="18" t="s">
        <v>27</v>
      </c>
      <c r="G16" s="18" t="s">
        <v>70</v>
      </c>
      <c r="H16" s="18"/>
      <c r="I16" s="19"/>
      <c r="J16" s="61">
        <f>J17</f>
        <v>0</v>
      </c>
      <c r="K16" s="61"/>
      <c r="L16" s="61">
        <f>L17</f>
        <v>0</v>
      </c>
      <c r="M16" s="2"/>
      <c r="N16" s="2"/>
      <c r="O16" s="2"/>
    </row>
    <row r="17" spans="2:15" ht="77.25" customHeight="1" hidden="1">
      <c r="B17" s="13">
        <f>B16+1</f>
        <v>4</v>
      </c>
      <c r="C17" s="21" t="s">
        <v>44</v>
      </c>
      <c r="D17" s="18" t="s">
        <v>23</v>
      </c>
      <c r="E17" s="18" t="s">
        <v>26</v>
      </c>
      <c r="F17" s="18" t="s">
        <v>27</v>
      </c>
      <c r="G17" s="18" t="s">
        <v>70</v>
      </c>
      <c r="H17" s="18" t="s">
        <v>35</v>
      </c>
      <c r="I17" s="19"/>
      <c r="J17" s="61">
        <v>0</v>
      </c>
      <c r="K17" s="61"/>
      <c r="L17" s="61">
        <v>0</v>
      </c>
      <c r="M17" s="2"/>
      <c r="N17" s="2"/>
      <c r="O17" s="2"/>
    </row>
    <row r="18" spans="2:15" ht="67.5" customHeight="1">
      <c r="B18" s="13"/>
      <c r="C18" s="17" t="s">
        <v>45</v>
      </c>
      <c r="D18" s="18" t="s">
        <v>23</v>
      </c>
      <c r="E18" s="18" t="s">
        <v>26</v>
      </c>
      <c r="F18" s="18" t="s">
        <v>27</v>
      </c>
      <c r="G18" s="18" t="s">
        <v>55</v>
      </c>
      <c r="H18" s="15"/>
      <c r="I18" s="19">
        <f>I19</f>
        <v>0</v>
      </c>
      <c r="J18" s="61">
        <f>J19</f>
        <v>445.95</v>
      </c>
      <c r="K18" s="61">
        <f>K19</f>
        <v>0</v>
      </c>
      <c r="L18" s="61">
        <f>L19</f>
        <v>445.95</v>
      </c>
      <c r="M18" s="2"/>
      <c r="N18" s="2"/>
      <c r="O18" s="2"/>
    </row>
    <row r="19" spans="2:15" ht="131.25" customHeight="1">
      <c r="B19" s="13"/>
      <c r="C19" s="20" t="s">
        <v>0</v>
      </c>
      <c r="D19" s="18" t="s">
        <v>23</v>
      </c>
      <c r="E19" s="18" t="s">
        <v>26</v>
      </c>
      <c r="F19" s="18" t="s">
        <v>27</v>
      </c>
      <c r="G19" s="18" t="s">
        <v>95</v>
      </c>
      <c r="H19" s="18"/>
      <c r="I19" s="19"/>
      <c r="J19" s="61">
        <f>J20+J21</f>
        <v>445.95</v>
      </c>
      <c r="K19" s="61">
        <f>K20+K21</f>
        <v>0</v>
      </c>
      <c r="L19" s="61">
        <f>L20+L21</f>
        <v>445.95</v>
      </c>
      <c r="M19" s="2"/>
      <c r="N19" s="2"/>
      <c r="O19" s="2"/>
    </row>
    <row r="20" spans="2:15" ht="125.25" customHeight="1">
      <c r="B20" s="13"/>
      <c r="C20" s="21" t="s">
        <v>44</v>
      </c>
      <c r="D20" s="18" t="s">
        <v>23</v>
      </c>
      <c r="E20" s="18" t="s">
        <v>26</v>
      </c>
      <c r="F20" s="18" t="s">
        <v>27</v>
      </c>
      <c r="G20" s="18" t="s">
        <v>95</v>
      </c>
      <c r="H20" s="18" t="s">
        <v>35</v>
      </c>
      <c r="I20" s="19">
        <v>285</v>
      </c>
      <c r="J20" s="61">
        <v>342.51</v>
      </c>
      <c r="K20" s="61">
        <v>0</v>
      </c>
      <c r="L20" s="61">
        <v>342.51</v>
      </c>
      <c r="M20" s="2"/>
      <c r="N20" s="2"/>
      <c r="O20" s="2"/>
    </row>
    <row r="21" spans="2:15" ht="195" customHeight="1">
      <c r="B21" s="13"/>
      <c r="C21" s="21" t="s">
        <v>110</v>
      </c>
      <c r="D21" s="18" t="s">
        <v>23</v>
      </c>
      <c r="E21" s="18" t="s">
        <v>26</v>
      </c>
      <c r="F21" s="18" t="s">
        <v>27</v>
      </c>
      <c r="G21" s="18" t="s">
        <v>95</v>
      </c>
      <c r="H21" s="18" t="s">
        <v>63</v>
      </c>
      <c r="I21" s="19">
        <v>86</v>
      </c>
      <c r="J21" s="61">
        <v>103.44</v>
      </c>
      <c r="K21" s="61">
        <v>0</v>
      </c>
      <c r="L21" s="61">
        <v>103.44</v>
      </c>
      <c r="M21" s="2"/>
      <c r="N21" s="2"/>
      <c r="O21" s="2"/>
    </row>
    <row r="22" spans="2:15" ht="214.5" customHeight="1">
      <c r="B22" s="13"/>
      <c r="C22" s="51" t="s">
        <v>9</v>
      </c>
      <c r="D22" s="15" t="s">
        <v>23</v>
      </c>
      <c r="E22" s="15" t="s">
        <v>26</v>
      </c>
      <c r="F22" s="15" t="s">
        <v>28</v>
      </c>
      <c r="G22" s="15"/>
      <c r="H22" s="15"/>
      <c r="I22" s="16" t="e">
        <f>I23+I31</f>
        <v>#REF!</v>
      </c>
      <c r="J22" s="60">
        <f>J23+J31</f>
        <v>1564.85</v>
      </c>
      <c r="K22" s="60">
        <f>K31</f>
        <v>-154.62</v>
      </c>
      <c r="L22" s="60">
        <f>J22+K22</f>
        <v>1410.23</v>
      </c>
      <c r="M22" s="2"/>
      <c r="N22" s="2"/>
      <c r="O22" s="2"/>
    </row>
    <row r="23" spans="2:15" ht="69.75" customHeight="1" hidden="1">
      <c r="B23" s="13">
        <f aca="true" t="shared" si="0" ref="B23:B30">B22+1</f>
        <v>1</v>
      </c>
      <c r="C23" s="23" t="s">
        <v>87</v>
      </c>
      <c r="D23" s="18" t="s">
        <v>23</v>
      </c>
      <c r="E23" s="18" t="s">
        <v>26</v>
      </c>
      <c r="F23" s="18" t="s">
        <v>28</v>
      </c>
      <c r="G23" s="18" t="s">
        <v>71</v>
      </c>
      <c r="H23" s="18"/>
      <c r="I23" s="19">
        <f>I24</f>
        <v>0</v>
      </c>
      <c r="J23" s="61">
        <f>J24</f>
        <v>0</v>
      </c>
      <c r="K23" s="61"/>
      <c r="L23" s="61">
        <f>L24</f>
        <v>0</v>
      </c>
      <c r="M23" s="2"/>
      <c r="N23" s="2"/>
      <c r="O23" s="2"/>
    </row>
    <row r="24" spans="2:15" ht="71.25" customHeight="1" hidden="1">
      <c r="B24" s="13">
        <f t="shared" si="0"/>
        <v>2</v>
      </c>
      <c r="C24" s="24" t="s">
        <v>86</v>
      </c>
      <c r="D24" s="18" t="s">
        <v>23</v>
      </c>
      <c r="E24" s="18" t="s">
        <v>26</v>
      </c>
      <c r="F24" s="18" t="s">
        <v>28</v>
      </c>
      <c r="G24" s="25" t="s">
        <v>72</v>
      </c>
      <c r="H24" s="18"/>
      <c r="I24" s="19">
        <f>I25+I26+I27+I28+I29+I30</f>
        <v>0</v>
      </c>
      <c r="J24" s="61">
        <f>J25+J26+J27+J28+J29+J30</f>
        <v>0</v>
      </c>
      <c r="K24" s="61"/>
      <c r="L24" s="61">
        <f>L25+L26+L27+L28+L29+L30</f>
        <v>0</v>
      </c>
      <c r="M24" s="2"/>
      <c r="N24" s="2"/>
      <c r="O24" s="2"/>
    </row>
    <row r="25" spans="2:15" ht="85.5" customHeight="1" hidden="1">
      <c r="B25" s="13">
        <f t="shared" si="0"/>
        <v>3</v>
      </c>
      <c r="C25" s="21" t="s">
        <v>44</v>
      </c>
      <c r="D25" s="18" t="s">
        <v>23</v>
      </c>
      <c r="E25" s="18" t="s">
        <v>26</v>
      </c>
      <c r="F25" s="18" t="s">
        <v>28</v>
      </c>
      <c r="G25" s="25" t="s">
        <v>72</v>
      </c>
      <c r="H25" s="18" t="s">
        <v>35</v>
      </c>
      <c r="I25" s="19"/>
      <c r="J25" s="61">
        <v>0</v>
      </c>
      <c r="K25" s="61"/>
      <c r="L25" s="61">
        <v>0</v>
      </c>
      <c r="M25" s="2"/>
      <c r="N25" s="2"/>
      <c r="O25" s="2"/>
    </row>
    <row r="26" spans="2:15" ht="40.5" customHeight="1" hidden="1">
      <c r="B26" s="13">
        <f t="shared" si="0"/>
        <v>4</v>
      </c>
      <c r="C26" s="21" t="s">
        <v>36</v>
      </c>
      <c r="D26" s="18" t="s">
        <v>23</v>
      </c>
      <c r="E26" s="18" t="s">
        <v>26</v>
      </c>
      <c r="F26" s="18" t="s">
        <v>28</v>
      </c>
      <c r="G26" s="25" t="s">
        <v>72</v>
      </c>
      <c r="H26" s="18" t="s">
        <v>73</v>
      </c>
      <c r="I26" s="19"/>
      <c r="J26" s="61">
        <v>0</v>
      </c>
      <c r="K26" s="61"/>
      <c r="L26" s="61">
        <v>0</v>
      </c>
      <c r="M26" s="2"/>
      <c r="N26" s="2"/>
      <c r="O26" s="2"/>
    </row>
    <row r="27" spans="2:15" ht="72.75" customHeight="1" hidden="1">
      <c r="B27" s="13">
        <f t="shared" si="0"/>
        <v>5</v>
      </c>
      <c r="C27" s="21" t="s">
        <v>37</v>
      </c>
      <c r="D27" s="18" t="s">
        <v>23</v>
      </c>
      <c r="E27" s="18" t="s">
        <v>26</v>
      </c>
      <c r="F27" s="18" t="s">
        <v>28</v>
      </c>
      <c r="G27" s="25" t="s">
        <v>72</v>
      </c>
      <c r="H27" s="18" t="s">
        <v>38</v>
      </c>
      <c r="I27" s="19"/>
      <c r="J27" s="61">
        <v>0</v>
      </c>
      <c r="K27" s="61"/>
      <c r="L27" s="61">
        <v>0</v>
      </c>
      <c r="M27" s="2"/>
      <c r="N27" s="2"/>
      <c r="O27" s="2"/>
    </row>
    <row r="28" spans="2:15" ht="88.5" customHeight="1" hidden="1">
      <c r="B28" s="13">
        <f t="shared" si="0"/>
        <v>6</v>
      </c>
      <c r="C28" s="21" t="s">
        <v>1</v>
      </c>
      <c r="D28" s="18" t="s">
        <v>23</v>
      </c>
      <c r="E28" s="18" t="s">
        <v>26</v>
      </c>
      <c r="F28" s="18" t="s">
        <v>28</v>
      </c>
      <c r="G28" s="25" t="s">
        <v>72</v>
      </c>
      <c r="H28" s="18" t="s">
        <v>41</v>
      </c>
      <c r="I28" s="19"/>
      <c r="J28" s="61">
        <v>0</v>
      </c>
      <c r="K28" s="61"/>
      <c r="L28" s="61">
        <v>0</v>
      </c>
      <c r="M28" s="2"/>
      <c r="N28" s="2"/>
      <c r="O28" s="2"/>
    </row>
    <row r="29" spans="2:15" ht="42" customHeight="1" hidden="1">
      <c r="B29" s="13">
        <f t="shared" si="0"/>
        <v>7</v>
      </c>
      <c r="C29" s="21" t="s">
        <v>39</v>
      </c>
      <c r="D29" s="18" t="s">
        <v>23</v>
      </c>
      <c r="E29" s="18" t="s">
        <v>26</v>
      </c>
      <c r="F29" s="18" t="s">
        <v>28</v>
      </c>
      <c r="G29" s="25" t="s">
        <v>72</v>
      </c>
      <c r="H29" s="18">
        <v>851</v>
      </c>
      <c r="I29" s="19"/>
      <c r="J29" s="61">
        <v>0</v>
      </c>
      <c r="K29" s="61"/>
      <c r="L29" s="61">
        <v>0</v>
      </c>
      <c r="M29" s="2"/>
      <c r="N29" s="2"/>
      <c r="O29" s="2"/>
    </row>
    <row r="30" spans="2:15" ht="52.5" customHeight="1" hidden="1">
      <c r="B30" s="13">
        <f t="shared" si="0"/>
        <v>8</v>
      </c>
      <c r="C30" s="21" t="s">
        <v>40</v>
      </c>
      <c r="D30" s="18" t="s">
        <v>23</v>
      </c>
      <c r="E30" s="18" t="s">
        <v>26</v>
      </c>
      <c r="F30" s="18" t="s">
        <v>28</v>
      </c>
      <c r="G30" s="25" t="s">
        <v>72</v>
      </c>
      <c r="H30" s="18">
        <v>852</v>
      </c>
      <c r="I30" s="19"/>
      <c r="J30" s="61">
        <v>0</v>
      </c>
      <c r="K30" s="61"/>
      <c r="L30" s="61">
        <v>0</v>
      </c>
      <c r="M30" s="2"/>
      <c r="N30" s="2"/>
      <c r="O30" s="2"/>
    </row>
    <row r="31" spans="2:15" ht="116.25" customHeight="1">
      <c r="B31" s="50"/>
      <c r="C31" s="23" t="s">
        <v>99</v>
      </c>
      <c r="D31" s="18" t="s">
        <v>23</v>
      </c>
      <c r="E31" s="18" t="s">
        <v>26</v>
      </c>
      <c r="F31" s="18" t="s">
        <v>28</v>
      </c>
      <c r="G31" s="18" t="s">
        <v>51</v>
      </c>
      <c r="H31" s="18"/>
      <c r="I31" s="19" t="e">
        <f>I32</f>
        <v>#REF!</v>
      </c>
      <c r="J31" s="61">
        <f>J32+J40</f>
        <v>1564.85</v>
      </c>
      <c r="K31" s="61">
        <f>K32+K40+K43</f>
        <v>-154.62</v>
      </c>
      <c r="L31" s="61">
        <f>L32+L40</f>
        <v>1383.43</v>
      </c>
      <c r="M31" s="2"/>
      <c r="N31" s="2"/>
      <c r="O31" s="2"/>
    </row>
    <row r="32" spans="2:15" ht="117.75" customHeight="1">
      <c r="B32" s="50"/>
      <c r="C32" s="24" t="s">
        <v>137</v>
      </c>
      <c r="D32" s="18" t="s">
        <v>23</v>
      </c>
      <c r="E32" s="18" t="s">
        <v>26</v>
      </c>
      <c r="F32" s="18" t="s">
        <v>28</v>
      </c>
      <c r="G32" s="25" t="s">
        <v>57</v>
      </c>
      <c r="H32" s="18"/>
      <c r="I32" s="19" t="e">
        <f>I34+I35+I36+#REF!+I38+I39+#REF!</f>
        <v>#REF!</v>
      </c>
      <c r="J32" s="61">
        <f>J34+J36+J38+J39</f>
        <v>1297.09</v>
      </c>
      <c r="K32" s="61">
        <f>K34+K36+K38+K39</f>
        <v>-41.8</v>
      </c>
      <c r="L32" s="61">
        <f>L34+L36+L38+L39</f>
        <v>1255.29</v>
      </c>
      <c r="M32" s="2"/>
      <c r="N32" s="2"/>
      <c r="O32" s="2"/>
    </row>
    <row r="33" spans="2:15" ht="117.75" customHeight="1">
      <c r="B33" s="13"/>
      <c r="C33" s="24" t="s">
        <v>138</v>
      </c>
      <c r="D33" s="18" t="s">
        <v>23</v>
      </c>
      <c r="E33" s="18" t="s">
        <v>26</v>
      </c>
      <c r="F33" s="18" t="s">
        <v>28</v>
      </c>
      <c r="G33" s="25" t="s">
        <v>57</v>
      </c>
      <c r="H33" s="15"/>
      <c r="I33" s="16"/>
      <c r="J33" s="60"/>
      <c r="K33" s="60"/>
      <c r="L33" s="60"/>
      <c r="M33" s="2"/>
      <c r="N33" s="2"/>
      <c r="O33" s="2"/>
    </row>
    <row r="34" spans="2:15" ht="74.25" customHeight="1">
      <c r="B34" s="13"/>
      <c r="C34" s="21" t="s">
        <v>64</v>
      </c>
      <c r="D34" s="18" t="s">
        <v>23</v>
      </c>
      <c r="E34" s="18" t="s">
        <v>26</v>
      </c>
      <c r="F34" s="18" t="s">
        <v>28</v>
      </c>
      <c r="G34" s="25" t="s">
        <v>58</v>
      </c>
      <c r="H34" s="18" t="s">
        <v>35</v>
      </c>
      <c r="I34" s="19"/>
      <c r="J34" s="61">
        <v>815.74</v>
      </c>
      <c r="K34" s="61">
        <v>0</v>
      </c>
      <c r="L34" s="61">
        <v>815.74</v>
      </c>
      <c r="M34" s="2"/>
      <c r="N34" s="2"/>
      <c r="O34" s="2"/>
    </row>
    <row r="35" spans="2:15" ht="48" customHeight="1" hidden="1">
      <c r="B35" s="13">
        <f>B34+1</f>
        <v>1</v>
      </c>
      <c r="C35" s="21" t="s">
        <v>36</v>
      </c>
      <c r="D35" s="18" t="s">
        <v>23</v>
      </c>
      <c r="E35" s="18" t="s">
        <v>26</v>
      </c>
      <c r="F35" s="18" t="s">
        <v>28</v>
      </c>
      <c r="G35" s="25" t="s">
        <v>59</v>
      </c>
      <c r="H35" s="18" t="s">
        <v>73</v>
      </c>
      <c r="I35" s="19"/>
      <c r="J35" s="61"/>
      <c r="K35" s="61"/>
      <c r="L35" s="61"/>
      <c r="M35" s="2"/>
      <c r="N35" s="2"/>
      <c r="O35" s="2"/>
    </row>
    <row r="36" spans="2:15" ht="177" customHeight="1">
      <c r="B36" s="13"/>
      <c r="C36" s="21" t="str">
        <f>C21</f>
        <v>Взносы по обязательному социальному страхованию на выплаты  денежного содержания  и иные выплаты работникам государственных (муниципальных органов)</v>
      </c>
      <c r="D36" s="18" t="s">
        <v>23</v>
      </c>
      <c r="E36" s="18" t="s">
        <v>26</v>
      </c>
      <c r="F36" s="18" t="s">
        <v>28</v>
      </c>
      <c r="G36" s="25" t="s">
        <v>58</v>
      </c>
      <c r="H36" s="18" t="s">
        <v>63</v>
      </c>
      <c r="I36" s="19"/>
      <c r="J36" s="61">
        <v>246.35</v>
      </c>
      <c r="K36" s="61">
        <v>0</v>
      </c>
      <c r="L36" s="61">
        <v>246.35</v>
      </c>
      <c r="M36" s="2"/>
      <c r="N36" s="2"/>
      <c r="O36" s="2"/>
    </row>
    <row r="37" spans="2:15" ht="117" customHeight="1">
      <c r="B37" s="13"/>
      <c r="C37" s="21" t="s">
        <v>139</v>
      </c>
      <c r="D37" s="18" t="s">
        <v>23</v>
      </c>
      <c r="E37" s="18" t="s">
        <v>26</v>
      </c>
      <c r="F37" s="18" t="s">
        <v>28</v>
      </c>
      <c r="G37" s="25" t="s">
        <v>59</v>
      </c>
      <c r="H37" s="18"/>
      <c r="I37" s="19"/>
      <c r="J37" s="61">
        <f>J38+J39</f>
        <v>235</v>
      </c>
      <c r="K37" s="61">
        <f>K38+K39</f>
        <v>-41.8</v>
      </c>
      <c r="L37" s="61">
        <f>L38+L39</f>
        <v>193.2</v>
      </c>
      <c r="M37" s="2"/>
      <c r="N37" s="2"/>
      <c r="O37" s="2"/>
    </row>
    <row r="38" spans="2:15" ht="144.75" customHeight="1">
      <c r="B38" s="13"/>
      <c r="C38" s="21" t="s">
        <v>1</v>
      </c>
      <c r="D38" s="18" t="s">
        <v>23</v>
      </c>
      <c r="E38" s="18" t="s">
        <v>26</v>
      </c>
      <c r="F38" s="18" t="s">
        <v>28</v>
      </c>
      <c r="G38" s="25" t="s">
        <v>59</v>
      </c>
      <c r="H38" s="18" t="s">
        <v>41</v>
      </c>
      <c r="I38" s="19"/>
      <c r="J38" s="61">
        <v>220</v>
      </c>
      <c r="K38" s="61">
        <v>-41.8</v>
      </c>
      <c r="L38" s="61">
        <f>J38+K38</f>
        <v>178.2</v>
      </c>
      <c r="M38" s="2"/>
      <c r="N38" s="2"/>
      <c r="O38" s="2"/>
    </row>
    <row r="39" spans="2:15" ht="90" customHeight="1">
      <c r="B39" s="13"/>
      <c r="C39" s="21" t="s">
        <v>120</v>
      </c>
      <c r="D39" s="18" t="s">
        <v>23</v>
      </c>
      <c r="E39" s="18" t="s">
        <v>26</v>
      </c>
      <c r="F39" s="18" t="s">
        <v>28</v>
      </c>
      <c r="G39" s="25" t="s">
        <v>59</v>
      </c>
      <c r="H39" s="18" t="s">
        <v>119</v>
      </c>
      <c r="I39" s="19"/>
      <c r="J39" s="61">
        <v>15</v>
      </c>
      <c r="K39" s="61">
        <v>0</v>
      </c>
      <c r="L39" s="61">
        <v>15</v>
      </c>
      <c r="M39" s="2"/>
      <c r="N39" s="2"/>
      <c r="O39" s="2"/>
    </row>
    <row r="40" spans="2:15" ht="92.25" customHeight="1">
      <c r="B40" s="13"/>
      <c r="C40" s="54" t="s">
        <v>140</v>
      </c>
      <c r="D40" s="18" t="s">
        <v>23</v>
      </c>
      <c r="E40" s="18" t="s">
        <v>26</v>
      </c>
      <c r="F40" s="18" t="s">
        <v>28</v>
      </c>
      <c r="G40" s="25" t="s">
        <v>122</v>
      </c>
      <c r="H40" s="18"/>
      <c r="I40" s="19"/>
      <c r="J40" s="61">
        <f>J41+J42</f>
        <v>267.76</v>
      </c>
      <c r="K40" s="61">
        <f>K41+K42</f>
        <v>-139.62</v>
      </c>
      <c r="L40" s="61">
        <f>L41+L42</f>
        <v>128.14000000000001</v>
      </c>
      <c r="M40" s="2"/>
      <c r="N40" s="2"/>
      <c r="O40" s="2"/>
    </row>
    <row r="41" spans="2:15" ht="77.25" customHeight="1">
      <c r="B41" s="13"/>
      <c r="C41" s="54" t="str">
        <f>C34</f>
        <v>Фонд оплаты труда государственных (муниципальных) органов </v>
      </c>
      <c r="D41" s="18" t="s">
        <v>23</v>
      </c>
      <c r="E41" s="18" t="s">
        <v>26</v>
      </c>
      <c r="F41" s="18" t="s">
        <v>28</v>
      </c>
      <c r="G41" s="25" t="s">
        <v>122</v>
      </c>
      <c r="H41" s="18" t="s">
        <v>35</v>
      </c>
      <c r="I41" s="19"/>
      <c r="J41" s="61">
        <v>205.65</v>
      </c>
      <c r="K41" s="61">
        <v>-107.64</v>
      </c>
      <c r="L41" s="61">
        <f>J41+K41</f>
        <v>98.01</v>
      </c>
      <c r="M41" s="2"/>
      <c r="N41" s="2"/>
      <c r="O41" s="2"/>
    </row>
    <row r="42" spans="2:15" ht="191.25" customHeight="1">
      <c r="B42" s="13"/>
      <c r="C42" s="21" t="str">
        <f>C36</f>
        <v>Взносы по обязательному социальному страхованию на выплаты  денежного содержания  и иные выплаты работникам государственных (муниципальных органов)</v>
      </c>
      <c r="D42" s="18" t="s">
        <v>23</v>
      </c>
      <c r="E42" s="18" t="s">
        <v>26</v>
      </c>
      <c r="F42" s="18" t="s">
        <v>28</v>
      </c>
      <c r="G42" s="25" t="s">
        <v>122</v>
      </c>
      <c r="H42" s="18" t="s">
        <v>63</v>
      </c>
      <c r="I42" s="19"/>
      <c r="J42" s="61">
        <v>62.11</v>
      </c>
      <c r="K42" s="61">
        <v>-31.98</v>
      </c>
      <c r="L42" s="61">
        <f>J42+K42</f>
        <v>30.13</v>
      </c>
      <c r="M42" s="2"/>
      <c r="N42" s="2"/>
      <c r="O42" s="2"/>
    </row>
    <row r="43" spans="2:14" ht="177.75" customHeight="1">
      <c r="B43" s="13"/>
      <c r="C43" s="21" t="s">
        <v>141</v>
      </c>
      <c r="D43" s="18" t="s">
        <v>23</v>
      </c>
      <c r="E43" s="18" t="s">
        <v>26</v>
      </c>
      <c r="F43" s="18" t="s">
        <v>28</v>
      </c>
      <c r="G43" s="25" t="s">
        <v>124</v>
      </c>
      <c r="H43" s="18"/>
      <c r="I43" s="19"/>
      <c r="J43" s="61">
        <v>0</v>
      </c>
      <c r="K43" s="61">
        <v>26.8</v>
      </c>
      <c r="L43" s="61">
        <f>J43+K43</f>
        <v>26.8</v>
      </c>
      <c r="M43" s="55"/>
      <c r="N43" s="55"/>
    </row>
    <row r="44" spans="2:14" ht="139.5" customHeight="1">
      <c r="B44" s="13"/>
      <c r="C44" s="21" t="s">
        <v>1</v>
      </c>
      <c r="D44" s="18" t="s">
        <v>23</v>
      </c>
      <c r="E44" s="18" t="s">
        <v>26</v>
      </c>
      <c r="F44" s="18" t="s">
        <v>28</v>
      </c>
      <c r="G44" s="25" t="s">
        <v>124</v>
      </c>
      <c r="H44" s="18" t="s">
        <v>41</v>
      </c>
      <c r="I44" s="19"/>
      <c r="J44" s="61">
        <v>0</v>
      </c>
      <c r="K44" s="61">
        <v>26.8</v>
      </c>
      <c r="L44" s="61">
        <f>J44+K44</f>
        <v>26.8</v>
      </c>
      <c r="M44" s="55"/>
      <c r="N44" s="55"/>
    </row>
    <row r="45" spans="2:15" ht="83.25" customHeight="1">
      <c r="B45" s="13"/>
      <c r="C45" s="21" t="s">
        <v>112</v>
      </c>
      <c r="D45" s="18" t="s">
        <v>23</v>
      </c>
      <c r="E45" s="18" t="s">
        <v>26</v>
      </c>
      <c r="F45" s="15"/>
      <c r="G45" s="15"/>
      <c r="H45" s="15"/>
      <c r="I45" s="16">
        <f>I46++I49</f>
        <v>0</v>
      </c>
      <c r="J45" s="61">
        <f>J49</f>
        <v>3</v>
      </c>
      <c r="K45" s="61">
        <f>K49</f>
        <v>0</v>
      </c>
      <c r="L45" s="61">
        <f>L49</f>
        <v>3</v>
      </c>
      <c r="M45" s="2"/>
      <c r="N45" s="2"/>
      <c r="O45" s="2"/>
    </row>
    <row r="46" spans="2:15" ht="41.25" customHeight="1" hidden="1">
      <c r="B46" s="13">
        <f>B45+1</f>
        <v>1</v>
      </c>
      <c r="C46" s="17" t="s">
        <v>45</v>
      </c>
      <c r="D46" s="18" t="s">
        <v>23</v>
      </c>
      <c r="E46" s="18" t="s">
        <v>26</v>
      </c>
      <c r="F46" s="18" t="s">
        <v>33</v>
      </c>
      <c r="G46" s="18" t="s">
        <v>67</v>
      </c>
      <c r="H46" s="18"/>
      <c r="I46" s="19"/>
      <c r="J46" s="61">
        <v>0</v>
      </c>
      <c r="K46" s="61"/>
      <c r="L46" s="61">
        <v>0</v>
      </c>
      <c r="M46" s="2"/>
      <c r="N46" s="2"/>
      <c r="O46" s="2"/>
    </row>
    <row r="47" spans="2:15" ht="42" customHeight="1" hidden="1">
      <c r="B47" s="13">
        <f>B46+1</f>
        <v>2</v>
      </c>
      <c r="C47" s="26" t="s">
        <v>2</v>
      </c>
      <c r="D47" s="18" t="s">
        <v>23</v>
      </c>
      <c r="E47" s="18" t="s">
        <v>26</v>
      </c>
      <c r="F47" s="18" t="s">
        <v>33</v>
      </c>
      <c r="G47" s="18" t="s">
        <v>74</v>
      </c>
      <c r="H47" s="18"/>
      <c r="I47" s="19"/>
      <c r="J47" s="61">
        <v>0</v>
      </c>
      <c r="K47" s="61"/>
      <c r="L47" s="61">
        <v>0</v>
      </c>
      <c r="M47" s="2"/>
      <c r="N47" s="2"/>
      <c r="O47" s="2"/>
    </row>
    <row r="48" spans="2:15" ht="44.25" customHeight="1" hidden="1">
      <c r="B48" s="13">
        <f>B47+1</f>
        <v>3</v>
      </c>
      <c r="C48" s="21" t="s">
        <v>3</v>
      </c>
      <c r="D48" s="18" t="s">
        <v>23</v>
      </c>
      <c r="E48" s="18" t="s">
        <v>26</v>
      </c>
      <c r="F48" s="18" t="s">
        <v>33</v>
      </c>
      <c r="G48" s="18" t="s">
        <v>74</v>
      </c>
      <c r="H48" s="18" t="s">
        <v>4</v>
      </c>
      <c r="I48" s="19"/>
      <c r="J48" s="61">
        <v>0</v>
      </c>
      <c r="K48" s="61"/>
      <c r="L48" s="61">
        <v>0</v>
      </c>
      <c r="M48" s="2"/>
      <c r="N48" s="2"/>
      <c r="O48" s="2"/>
    </row>
    <row r="49" spans="2:15" ht="74.25" customHeight="1">
      <c r="B49" s="13"/>
      <c r="C49" s="17" t="s">
        <v>45</v>
      </c>
      <c r="D49" s="18" t="s">
        <v>23</v>
      </c>
      <c r="E49" s="18" t="s">
        <v>26</v>
      </c>
      <c r="F49" s="18" t="s">
        <v>33</v>
      </c>
      <c r="G49" s="18" t="s">
        <v>55</v>
      </c>
      <c r="H49" s="18"/>
      <c r="I49" s="19">
        <f>I50</f>
        <v>0</v>
      </c>
      <c r="J49" s="61">
        <f>J50</f>
        <v>3</v>
      </c>
      <c r="K49" s="61">
        <f>K51</f>
        <v>0</v>
      </c>
      <c r="L49" s="61">
        <f>L50</f>
        <v>3</v>
      </c>
      <c r="M49" s="2"/>
      <c r="N49" s="2"/>
      <c r="O49" s="2"/>
    </row>
    <row r="50" spans="2:15" ht="69.75" customHeight="1">
      <c r="B50" s="13"/>
      <c r="C50" s="26" t="s">
        <v>2</v>
      </c>
      <c r="D50" s="18" t="s">
        <v>23</v>
      </c>
      <c r="E50" s="18" t="s">
        <v>26</v>
      </c>
      <c r="F50" s="18" t="s">
        <v>33</v>
      </c>
      <c r="G50" s="18" t="s">
        <v>60</v>
      </c>
      <c r="H50" s="18"/>
      <c r="I50" s="19">
        <f>I51</f>
        <v>0</v>
      </c>
      <c r="J50" s="61">
        <f>J51</f>
        <v>3</v>
      </c>
      <c r="K50" s="61">
        <f>K51</f>
        <v>0</v>
      </c>
      <c r="L50" s="61">
        <f>L51</f>
        <v>3</v>
      </c>
      <c r="M50" s="2"/>
      <c r="N50" s="2"/>
      <c r="O50" s="2"/>
    </row>
    <row r="51" spans="2:15" ht="75.75" customHeight="1">
      <c r="B51" s="13"/>
      <c r="C51" s="21" t="s">
        <v>3</v>
      </c>
      <c r="D51" s="18" t="s">
        <v>23</v>
      </c>
      <c r="E51" s="18" t="s">
        <v>26</v>
      </c>
      <c r="F51" s="18" t="s">
        <v>33</v>
      </c>
      <c r="G51" s="18" t="s">
        <v>60</v>
      </c>
      <c r="H51" s="18" t="s">
        <v>4</v>
      </c>
      <c r="I51" s="19"/>
      <c r="J51" s="61">
        <v>3</v>
      </c>
      <c r="K51" s="61">
        <v>0</v>
      </c>
      <c r="L51" s="61">
        <v>3</v>
      </c>
      <c r="M51" s="2"/>
      <c r="N51" s="2"/>
      <c r="O51" s="2"/>
    </row>
    <row r="52" spans="2:14" ht="99" customHeight="1">
      <c r="B52" s="13"/>
      <c r="C52" s="54" t="s">
        <v>128</v>
      </c>
      <c r="D52" s="18" t="s">
        <v>23</v>
      </c>
      <c r="E52" s="18" t="s">
        <v>26</v>
      </c>
      <c r="F52" s="18" t="s">
        <v>125</v>
      </c>
      <c r="G52" s="25"/>
      <c r="H52" s="18"/>
      <c r="I52" s="19"/>
      <c r="J52" s="61">
        <v>0</v>
      </c>
      <c r="K52" s="61">
        <f>K53</f>
        <v>15</v>
      </c>
      <c r="L52" s="61">
        <f>L53</f>
        <v>15</v>
      </c>
      <c r="M52" s="55"/>
      <c r="N52" s="55"/>
    </row>
    <row r="53" spans="2:14" ht="119.25" customHeight="1">
      <c r="B53" s="13"/>
      <c r="C53" s="21" t="s">
        <v>126</v>
      </c>
      <c r="D53" s="18" t="s">
        <v>23</v>
      </c>
      <c r="E53" s="18" t="s">
        <v>26</v>
      </c>
      <c r="F53" s="18" t="s">
        <v>125</v>
      </c>
      <c r="G53" s="25" t="s">
        <v>127</v>
      </c>
      <c r="H53" s="18" t="s">
        <v>24</v>
      </c>
      <c r="I53" s="19"/>
      <c r="J53" s="61">
        <v>0</v>
      </c>
      <c r="K53" s="61">
        <f>K54</f>
        <v>15</v>
      </c>
      <c r="L53" s="61">
        <f>J53+K53</f>
        <v>15</v>
      </c>
      <c r="M53" s="55"/>
      <c r="N53" s="55"/>
    </row>
    <row r="54" spans="2:14" ht="119.25" customHeight="1">
      <c r="B54" s="13"/>
      <c r="C54" s="21" t="s">
        <v>1</v>
      </c>
      <c r="D54" s="18" t="s">
        <v>23</v>
      </c>
      <c r="E54" s="18" t="s">
        <v>26</v>
      </c>
      <c r="F54" s="18" t="s">
        <v>125</v>
      </c>
      <c r="G54" s="25" t="s">
        <v>127</v>
      </c>
      <c r="H54" s="18" t="s">
        <v>41</v>
      </c>
      <c r="I54" s="19"/>
      <c r="J54" s="61">
        <v>0</v>
      </c>
      <c r="K54" s="61">
        <v>15</v>
      </c>
      <c r="L54" s="61">
        <f>J54+K54</f>
        <v>15</v>
      </c>
      <c r="M54" s="55"/>
      <c r="N54" s="55"/>
    </row>
    <row r="55" spans="2:15" ht="66.75" customHeight="1">
      <c r="B55" s="15" t="s">
        <v>142</v>
      </c>
      <c r="C55" s="22" t="s">
        <v>65</v>
      </c>
      <c r="D55" s="15" t="s">
        <v>23</v>
      </c>
      <c r="E55" s="15" t="s">
        <v>27</v>
      </c>
      <c r="F55" s="15"/>
      <c r="G55" s="15"/>
      <c r="H55" s="15"/>
      <c r="I55" s="16">
        <f>I56</f>
        <v>0</v>
      </c>
      <c r="J55" s="60">
        <f>J56</f>
        <v>104.29999999999998</v>
      </c>
      <c r="K55" s="60">
        <f>K56</f>
        <v>0</v>
      </c>
      <c r="L55" s="60">
        <f>L56</f>
        <v>104.29999999999998</v>
      </c>
      <c r="M55" s="2"/>
      <c r="N55" s="2"/>
      <c r="O55" s="2"/>
    </row>
    <row r="56" spans="2:15" ht="121.5" customHeight="1">
      <c r="B56" s="50"/>
      <c r="C56" s="54" t="s">
        <v>100</v>
      </c>
      <c r="D56" s="18" t="s">
        <v>23</v>
      </c>
      <c r="E56" s="18" t="s">
        <v>27</v>
      </c>
      <c r="F56" s="18" t="s">
        <v>29</v>
      </c>
      <c r="G56" s="18" t="s">
        <v>51</v>
      </c>
      <c r="H56" s="18"/>
      <c r="I56" s="19">
        <f>I57+I61</f>
        <v>0</v>
      </c>
      <c r="J56" s="61">
        <f>J61</f>
        <v>104.29999999999998</v>
      </c>
      <c r="K56" s="61">
        <f>K61</f>
        <v>0</v>
      </c>
      <c r="L56" s="61">
        <f>L61</f>
        <v>104.29999999999998</v>
      </c>
      <c r="M56" s="2"/>
      <c r="N56" s="2"/>
      <c r="O56" s="2"/>
    </row>
    <row r="57" spans="2:15" ht="54.75" customHeight="1" hidden="1">
      <c r="B57" s="50">
        <f>B56+1</f>
        <v>1</v>
      </c>
      <c r="C57" s="27" t="s">
        <v>45</v>
      </c>
      <c r="D57" s="18" t="s">
        <v>23</v>
      </c>
      <c r="E57" s="18" t="s">
        <v>27</v>
      </c>
      <c r="F57" s="18" t="s">
        <v>29</v>
      </c>
      <c r="G57" s="18"/>
      <c r="H57" s="18"/>
      <c r="I57" s="19">
        <f>I58</f>
        <v>0</v>
      </c>
      <c r="J57" s="61">
        <v>0</v>
      </c>
      <c r="K57" s="61"/>
      <c r="L57" s="61">
        <v>0</v>
      </c>
      <c r="M57" s="2"/>
      <c r="N57" s="2"/>
      <c r="O57" s="2"/>
    </row>
    <row r="58" spans="2:15" ht="75.75" customHeight="1" hidden="1">
      <c r="B58" s="50">
        <f>B57+1</f>
        <v>2</v>
      </c>
      <c r="C58" s="21" t="s">
        <v>75</v>
      </c>
      <c r="D58" s="18" t="s">
        <v>23</v>
      </c>
      <c r="E58" s="18" t="s">
        <v>27</v>
      </c>
      <c r="F58" s="18" t="s">
        <v>29</v>
      </c>
      <c r="G58" s="18" t="s">
        <v>76</v>
      </c>
      <c r="H58" s="18"/>
      <c r="I58" s="19">
        <f>I59+I60</f>
        <v>0</v>
      </c>
      <c r="J58" s="61">
        <v>0</v>
      </c>
      <c r="K58" s="61"/>
      <c r="L58" s="61">
        <v>0</v>
      </c>
      <c r="M58" s="2"/>
      <c r="N58" s="2"/>
      <c r="O58" s="2"/>
    </row>
    <row r="59" spans="2:15" ht="72" customHeight="1" hidden="1">
      <c r="B59" s="50">
        <f>B58+1</f>
        <v>3</v>
      </c>
      <c r="C59" s="21" t="s">
        <v>44</v>
      </c>
      <c r="D59" s="18" t="s">
        <v>23</v>
      </c>
      <c r="E59" s="18" t="s">
        <v>27</v>
      </c>
      <c r="F59" s="18" t="s">
        <v>29</v>
      </c>
      <c r="G59" s="18" t="s">
        <v>76</v>
      </c>
      <c r="H59" s="18" t="s">
        <v>35</v>
      </c>
      <c r="I59" s="19"/>
      <c r="J59" s="61">
        <v>0</v>
      </c>
      <c r="K59" s="61"/>
      <c r="L59" s="61">
        <v>0</v>
      </c>
      <c r="M59" s="2"/>
      <c r="N59" s="2"/>
      <c r="O59" s="2"/>
    </row>
    <row r="60" spans="2:15" ht="77.25" customHeight="1" hidden="1">
      <c r="B60" s="50">
        <f>B59+1</f>
        <v>4</v>
      </c>
      <c r="C60" s="21" t="s">
        <v>1</v>
      </c>
      <c r="D60" s="18" t="s">
        <v>23</v>
      </c>
      <c r="E60" s="18" t="s">
        <v>27</v>
      </c>
      <c r="F60" s="18" t="s">
        <v>29</v>
      </c>
      <c r="G60" s="18" t="s">
        <v>76</v>
      </c>
      <c r="H60" s="18" t="s">
        <v>41</v>
      </c>
      <c r="I60" s="19"/>
      <c r="J60" s="61">
        <v>0</v>
      </c>
      <c r="K60" s="61"/>
      <c r="L60" s="61">
        <v>0</v>
      </c>
      <c r="M60" s="2"/>
      <c r="N60" s="2"/>
      <c r="O60" s="2"/>
    </row>
    <row r="61" spans="2:15" ht="178.5" customHeight="1">
      <c r="B61" s="50"/>
      <c r="C61" s="23" t="s">
        <v>101</v>
      </c>
      <c r="D61" s="18" t="s">
        <v>23</v>
      </c>
      <c r="E61" s="18" t="s">
        <v>27</v>
      </c>
      <c r="F61" s="18" t="s">
        <v>29</v>
      </c>
      <c r="G61" s="18" t="s">
        <v>56</v>
      </c>
      <c r="H61" s="18"/>
      <c r="I61" s="19">
        <f>I62</f>
        <v>0</v>
      </c>
      <c r="J61" s="61">
        <f>J62</f>
        <v>104.29999999999998</v>
      </c>
      <c r="K61" s="61">
        <f>K62</f>
        <v>0</v>
      </c>
      <c r="L61" s="61">
        <f>L62</f>
        <v>104.29999999999998</v>
      </c>
      <c r="M61" s="2"/>
      <c r="N61" s="2"/>
      <c r="O61" s="2"/>
    </row>
    <row r="62" spans="2:15" ht="143.25" customHeight="1">
      <c r="B62" s="50"/>
      <c r="C62" s="21" t="s">
        <v>96</v>
      </c>
      <c r="D62" s="18" t="s">
        <v>23</v>
      </c>
      <c r="E62" s="18" t="s">
        <v>27</v>
      </c>
      <c r="F62" s="18" t="s">
        <v>29</v>
      </c>
      <c r="G62" s="18" t="s">
        <v>94</v>
      </c>
      <c r="H62" s="18"/>
      <c r="I62" s="19">
        <f>I63+I64+I65</f>
        <v>0</v>
      </c>
      <c r="J62" s="61">
        <f>J63+J64+J65</f>
        <v>104.29999999999998</v>
      </c>
      <c r="K62" s="61">
        <f>K63+K64+K65</f>
        <v>0</v>
      </c>
      <c r="L62" s="61">
        <f>L63+L64+L65</f>
        <v>104.29999999999998</v>
      </c>
      <c r="M62" s="2"/>
      <c r="N62" s="2"/>
      <c r="O62" s="2"/>
    </row>
    <row r="63" spans="2:15" ht="71.25" customHeight="1">
      <c r="B63" s="13"/>
      <c r="C63" s="21" t="s">
        <v>64</v>
      </c>
      <c r="D63" s="18" t="s">
        <v>23</v>
      </c>
      <c r="E63" s="18" t="s">
        <v>27</v>
      </c>
      <c r="F63" s="18" t="s">
        <v>29</v>
      </c>
      <c r="G63" s="18" t="s">
        <v>94</v>
      </c>
      <c r="H63" s="18" t="s">
        <v>35</v>
      </c>
      <c r="I63" s="19"/>
      <c r="J63" s="61">
        <v>77.32</v>
      </c>
      <c r="K63" s="61">
        <v>0</v>
      </c>
      <c r="L63" s="61">
        <v>77.32</v>
      </c>
      <c r="M63" s="2"/>
      <c r="N63" s="2"/>
      <c r="O63" s="2"/>
    </row>
    <row r="64" spans="2:15" ht="175.5" customHeight="1">
      <c r="B64" s="13"/>
      <c r="C64" s="21" t="s">
        <v>110</v>
      </c>
      <c r="D64" s="18" t="s">
        <v>23</v>
      </c>
      <c r="E64" s="18" t="s">
        <v>27</v>
      </c>
      <c r="F64" s="18" t="s">
        <v>29</v>
      </c>
      <c r="G64" s="18" t="s">
        <v>94</v>
      </c>
      <c r="H64" s="18" t="s">
        <v>63</v>
      </c>
      <c r="I64" s="19"/>
      <c r="J64" s="61">
        <v>23.35</v>
      </c>
      <c r="K64" s="61">
        <v>0</v>
      </c>
      <c r="L64" s="61">
        <v>23.35</v>
      </c>
      <c r="M64" s="2"/>
      <c r="N64" s="2"/>
      <c r="O64" s="2"/>
    </row>
    <row r="65" spans="2:15" ht="125.25" customHeight="1">
      <c r="B65" s="13"/>
      <c r="C65" s="21" t="s">
        <v>1</v>
      </c>
      <c r="D65" s="18" t="s">
        <v>23</v>
      </c>
      <c r="E65" s="18" t="s">
        <v>27</v>
      </c>
      <c r="F65" s="18" t="s">
        <v>29</v>
      </c>
      <c r="G65" s="18" t="s">
        <v>94</v>
      </c>
      <c r="H65" s="18" t="s">
        <v>41</v>
      </c>
      <c r="I65" s="19"/>
      <c r="J65" s="61">
        <v>3.63</v>
      </c>
      <c r="K65" s="61">
        <v>0</v>
      </c>
      <c r="L65" s="61">
        <v>3.63</v>
      </c>
      <c r="M65" s="2"/>
      <c r="N65" s="2"/>
      <c r="O65" s="2"/>
    </row>
    <row r="66" spans="2:15" ht="125.25" customHeight="1">
      <c r="B66" s="15" t="s">
        <v>143</v>
      </c>
      <c r="C66" s="22" t="s">
        <v>105</v>
      </c>
      <c r="D66" s="15" t="s">
        <v>23</v>
      </c>
      <c r="E66" s="15" t="s">
        <v>29</v>
      </c>
      <c r="F66" s="15"/>
      <c r="G66" s="15"/>
      <c r="H66" s="15"/>
      <c r="I66" s="16"/>
      <c r="J66" s="60">
        <f>J67+J72+J77</f>
        <v>6</v>
      </c>
      <c r="K66" s="60">
        <f>K67+K72+K77</f>
        <v>0</v>
      </c>
      <c r="L66" s="60">
        <f>L67+L72+L77</f>
        <v>6</v>
      </c>
      <c r="M66" s="2"/>
      <c r="N66" s="2"/>
      <c r="O66" s="2"/>
    </row>
    <row r="67" spans="2:15" ht="96" customHeight="1">
      <c r="B67" s="50"/>
      <c r="C67" s="54" t="s">
        <v>113</v>
      </c>
      <c r="D67" s="18" t="s">
        <v>23</v>
      </c>
      <c r="E67" s="18" t="s">
        <v>29</v>
      </c>
      <c r="F67" s="18" t="s">
        <v>106</v>
      </c>
      <c r="G67" s="18"/>
      <c r="H67" s="18"/>
      <c r="I67" s="19"/>
      <c r="J67" s="61">
        <f aca="true" t="shared" si="1" ref="J67:L70">J68</f>
        <v>2</v>
      </c>
      <c r="K67" s="61">
        <f t="shared" si="1"/>
        <v>0</v>
      </c>
      <c r="L67" s="61">
        <f t="shared" si="1"/>
        <v>2</v>
      </c>
      <c r="M67" s="2"/>
      <c r="N67" s="2"/>
      <c r="O67" s="2"/>
    </row>
    <row r="68" spans="2:15" ht="125.25" customHeight="1">
      <c r="B68" s="50"/>
      <c r="C68" s="21" t="s">
        <v>109</v>
      </c>
      <c r="D68" s="18" t="s">
        <v>23</v>
      </c>
      <c r="E68" s="18" t="s">
        <v>29</v>
      </c>
      <c r="F68" s="18" t="s">
        <v>106</v>
      </c>
      <c r="G68" s="18" t="s">
        <v>51</v>
      </c>
      <c r="H68" s="18"/>
      <c r="I68" s="19"/>
      <c r="J68" s="61">
        <f t="shared" si="1"/>
        <v>2</v>
      </c>
      <c r="K68" s="61">
        <f t="shared" si="1"/>
        <v>0</v>
      </c>
      <c r="L68" s="61">
        <f t="shared" si="1"/>
        <v>2</v>
      </c>
      <c r="M68" s="2"/>
      <c r="N68" s="2"/>
      <c r="O68" s="2"/>
    </row>
    <row r="69" spans="2:15" ht="288" customHeight="1">
      <c r="B69" s="50"/>
      <c r="C69" s="21" t="s">
        <v>144</v>
      </c>
      <c r="D69" s="18" t="s">
        <v>23</v>
      </c>
      <c r="E69" s="18" t="s">
        <v>29</v>
      </c>
      <c r="F69" s="18" t="s">
        <v>106</v>
      </c>
      <c r="G69" s="18" t="s">
        <v>49</v>
      </c>
      <c r="H69" s="18"/>
      <c r="I69" s="19"/>
      <c r="J69" s="61">
        <f t="shared" si="1"/>
        <v>2</v>
      </c>
      <c r="K69" s="61">
        <f t="shared" si="1"/>
        <v>0</v>
      </c>
      <c r="L69" s="61">
        <f t="shared" si="1"/>
        <v>2</v>
      </c>
      <c r="M69" s="2"/>
      <c r="N69" s="2"/>
      <c r="O69" s="2"/>
    </row>
    <row r="70" spans="2:15" ht="135.75" customHeight="1">
      <c r="B70" s="50"/>
      <c r="C70" s="54" t="s">
        <v>145</v>
      </c>
      <c r="D70" s="18" t="s">
        <v>23</v>
      </c>
      <c r="E70" s="18" t="s">
        <v>29</v>
      </c>
      <c r="F70" s="18" t="s">
        <v>106</v>
      </c>
      <c r="G70" s="18" t="s">
        <v>107</v>
      </c>
      <c r="H70" s="18"/>
      <c r="I70" s="19"/>
      <c r="J70" s="61">
        <f t="shared" si="1"/>
        <v>2</v>
      </c>
      <c r="K70" s="61">
        <f t="shared" si="1"/>
        <v>0</v>
      </c>
      <c r="L70" s="61">
        <f t="shared" si="1"/>
        <v>2</v>
      </c>
      <c r="M70" s="2"/>
      <c r="N70" s="2"/>
      <c r="O70" s="2"/>
    </row>
    <row r="71" spans="2:15" ht="125.25" customHeight="1">
      <c r="B71" s="50"/>
      <c r="C71" s="21" t="s">
        <v>1</v>
      </c>
      <c r="D71" s="18" t="s">
        <v>23</v>
      </c>
      <c r="E71" s="18" t="s">
        <v>29</v>
      </c>
      <c r="F71" s="18" t="s">
        <v>106</v>
      </c>
      <c r="G71" s="18" t="s">
        <v>107</v>
      </c>
      <c r="H71" s="18" t="s">
        <v>41</v>
      </c>
      <c r="I71" s="19"/>
      <c r="J71" s="61">
        <v>2</v>
      </c>
      <c r="K71" s="61">
        <v>0</v>
      </c>
      <c r="L71" s="61">
        <v>2</v>
      </c>
      <c r="M71" s="2"/>
      <c r="N71" s="2"/>
      <c r="O71" s="2"/>
    </row>
    <row r="72" spans="2:15" ht="178.5" customHeight="1">
      <c r="B72" s="50"/>
      <c r="C72" s="21" t="s">
        <v>114</v>
      </c>
      <c r="D72" s="18" t="s">
        <v>23</v>
      </c>
      <c r="E72" s="18" t="s">
        <v>29</v>
      </c>
      <c r="F72" s="18" t="s">
        <v>108</v>
      </c>
      <c r="G72" s="18"/>
      <c r="H72" s="18"/>
      <c r="I72" s="19"/>
      <c r="J72" s="61">
        <f aca="true" t="shared" si="2" ref="J72:L75">J73</f>
        <v>2</v>
      </c>
      <c r="K72" s="61">
        <f t="shared" si="2"/>
        <v>0</v>
      </c>
      <c r="L72" s="61">
        <f t="shared" si="2"/>
        <v>2</v>
      </c>
      <c r="M72" s="52"/>
      <c r="N72" s="52"/>
      <c r="O72" s="2"/>
    </row>
    <row r="73" spans="2:15" ht="125.25" customHeight="1">
      <c r="B73" s="50"/>
      <c r="C73" s="21" t="s">
        <v>109</v>
      </c>
      <c r="D73" s="18" t="s">
        <v>23</v>
      </c>
      <c r="E73" s="18" t="s">
        <v>29</v>
      </c>
      <c r="F73" s="18" t="s">
        <v>108</v>
      </c>
      <c r="G73" s="18" t="s">
        <v>51</v>
      </c>
      <c r="H73" s="18"/>
      <c r="I73" s="19"/>
      <c r="J73" s="61">
        <f t="shared" si="2"/>
        <v>2</v>
      </c>
      <c r="K73" s="61">
        <f t="shared" si="2"/>
        <v>0</v>
      </c>
      <c r="L73" s="61">
        <f t="shared" si="2"/>
        <v>2</v>
      </c>
      <c r="M73" s="52"/>
      <c r="N73" s="52"/>
      <c r="O73" s="2"/>
    </row>
    <row r="74" spans="2:15" ht="295.5" customHeight="1">
      <c r="B74" s="50"/>
      <c r="C74" s="21" t="str">
        <f>C69</f>
        <v>Подпрограмма "Устойчивое  развитие  систем  жизнеобеспечения муниципального образования Шашикманское сельское поселение" муниципальной программы "Комлексное развитие  территории Шашикманского сельского поселения"</v>
      </c>
      <c r="D74" s="18" t="s">
        <v>23</v>
      </c>
      <c r="E74" s="18" t="s">
        <v>29</v>
      </c>
      <c r="F74" s="18" t="s">
        <v>108</v>
      </c>
      <c r="G74" s="18" t="s">
        <v>49</v>
      </c>
      <c r="H74" s="18"/>
      <c r="I74" s="19"/>
      <c r="J74" s="61">
        <f t="shared" si="2"/>
        <v>2</v>
      </c>
      <c r="K74" s="61">
        <f t="shared" si="2"/>
        <v>0</v>
      </c>
      <c r="L74" s="61">
        <f t="shared" si="2"/>
        <v>2</v>
      </c>
      <c r="M74" s="52"/>
      <c r="N74" s="52"/>
      <c r="O74" s="2"/>
    </row>
    <row r="75" spans="2:15" ht="125.25" customHeight="1">
      <c r="B75" s="50"/>
      <c r="C75" s="21" t="s">
        <v>146</v>
      </c>
      <c r="D75" s="18" t="s">
        <v>23</v>
      </c>
      <c r="E75" s="18" t="s">
        <v>29</v>
      </c>
      <c r="F75" s="18" t="s">
        <v>108</v>
      </c>
      <c r="G75" s="18" t="s">
        <v>107</v>
      </c>
      <c r="H75" s="18"/>
      <c r="I75" s="19"/>
      <c r="J75" s="61">
        <f t="shared" si="2"/>
        <v>2</v>
      </c>
      <c r="K75" s="61">
        <f t="shared" si="2"/>
        <v>0</v>
      </c>
      <c r="L75" s="61">
        <f t="shared" si="2"/>
        <v>2</v>
      </c>
      <c r="M75" s="2"/>
      <c r="N75" s="2"/>
      <c r="O75" s="2"/>
    </row>
    <row r="76" spans="2:15" ht="125.25" customHeight="1">
      <c r="B76" s="50"/>
      <c r="C76" s="21" t="s">
        <v>1</v>
      </c>
      <c r="D76" s="18" t="s">
        <v>23</v>
      </c>
      <c r="E76" s="18" t="s">
        <v>29</v>
      </c>
      <c r="F76" s="18" t="s">
        <v>108</v>
      </c>
      <c r="G76" s="18" t="s">
        <v>107</v>
      </c>
      <c r="H76" s="18" t="s">
        <v>41</v>
      </c>
      <c r="I76" s="19"/>
      <c r="J76" s="61">
        <v>2</v>
      </c>
      <c r="K76" s="61">
        <v>0</v>
      </c>
      <c r="L76" s="61">
        <v>2</v>
      </c>
      <c r="M76" s="2"/>
      <c r="N76" s="2"/>
      <c r="O76" s="2"/>
    </row>
    <row r="77" spans="2:15" ht="125.25" customHeight="1">
      <c r="B77" s="50"/>
      <c r="C77" s="21" t="s">
        <v>116</v>
      </c>
      <c r="D77" s="18" t="s">
        <v>23</v>
      </c>
      <c r="E77" s="18" t="s">
        <v>29</v>
      </c>
      <c r="F77" s="18" t="s">
        <v>115</v>
      </c>
      <c r="G77" s="18"/>
      <c r="H77" s="18"/>
      <c r="I77" s="19"/>
      <c r="J77" s="61">
        <f aca="true" t="shared" si="3" ref="J77:L80">J78</f>
        <v>2</v>
      </c>
      <c r="K77" s="61">
        <f t="shared" si="3"/>
        <v>0</v>
      </c>
      <c r="L77" s="61">
        <f t="shared" si="3"/>
        <v>2</v>
      </c>
      <c r="M77" s="2"/>
      <c r="N77" s="2"/>
      <c r="O77" s="2"/>
    </row>
    <row r="78" spans="2:15" ht="125.25" customHeight="1">
      <c r="B78" s="50"/>
      <c r="C78" s="21" t="s">
        <v>109</v>
      </c>
      <c r="D78" s="18" t="s">
        <v>23</v>
      </c>
      <c r="E78" s="18" t="s">
        <v>29</v>
      </c>
      <c r="F78" s="18" t="s">
        <v>115</v>
      </c>
      <c r="G78" s="18" t="s">
        <v>51</v>
      </c>
      <c r="H78" s="18"/>
      <c r="I78" s="19"/>
      <c r="J78" s="61">
        <f t="shared" si="3"/>
        <v>2</v>
      </c>
      <c r="K78" s="61">
        <f t="shared" si="3"/>
        <v>0</v>
      </c>
      <c r="L78" s="61">
        <f t="shared" si="3"/>
        <v>2</v>
      </c>
      <c r="M78" s="2"/>
      <c r="N78" s="2"/>
      <c r="O78" s="2"/>
    </row>
    <row r="79" spans="2:15" ht="301.5" customHeight="1">
      <c r="B79" s="50"/>
      <c r="C79" s="21" t="str">
        <f>C74</f>
        <v>Подпрограмма "Устойчивое  развитие  систем  жизнеобеспечения муниципального образования Шашикманское сельское поселение" муниципальной программы "Комлексное развитие  территории Шашикманского сельского поселения"</v>
      </c>
      <c r="D79" s="18" t="s">
        <v>23</v>
      </c>
      <c r="E79" s="18" t="s">
        <v>29</v>
      </c>
      <c r="F79" s="18" t="s">
        <v>115</v>
      </c>
      <c r="G79" s="18" t="s">
        <v>49</v>
      </c>
      <c r="H79" s="18"/>
      <c r="I79" s="19"/>
      <c r="J79" s="61">
        <f t="shared" si="3"/>
        <v>2</v>
      </c>
      <c r="K79" s="61">
        <f t="shared" si="3"/>
        <v>0</v>
      </c>
      <c r="L79" s="61">
        <f t="shared" si="3"/>
        <v>2</v>
      </c>
      <c r="M79" s="2"/>
      <c r="N79" s="2"/>
      <c r="O79" s="2"/>
    </row>
    <row r="80" spans="2:15" ht="142.5" customHeight="1">
      <c r="B80" s="50"/>
      <c r="C80" s="54" t="s">
        <v>147</v>
      </c>
      <c r="D80" s="18" t="s">
        <v>23</v>
      </c>
      <c r="E80" s="18" t="s">
        <v>29</v>
      </c>
      <c r="F80" s="18" t="s">
        <v>115</v>
      </c>
      <c r="G80" s="18" t="s">
        <v>107</v>
      </c>
      <c r="H80" s="18"/>
      <c r="I80" s="19"/>
      <c r="J80" s="61">
        <f t="shared" si="3"/>
        <v>2</v>
      </c>
      <c r="K80" s="61">
        <f t="shared" si="3"/>
        <v>0</v>
      </c>
      <c r="L80" s="61">
        <f t="shared" si="3"/>
        <v>2</v>
      </c>
      <c r="M80" s="2"/>
      <c r="N80" s="2"/>
      <c r="O80" s="2"/>
    </row>
    <row r="81" spans="2:15" ht="125.25" customHeight="1">
      <c r="B81" s="50"/>
      <c r="C81" s="21" t="s">
        <v>1</v>
      </c>
      <c r="D81" s="18" t="s">
        <v>23</v>
      </c>
      <c r="E81" s="18" t="s">
        <v>29</v>
      </c>
      <c r="F81" s="18" t="s">
        <v>115</v>
      </c>
      <c r="G81" s="18" t="s">
        <v>107</v>
      </c>
      <c r="H81" s="18" t="s">
        <v>41</v>
      </c>
      <c r="I81" s="19"/>
      <c r="J81" s="61">
        <v>2</v>
      </c>
      <c r="K81" s="61">
        <v>0</v>
      </c>
      <c r="L81" s="61">
        <v>2</v>
      </c>
      <c r="M81" s="2"/>
      <c r="N81" s="2"/>
      <c r="O81" s="2"/>
    </row>
    <row r="82" spans="2:18" ht="74.25" customHeight="1">
      <c r="B82" s="15" t="s">
        <v>148</v>
      </c>
      <c r="C82" s="51" t="s">
        <v>129</v>
      </c>
      <c r="D82" s="15" t="s">
        <v>23</v>
      </c>
      <c r="E82" s="15" t="s">
        <v>28</v>
      </c>
      <c r="F82" s="15"/>
      <c r="G82" s="15"/>
      <c r="H82" s="15"/>
      <c r="I82" s="16"/>
      <c r="J82" s="60">
        <f aca="true" t="shared" si="4" ref="J82:L85">J83</f>
        <v>0</v>
      </c>
      <c r="K82" s="62">
        <f>K83</f>
        <v>10</v>
      </c>
      <c r="L82" s="62">
        <f>J82+K82</f>
        <v>10</v>
      </c>
      <c r="M82" s="52"/>
      <c r="N82" s="53"/>
      <c r="O82" s="53"/>
      <c r="P82" s="53"/>
      <c r="Q82" s="53"/>
      <c r="R82" s="53"/>
    </row>
    <row r="83" spans="2:13" ht="75.75" customHeight="1">
      <c r="B83" s="50"/>
      <c r="C83" s="54" t="s">
        <v>130</v>
      </c>
      <c r="D83" s="18" t="s">
        <v>23</v>
      </c>
      <c r="E83" s="18" t="s">
        <v>28</v>
      </c>
      <c r="F83" s="18" t="s">
        <v>106</v>
      </c>
      <c r="G83" s="18"/>
      <c r="H83" s="18"/>
      <c r="I83" s="19"/>
      <c r="J83" s="61">
        <f t="shared" si="4"/>
        <v>0</v>
      </c>
      <c r="K83" s="63">
        <f t="shared" si="4"/>
        <v>10</v>
      </c>
      <c r="L83" s="63">
        <f t="shared" si="4"/>
        <v>10</v>
      </c>
      <c r="M83" s="2"/>
    </row>
    <row r="84" spans="2:13" ht="125.25" customHeight="1">
      <c r="B84" s="50"/>
      <c r="C84" s="54" t="str">
        <f>C78</f>
        <v>Муниципальная программа "Комплексное развитие территории Шашикманского сельского поселения"</v>
      </c>
      <c r="D84" s="18" t="s">
        <v>23</v>
      </c>
      <c r="E84" s="18" t="s">
        <v>28</v>
      </c>
      <c r="F84" s="18" t="s">
        <v>106</v>
      </c>
      <c r="G84" s="18" t="s">
        <v>51</v>
      </c>
      <c r="H84" s="18"/>
      <c r="I84" s="19"/>
      <c r="J84" s="61">
        <f t="shared" si="4"/>
        <v>0</v>
      </c>
      <c r="K84" s="63">
        <f t="shared" si="4"/>
        <v>10</v>
      </c>
      <c r="L84" s="63">
        <f t="shared" si="4"/>
        <v>10</v>
      </c>
      <c r="M84" s="2"/>
    </row>
    <row r="85" spans="2:13" ht="204" customHeight="1">
      <c r="B85" s="50"/>
      <c r="C85" s="54" t="s">
        <v>131</v>
      </c>
      <c r="D85" s="18" t="s">
        <v>23</v>
      </c>
      <c r="E85" s="18" t="s">
        <v>28</v>
      </c>
      <c r="F85" s="18" t="s">
        <v>106</v>
      </c>
      <c r="G85" s="18" t="s">
        <v>49</v>
      </c>
      <c r="H85" s="18"/>
      <c r="I85" s="19"/>
      <c r="J85" s="61">
        <f t="shared" si="4"/>
        <v>0</v>
      </c>
      <c r="K85" s="63">
        <f t="shared" si="4"/>
        <v>10</v>
      </c>
      <c r="L85" s="63">
        <f t="shared" si="4"/>
        <v>10</v>
      </c>
      <c r="M85" s="2"/>
    </row>
    <row r="86" spans="2:13" ht="246">
      <c r="B86" s="50"/>
      <c r="C86" s="21" t="s">
        <v>132</v>
      </c>
      <c r="D86" s="18" t="s">
        <v>23</v>
      </c>
      <c r="E86" s="18" t="s">
        <v>28</v>
      </c>
      <c r="F86" s="18" t="s">
        <v>106</v>
      </c>
      <c r="G86" s="18" t="s">
        <v>133</v>
      </c>
      <c r="H86" s="18"/>
      <c r="I86" s="19"/>
      <c r="J86" s="61">
        <f>J87</f>
        <v>0</v>
      </c>
      <c r="K86" s="63">
        <f>K87</f>
        <v>10</v>
      </c>
      <c r="L86" s="63">
        <f>J86+K86</f>
        <v>10</v>
      </c>
      <c r="M86" s="2"/>
    </row>
    <row r="87" spans="2:13" ht="123">
      <c r="B87" s="50"/>
      <c r="C87" s="21" t="s">
        <v>61</v>
      </c>
      <c r="D87" s="18" t="s">
        <v>23</v>
      </c>
      <c r="E87" s="18" t="s">
        <v>28</v>
      </c>
      <c r="F87" s="18" t="s">
        <v>106</v>
      </c>
      <c r="G87" s="18" t="s">
        <v>133</v>
      </c>
      <c r="H87" s="18" t="s">
        <v>41</v>
      </c>
      <c r="I87" s="19"/>
      <c r="J87" s="61">
        <v>0</v>
      </c>
      <c r="K87" s="63">
        <v>10</v>
      </c>
      <c r="L87" s="63">
        <f>J87+K87</f>
        <v>10</v>
      </c>
      <c r="M87" s="2"/>
    </row>
    <row r="88" spans="2:15" ht="81.75" customHeight="1">
      <c r="B88" s="15" t="s">
        <v>149</v>
      </c>
      <c r="C88" s="14" t="s">
        <v>30</v>
      </c>
      <c r="D88" s="15" t="s">
        <v>23</v>
      </c>
      <c r="E88" s="15" t="s">
        <v>31</v>
      </c>
      <c r="F88" s="15"/>
      <c r="G88" s="15"/>
      <c r="H88" s="15"/>
      <c r="I88" s="16">
        <f>I89</f>
        <v>0</v>
      </c>
      <c r="J88" s="60">
        <f>J89</f>
        <v>80</v>
      </c>
      <c r="K88" s="60">
        <f>K89</f>
        <v>550.81</v>
      </c>
      <c r="L88" s="60">
        <f>L89</f>
        <v>630.81</v>
      </c>
      <c r="M88" s="52"/>
      <c r="N88" s="2"/>
      <c r="O88" s="2"/>
    </row>
    <row r="89" spans="2:15" ht="53.25" customHeight="1">
      <c r="B89" s="50"/>
      <c r="C89" s="17" t="s">
        <v>8</v>
      </c>
      <c r="D89" s="18" t="s">
        <v>23</v>
      </c>
      <c r="E89" s="18" t="s">
        <v>31</v>
      </c>
      <c r="F89" s="18" t="s">
        <v>29</v>
      </c>
      <c r="G89" s="18" t="s">
        <v>51</v>
      </c>
      <c r="H89" s="18"/>
      <c r="I89" s="19">
        <f>I90+I94</f>
        <v>0</v>
      </c>
      <c r="J89" s="61">
        <f>J94</f>
        <v>80</v>
      </c>
      <c r="K89" s="61">
        <f>K95</f>
        <v>550.81</v>
      </c>
      <c r="L89" s="61">
        <f>L94</f>
        <v>630.81</v>
      </c>
      <c r="M89" s="52"/>
      <c r="N89" s="52"/>
      <c r="O89" s="2"/>
    </row>
    <row r="90" spans="2:15" ht="64.5" customHeight="1" hidden="1">
      <c r="B90" s="50">
        <f>B89+1</f>
        <v>1</v>
      </c>
      <c r="C90" s="23" t="s">
        <v>87</v>
      </c>
      <c r="D90" s="18" t="s">
        <v>23</v>
      </c>
      <c r="E90" s="18" t="s">
        <v>31</v>
      </c>
      <c r="F90" s="18" t="s">
        <v>29</v>
      </c>
      <c r="G90" s="18" t="s">
        <v>71</v>
      </c>
      <c r="H90" s="18"/>
      <c r="I90" s="19">
        <f>I91</f>
        <v>0</v>
      </c>
      <c r="J90" s="61">
        <f>J91</f>
        <v>0</v>
      </c>
      <c r="K90" s="61"/>
      <c r="L90" s="61">
        <f>L91</f>
        <v>0</v>
      </c>
      <c r="M90" s="52"/>
      <c r="N90" s="52"/>
      <c r="O90" s="2"/>
    </row>
    <row r="91" spans="2:15" ht="74.25" customHeight="1" hidden="1">
      <c r="B91" s="50">
        <f>B90+1</f>
        <v>2</v>
      </c>
      <c r="C91" s="23" t="s">
        <v>92</v>
      </c>
      <c r="D91" s="18" t="s">
        <v>23</v>
      </c>
      <c r="E91" s="18" t="s">
        <v>31</v>
      </c>
      <c r="F91" s="18" t="s">
        <v>29</v>
      </c>
      <c r="G91" s="18" t="s">
        <v>77</v>
      </c>
      <c r="H91" s="18"/>
      <c r="I91" s="19">
        <f>I92</f>
        <v>0</v>
      </c>
      <c r="J91" s="61">
        <f>J92</f>
        <v>0</v>
      </c>
      <c r="K91" s="61"/>
      <c r="L91" s="61">
        <f>L92</f>
        <v>0</v>
      </c>
      <c r="M91" s="52"/>
      <c r="N91" s="52"/>
      <c r="O91" s="2"/>
    </row>
    <row r="92" spans="2:15" ht="139.5" customHeight="1" hidden="1">
      <c r="B92" s="50">
        <f>B91+1</f>
        <v>3</v>
      </c>
      <c r="C92" s="17" t="s">
        <v>93</v>
      </c>
      <c r="D92" s="18" t="s">
        <v>23</v>
      </c>
      <c r="E92" s="18" t="s">
        <v>31</v>
      </c>
      <c r="F92" s="18" t="s">
        <v>29</v>
      </c>
      <c r="G92" s="18" t="s">
        <v>78</v>
      </c>
      <c r="H92" s="18"/>
      <c r="I92" s="19">
        <f>I93</f>
        <v>0</v>
      </c>
      <c r="J92" s="61">
        <v>0</v>
      </c>
      <c r="K92" s="61"/>
      <c r="L92" s="61">
        <v>0</v>
      </c>
      <c r="M92" s="52"/>
      <c r="N92" s="52"/>
      <c r="O92" s="2"/>
    </row>
    <row r="93" spans="2:15" ht="58.5" customHeight="1" hidden="1">
      <c r="B93" s="50">
        <f>B92+1</f>
        <v>4</v>
      </c>
      <c r="C93" s="29" t="s">
        <v>1</v>
      </c>
      <c r="D93" s="18" t="s">
        <v>23</v>
      </c>
      <c r="E93" s="18" t="s">
        <v>31</v>
      </c>
      <c r="F93" s="18" t="s">
        <v>29</v>
      </c>
      <c r="G93" s="18" t="s">
        <v>78</v>
      </c>
      <c r="H93" s="18">
        <v>244</v>
      </c>
      <c r="I93" s="19"/>
      <c r="J93" s="61">
        <v>0</v>
      </c>
      <c r="K93" s="61"/>
      <c r="L93" s="61">
        <v>0</v>
      </c>
      <c r="M93" s="52"/>
      <c r="N93" s="52"/>
      <c r="O93" s="2"/>
    </row>
    <row r="94" spans="2:15" ht="133.5" customHeight="1">
      <c r="B94" s="50"/>
      <c r="C94" s="23" t="s">
        <v>99</v>
      </c>
      <c r="D94" s="18" t="s">
        <v>23</v>
      </c>
      <c r="E94" s="18" t="s">
        <v>31</v>
      </c>
      <c r="F94" s="18" t="s">
        <v>29</v>
      </c>
      <c r="G94" s="18" t="s">
        <v>51</v>
      </c>
      <c r="H94" s="18"/>
      <c r="I94" s="19">
        <f aca="true" t="shared" si="5" ref="I94:L96">I95</f>
        <v>0</v>
      </c>
      <c r="J94" s="61">
        <f t="shared" si="5"/>
        <v>80</v>
      </c>
      <c r="K94" s="61">
        <f>K95</f>
        <v>550.81</v>
      </c>
      <c r="L94" s="61">
        <f t="shared" si="5"/>
        <v>630.81</v>
      </c>
      <c r="M94" s="52"/>
      <c r="N94" s="52"/>
      <c r="O94" s="2"/>
    </row>
    <row r="95" spans="2:15" ht="144.75" customHeight="1">
      <c r="B95" s="50"/>
      <c r="C95" s="23" t="s">
        <v>102</v>
      </c>
      <c r="D95" s="18" t="s">
        <v>23</v>
      </c>
      <c r="E95" s="18" t="s">
        <v>31</v>
      </c>
      <c r="F95" s="18" t="s">
        <v>29</v>
      </c>
      <c r="G95" s="18" t="s">
        <v>49</v>
      </c>
      <c r="H95" s="18"/>
      <c r="I95" s="19">
        <f t="shared" si="5"/>
        <v>0</v>
      </c>
      <c r="J95" s="61">
        <f t="shared" si="5"/>
        <v>80</v>
      </c>
      <c r="K95" s="61">
        <f>K96</f>
        <v>550.81</v>
      </c>
      <c r="L95" s="61">
        <f t="shared" si="5"/>
        <v>630.81</v>
      </c>
      <c r="M95" s="52"/>
      <c r="N95" s="52"/>
      <c r="O95" s="2"/>
    </row>
    <row r="96" spans="2:15" ht="145.5" customHeight="1">
      <c r="B96" s="50"/>
      <c r="C96" s="57" t="s">
        <v>150</v>
      </c>
      <c r="D96" s="18" t="s">
        <v>23</v>
      </c>
      <c r="E96" s="18" t="s">
        <v>31</v>
      </c>
      <c r="F96" s="18" t="s">
        <v>29</v>
      </c>
      <c r="G96" s="18" t="s">
        <v>50</v>
      </c>
      <c r="H96" s="18"/>
      <c r="I96" s="19">
        <f t="shared" si="5"/>
        <v>0</v>
      </c>
      <c r="J96" s="61">
        <f t="shared" si="5"/>
        <v>80</v>
      </c>
      <c r="K96" s="61">
        <f>K97</f>
        <v>550.81</v>
      </c>
      <c r="L96" s="61">
        <f t="shared" si="5"/>
        <v>630.81</v>
      </c>
      <c r="M96" s="52"/>
      <c r="N96" s="52"/>
      <c r="O96" s="2"/>
    </row>
    <row r="97" spans="2:15" ht="115.5" customHeight="1">
      <c r="B97" s="50"/>
      <c r="C97" s="29" t="s">
        <v>1</v>
      </c>
      <c r="D97" s="18" t="s">
        <v>23</v>
      </c>
      <c r="E97" s="18" t="s">
        <v>31</v>
      </c>
      <c r="F97" s="18" t="s">
        <v>29</v>
      </c>
      <c r="G97" s="18" t="s">
        <v>50</v>
      </c>
      <c r="H97" s="18">
        <v>244</v>
      </c>
      <c r="I97" s="19"/>
      <c r="J97" s="61">
        <v>80</v>
      </c>
      <c r="K97" s="61">
        <v>550.81</v>
      </c>
      <c r="L97" s="61">
        <f>J97+K97</f>
        <v>630.81</v>
      </c>
      <c r="M97" s="2"/>
      <c r="N97" s="2"/>
      <c r="O97" s="2"/>
    </row>
    <row r="98" spans="2:15" s="53" customFormat="1" ht="66" customHeight="1">
      <c r="B98" s="15" t="s">
        <v>151</v>
      </c>
      <c r="C98" s="22" t="s">
        <v>152</v>
      </c>
      <c r="D98" s="15" t="s">
        <v>23</v>
      </c>
      <c r="E98" s="30" t="s">
        <v>5</v>
      </c>
      <c r="F98" s="30"/>
      <c r="G98" s="30"/>
      <c r="H98" s="30"/>
      <c r="I98" s="31" t="e">
        <f>#REF!</f>
        <v>#REF!</v>
      </c>
      <c r="J98" s="64">
        <f>J105</f>
        <v>40</v>
      </c>
      <c r="K98" s="64">
        <f>K105</f>
        <v>0</v>
      </c>
      <c r="L98" s="64">
        <f>L105</f>
        <v>40</v>
      </c>
      <c r="M98" s="52"/>
      <c r="N98" s="52"/>
      <c r="O98" s="52"/>
    </row>
    <row r="99" spans="2:15" ht="99.75" customHeight="1" hidden="1">
      <c r="B99" s="50" t="e">
        <f>#REF!+1</f>
        <v>#REF!</v>
      </c>
      <c r="C99" s="23" t="s">
        <v>87</v>
      </c>
      <c r="D99" s="18" t="s">
        <v>23</v>
      </c>
      <c r="E99" s="18" t="s">
        <v>5</v>
      </c>
      <c r="F99" s="18" t="s">
        <v>5</v>
      </c>
      <c r="G99" s="18" t="s">
        <v>71</v>
      </c>
      <c r="H99" s="28"/>
      <c r="I99" s="32">
        <f>I100</f>
        <v>0</v>
      </c>
      <c r="J99" s="65">
        <f>J100</f>
        <v>0</v>
      </c>
      <c r="K99" s="65"/>
      <c r="L99" s="65">
        <f>L100</f>
        <v>0</v>
      </c>
      <c r="M99" s="2"/>
      <c r="N99" s="2"/>
      <c r="O99" s="2"/>
    </row>
    <row r="100" spans="2:15" ht="78.75" customHeight="1" hidden="1">
      <c r="B100" s="50" t="e">
        <f>B99+1</f>
        <v>#REF!</v>
      </c>
      <c r="C100" s="23" t="s">
        <v>88</v>
      </c>
      <c r="D100" s="18" t="s">
        <v>23</v>
      </c>
      <c r="E100" s="28" t="s">
        <v>5</v>
      </c>
      <c r="F100" s="28" t="s">
        <v>5</v>
      </c>
      <c r="G100" s="18" t="s">
        <v>79</v>
      </c>
      <c r="H100" s="28"/>
      <c r="I100" s="32">
        <f>I101</f>
        <v>0</v>
      </c>
      <c r="J100" s="65">
        <f>J101</f>
        <v>0</v>
      </c>
      <c r="K100" s="65"/>
      <c r="L100" s="65">
        <f>L101</f>
        <v>0</v>
      </c>
      <c r="M100" s="2"/>
      <c r="N100" s="2"/>
      <c r="O100" s="2"/>
    </row>
    <row r="101" spans="2:15" ht="154.5" customHeight="1" hidden="1">
      <c r="B101" s="50" t="e">
        <f>B100+1</f>
        <v>#REF!</v>
      </c>
      <c r="C101" s="21" t="s">
        <v>89</v>
      </c>
      <c r="D101" s="18" t="s">
        <v>23</v>
      </c>
      <c r="E101" s="28" t="s">
        <v>5</v>
      </c>
      <c r="F101" s="28" t="s">
        <v>5</v>
      </c>
      <c r="G101" s="28" t="s">
        <v>80</v>
      </c>
      <c r="H101" s="28" t="s">
        <v>24</v>
      </c>
      <c r="I101" s="32">
        <f>I102+I103</f>
        <v>0</v>
      </c>
      <c r="J101" s="65">
        <v>0</v>
      </c>
      <c r="K101" s="65"/>
      <c r="L101" s="65">
        <v>0</v>
      </c>
      <c r="M101" s="2"/>
      <c r="N101" s="2"/>
      <c r="O101" s="2"/>
    </row>
    <row r="102" spans="2:15" ht="75.75" customHeight="1" hidden="1">
      <c r="B102" s="50" t="e">
        <f>B101+1</f>
        <v>#REF!</v>
      </c>
      <c r="C102" s="34" t="s">
        <v>44</v>
      </c>
      <c r="D102" s="18" t="s">
        <v>23</v>
      </c>
      <c r="E102" s="28" t="s">
        <v>5</v>
      </c>
      <c r="F102" s="28" t="s">
        <v>5</v>
      </c>
      <c r="G102" s="28" t="s">
        <v>80</v>
      </c>
      <c r="H102" s="28" t="s">
        <v>35</v>
      </c>
      <c r="I102" s="32"/>
      <c r="J102" s="61">
        <v>0</v>
      </c>
      <c r="K102" s="65"/>
      <c r="L102" s="61">
        <v>0</v>
      </c>
      <c r="M102" s="2"/>
      <c r="N102" s="2"/>
      <c r="O102" s="2"/>
    </row>
    <row r="103" spans="2:15" ht="69" customHeight="1" hidden="1">
      <c r="B103" s="50" t="e">
        <f>B102+1</f>
        <v>#REF!</v>
      </c>
      <c r="C103" s="29" t="s">
        <v>1</v>
      </c>
      <c r="D103" s="18" t="s">
        <v>23</v>
      </c>
      <c r="E103" s="28" t="s">
        <v>5</v>
      </c>
      <c r="F103" s="28" t="s">
        <v>5</v>
      </c>
      <c r="G103" s="28" t="s">
        <v>80</v>
      </c>
      <c r="H103" s="28" t="s">
        <v>41</v>
      </c>
      <c r="I103" s="32"/>
      <c r="J103" s="61">
        <v>0</v>
      </c>
      <c r="K103" s="65"/>
      <c r="L103" s="61">
        <v>0</v>
      </c>
      <c r="M103" s="2"/>
      <c r="N103" s="2"/>
      <c r="O103" s="2"/>
    </row>
    <row r="104" spans="2:15" ht="69" customHeight="1">
      <c r="B104" s="50"/>
      <c r="C104" s="29" t="s">
        <v>153</v>
      </c>
      <c r="D104" s="18" t="s">
        <v>23</v>
      </c>
      <c r="E104" s="28" t="s">
        <v>5</v>
      </c>
      <c r="F104" s="28" t="s">
        <v>5</v>
      </c>
      <c r="G104" s="28"/>
      <c r="H104" s="28"/>
      <c r="I104" s="32"/>
      <c r="J104" s="61">
        <f>J105</f>
        <v>40</v>
      </c>
      <c r="K104" s="65">
        <f>K105</f>
        <v>0</v>
      </c>
      <c r="L104" s="61">
        <f>L105</f>
        <v>40</v>
      </c>
      <c r="M104" s="2"/>
      <c r="N104" s="2"/>
      <c r="O104" s="2"/>
    </row>
    <row r="105" spans="2:17" ht="112.5" customHeight="1">
      <c r="B105" s="50"/>
      <c r="C105" s="23" t="s">
        <v>99</v>
      </c>
      <c r="D105" s="18" t="s">
        <v>23</v>
      </c>
      <c r="E105" s="18" t="s">
        <v>5</v>
      </c>
      <c r="F105" s="18" t="s">
        <v>5</v>
      </c>
      <c r="G105" s="18" t="s">
        <v>51</v>
      </c>
      <c r="H105" s="28"/>
      <c r="I105" s="19" t="e">
        <f aca="true" t="shared" si="6" ref="I105:L106">I106</f>
        <v>#REF!</v>
      </c>
      <c r="J105" s="61">
        <f t="shared" si="6"/>
        <v>40</v>
      </c>
      <c r="K105" s="61">
        <f t="shared" si="6"/>
        <v>0</v>
      </c>
      <c r="L105" s="61">
        <f t="shared" si="6"/>
        <v>40</v>
      </c>
      <c r="M105" s="52"/>
      <c r="N105" s="52"/>
      <c r="O105" s="52"/>
      <c r="P105" s="53"/>
      <c r="Q105" s="53"/>
    </row>
    <row r="106" spans="2:17" ht="118.5" customHeight="1">
      <c r="B106" s="50"/>
      <c r="C106" s="23" t="s">
        <v>103</v>
      </c>
      <c r="D106" s="18" t="s">
        <v>23</v>
      </c>
      <c r="E106" s="28" t="s">
        <v>5</v>
      </c>
      <c r="F106" s="28" t="s">
        <v>5</v>
      </c>
      <c r="G106" s="18" t="s">
        <v>52</v>
      </c>
      <c r="H106" s="28"/>
      <c r="I106" s="19" t="e">
        <f t="shared" si="6"/>
        <v>#REF!</v>
      </c>
      <c r="J106" s="61">
        <f>J107</f>
        <v>40</v>
      </c>
      <c r="K106" s="61">
        <f>K107</f>
        <v>0</v>
      </c>
      <c r="L106" s="61">
        <f>L107</f>
        <v>40</v>
      </c>
      <c r="M106" s="52"/>
      <c r="N106" s="52"/>
      <c r="O106" s="52"/>
      <c r="P106" s="53"/>
      <c r="Q106" s="53"/>
    </row>
    <row r="107" spans="2:17" ht="87" customHeight="1">
      <c r="B107" s="50"/>
      <c r="C107" s="54" t="s">
        <v>154</v>
      </c>
      <c r="D107" s="18" t="s">
        <v>23</v>
      </c>
      <c r="E107" s="28" t="s">
        <v>5</v>
      </c>
      <c r="F107" s="28" t="s">
        <v>5</v>
      </c>
      <c r="G107" s="18" t="s">
        <v>53</v>
      </c>
      <c r="H107" s="28"/>
      <c r="I107" s="19" t="e">
        <f>#REF!+#REF!+I108</f>
        <v>#REF!</v>
      </c>
      <c r="J107" s="61">
        <f>+J108</f>
        <v>40</v>
      </c>
      <c r="K107" s="61">
        <f>K108</f>
        <v>0</v>
      </c>
      <c r="L107" s="61">
        <f>L108</f>
        <v>40</v>
      </c>
      <c r="M107" s="52"/>
      <c r="N107" s="52"/>
      <c r="O107" s="52"/>
      <c r="P107" s="53"/>
      <c r="Q107" s="53"/>
    </row>
    <row r="108" spans="2:15" ht="119.25" customHeight="1">
      <c r="B108" s="50"/>
      <c r="C108" s="29" t="s">
        <v>1</v>
      </c>
      <c r="D108" s="18" t="s">
        <v>23</v>
      </c>
      <c r="E108" s="28" t="s">
        <v>5</v>
      </c>
      <c r="F108" s="28" t="s">
        <v>5</v>
      </c>
      <c r="G108" s="18" t="s">
        <v>53</v>
      </c>
      <c r="H108" s="28" t="s">
        <v>41</v>
      </c>
      <c r="I108" s="19"/>
      <c r="J108" s="61">
        <v>40</v>
      </c>
      <c r="K108" s="61">
        <v>0</v>
      </c>
      <c r="L108" s="61">
        <v>40</v>
      </c>
      <c r="M108" s="2"/>
      <c r="N108" s="2"/>
      <c r="O108" s="2"/>
    </row>
    <row r="109" spans="2:15" s="53" customFormat="1" ht="88.5" customHeight="1">
      <c r="B109" s="15" t="s">
        <v>155</v>
      </c>
      <c r="C109" s="14" t="s">
        <v>43</v>
      </c>
      <c r="D109" s="15" t="s">
        <v>23</v>
      </c>
      <c r="E109" s="15" t="s">
        <v>32</v>
      </c>
      <c r="F109" s="15"/>
      <c r="G109" s="15"/>
      <c r="H109" s="15"/>
      <c r="I109" s="16">
        <f>I110</f>
        <v>0</v>
      </c>
      <c r="J109" s="60">
        <f>J110</f>
        <v>495.97</v>
      </c>
      <c r="K109" s="60">
        <f>K110</f>
        <v>-3.03</v>
      </c>
      <c r="L109" s="60">
        <f>L110</f>
        <v>492.94000000000005</v>
      </c>
      <c r="M109" s="52"/>
      <c r="N109" s="52"/>
      <c r="O109" s="52"/>
    </row>
    <row r="110" spans="2:15" s="58" customFormat="1" ht="52.5" customHeight="1">
      <c r="B110" s="50"/>
      <c r="C110" s="17" t="s">
        <v>7</v>
      </c>
      <c r="D110" s="18" t="s">
        <v>23</v>
      </c>
      <c r="E110" s="18" t="s">
        <v>32</v>
      </c>
      <c r="F110" s="18" t="s">
        <v>26</v>
      </c>
      <c r="G110" s="18"/>
      <c r="H110" s="18"/>
      <c r="I110" s="19">
        <f>I111+I118</f>
        <v>0</v>
      </c>
      <c r="J110" s="61">
        <f>J118</f>
        <v>495.97</v>
      </c>
      <c r="K110" s="61">
        <f>K119</f>
        <v>-3.03</v>
      </c>
      <c r="L110" s="61">
        <f>L118</f>
        <v>492.94000000000005</v>
      </c>
      <c r="M110" s="2"/>
      <c r="N110" s="2"/>
      <c r="O110" s="2"/>
    </row>
    <row r="111" spans="2:15" ht="52.5" customHeight="1" hidden="1">
      <c r="B111" s="13">
        <f aca="true" t="shared" si="7" ref="B111:B117">B110+1</f>
        <v>1</v>
      </c>
      <c r="C111" s="23" t="s">
        <v>87</v>
      </c>
      <c r="D111" s="15" t="s">
        <v>23</v>
      </c>
      <c r="E111" s="15" t="s">
        <v>32</v>
      </c>
      <c r="F111" s="15" t="s">
        <v>26</v>
      </c>
      <c r="G111" s="15" t="s">
        <v>71</v>
      </c>
      <c r="H111" s="15"/>
      <c r="I111" s="16">
        <f>I112</f>
        <v>0</v>
      </c>
      <c r="J111" s="60">
        <f>J112</f>
        <v>0</v>
      </c>
      <c r="K111" s="60"/>
      <c r="L111" s="60">
        <f>L112</f>
        <v>0</v>
      </c>
      <c r="M111" s="52"/>
      <c r="N111" s="2"/>
      <c r="O111" s="2"/>
    </row>
    <row r="112" spans="2:15" ht="51.75" customHeight="1" hidden="1">
      <c r="B112" s="13">
        <f t="shared" si="7"/>
        <v>2</v>
      </c>
      <c r="C112" s="23" t="s">
        <v>88</v>
      </c>
      <c r="D112" s="15" t="s">
        <v>23</v>
      </c>
      <c r="E112" s="15" t="s">
        <v>32</v>
      </c>
      <c r="F112" s="15" t="s">
        <v>26</v>
      </c>
      <c r="G112" s="15" t="s">
        <v>79</v>
      </c>
      <c r="H112" s="15"/>
      <c r="I112" s="16">
        <f>I113</f>
        <v>0</v>
      </c>
      <c r="J112" s="60">
        <f>J113</f>
        <v>0</v>
      </c>
      <c r="K112" s="60"/>
      <c r="L112" s="60">
        <f>L113</f>
        <v>0</v>
      </c>
      <c r="M112" s="52"/>
      <c r="N112" s="2"/>
      <c r="O112" s="2"/>
    </row>
    <row r="113" spans="2:15" ht="121.5" customHeight="1" hidden="1">
      <c r="B113" s="13">
        <f t="shared" si="7"/>
        <v>3</v>
      </c>
      <c r="C113" s="17" t="s">
        <v>90</v>
      </c>
      <c r="D113" s="15" t="s">
        <v>23</v>
      </c>
      <c r="E113" s="15" t="s">
        <v>32</v>
      </c>
      <c r="F113" s="15" t="s">
        <v>26</v>
      </c>
      <c r="G113" s="15" t="s">
        <v>81</v>
      </c>
      <c r="H113" s="15" t="s">
        <v>24</v>
      </c>
      <c r="I113" s="16">
        <f>I114+I115+I116+I117</f>
        <v>0</v>
      </c>
      <c r="J113" s="60">
        <f>J117</f>
        <v>0</v>
      </c>
      <c r="K113" s="60"/>
      <c r="L113" s="60">
        <f>L117</f>
        <v>0</v>
      </c>
      <c r="M113" s="52"/>
      <c r="N113" s="2"/>
      <c r="O113" s="2"/>
    </row>
    <row r="114" spans="2:15" ht="63.75" customHeight="1" hidden="1">
      <c r="B114" s="13">
        <f t="shared" si="7"/>
        <v>4</v>
      </c>
      <c r="C114" s="21" t="s">
        <v>61</v>
      </c>
      <c r="D114" s="15" t="s">
        <v>23</v>
      </c>
      <c r="E114" s="15" t="s">
        <v>32</v>
      </c>
      <c r="F114" s="15" t="s">
        <v>26</v>
      </c>
      <c r="G114" s="15" t="s">
        <v>81</v>
      </c>
      <c r="H114" s="15" t="s">
        <v>41</v>
      </c>
      <c r="I114" s="16"/>
      <c r="J114" s="60">
        <v>0</v>
      </c>
      <c r="K114" s="60"/>
      <c r="L114" s="60">
        <v>0</v>
      </c>
      <c r="M114" s="52"/>
      <c r="N114" s="2"/>
      <c r="O114" s="2"/>
    </row>
    <row r="115" spans="2:15" ht="47.25" customHeight="1" hidden="1">
      <c r="B115" s="13">
        <f t="shared" si="7"/>
        <v>5</v>
      </c>
      <c r="C115" s="21" t="s">
        <v>48</v>
      </c>
      <c r="D115" s="15" t="s">
        <v>23</v>
      </c>
      <c r="E115" s="15" t="s">
        <v>32</v>
      </c>
      <c r="F115" s="15" t="s">
        <v>26</v>
      </c>
      <c r="G115" s="15" t="s">
        <v>81</v>
      </c>
      <c r="H115" s="15" t="s">
        <v>62</v>
      </c>
      <c r="I115" s="16"/>
      <c r="J115" s="60">
        <v>0</v>
      </c>
      <c r="K115" s="60"/>
      <c r="L115" s="60">
        <v>0</v>
      </c>
      <c r="M115" s="52"/>
      <c r="N115" s="2"/>
      <c r="O115" s="2"/>
    </row>
    <row r="116" spans="2:15" ht="55.5" customHeight="1" hidden="1">
      <c r="B116" s="13">
        <f t="shared" si="7"/>
        <v>6</v>
      </c>
      <c r="C116" s="21" t="s">
        <v>39</v>
      </c>
      <c r="D116" s="15" t="s">
        <v>23</v>
      </c>
      <c r="E116" s="15" t="s">
        <v>32</v>
      </c>
      <c r="F116" s="15" t="s">
        <v>26</v>
      </c>
      <c r="G116" s="15" t="s">
        <v>81</v>
      </c>
      <c r="H116" s="15" t="s">
        <v>42</v>
      </c>
      <c r="I116" s="16"/>
      <c r="J116" s="60">
        <v>0</v>
      </c>
      <c r="K116" s="60"/>
      <c r="L116" s="60">
        <v>0</v>
      </c>
      <c r="M116" s="52"/>
      <c r="N116" s="2"/>
      <c r="O116" s="2"/>
    </row>
    <row r="117" spans="2:15" ht="36" customHeight="1" hidden="1">
      <c r="B117" s="13">
        <f t="shared" si="7"/>
        <v>7</v>
      </c>
      <c r="C117" s="21" t="s">
        <v>40</v>
      </c>
      <c r="D117" s="15" t="s">
        <v>23</v>
      </c>
      <c r="E117" s="15" t="s">
        <v>32</v>
      </c>
      <c r="F117" s="15" t="s">
        <v>26</v>
      </c>
      <c r="G117" s="15" t="s">
        <v>81</v>
      </c>
      <c r="H117" s="15" t="s">
        <v>6</v>
      </c>
      <c r="I117" s="16"/>
      <c r="J117" s="60">
        <v>0</v>
      </c>
      <c r="K117" s="60"/>
      <c r="L117" s="60">
        <v>0</v>
      </c>
      <c r="M117" s="52"/>
      <c r="N117" s="2"/>
      <c r="O117" s="2"/>
    </row>
    <row r="118" spans="2:15" s="58" customFormat="1" ht="136.5" customHeight="1">
      <c r="B118" s="50"/>
      <c r="C118" s="23" t="s">
        <v>99</v>
      </c>
      <c r="D118" s="18" t="s">
        <v>23</v>
      </c>
      <c r="E118" s="18" t="s">
        <v>32</v>
      </c>
      <c r="F118" s="18" t="s">
        <v>26</v>
      </c>
      <c r="G118" s="18" t="s">
        <v>51</v>
      </c>
      <c r="H118" s="18"/>
      <c r="I118" s="19">
        <f aca="true" t="shared" si="8" ref="I118:L119">I119</f>
        <v>0</v>
      </c>
      <c r="J118" s="61">
        <f t="shared" si="8"/>
        <v>495.97</v>
      </c>
      <c r="K118" s="61">
        <f t="shared" si="8"/>
        <v>-3.03</v>
      </c>
      <c r="L118" s="61">
        <f t="shared" si="8"/>
        <v>492.94000000000005</v>
      </c>
      <c r="M118" s="2"/>
      <c r="N118" s="2"/>
      <c r="O118" s="2"/>
    </row>
    <row r="119" spans="2:15" s="58" customFormat="1" ht="140.25" customHeight="1">
      <c r="B119" s="50"/>
      <c r="C119" s="59" t="s">
        <v>103</v>
      </c>
      <c r="D119" s="18" t="s">
        <v>23</v>
      </c>
      <c r="E119" s="18" t="s">
        <v>32</v>
      </c>
      <c r="F119" s="18" t="s">
        <v>26</v>
      </c>
      <c r="G119" s="18" t="s">
        <v>52</v>
      </c>
      <c r="H119" s="18"/>
      <c r="I119" s="19">
        <f t="shared" si="8"/>
        <v>0</v>
      </c>
      <c r="J119" s="61">
        <f t="shared" si="8"/>
        <v>495.97</v>
      </c>
      <c r="K119" s="61">
        <f t="shared" si="8"/>
        <v>-3.03</v>
      </c>
      <c r="L119" s="61">
        <f t="shared" si="8"/>
        <v>492.94000000000005</v>
      </c>
      <c r="M119" s="2"/>
      <c r="N119" s="2"/>
      <c r="O119" s="2"/>
    </row>
    <row r="120" spans="2:15" s="58" customFormat="1" ht="67.5" customHeight="1">
      <c r="B120" s="50"/>
      <c r="C120" s="57" t="s">
        <v>156</v>
      </c>
      <c r="D120" s="18" t="s">
        <v>23</v>
      </c>
      <c r="E120" s="18" t="s">
        <v>32</v>
      </c>
      <c r="F120" s="18" t="s">
        <v>26</v>
      </c>
      <c r="G120" s="18" t="s">
        <v>54</v>
      </c>
      <c r="H120" s="18"/>
      <c r="I120" s="19">
        <f>I121+I123+I124+I125</f>
        <v>0</v>
      </c>
      <c r="J120" s="61">
        <f>J121+J122+J123+J124+J125</f>
        <v>495.97</v>
      </c>
      <c r="K120" s="61">
        <f>K121+K122</f>
        <v>-3.03</v>
      </c>
      <c r="L120" s="61">
        <f>L121+L122+L123+L124+L125</f>
        <v>492.94000000000005</v>
      </c>
      <c r="M120" s="2"/>
      <c r="N120" s="2"/>
      <c r="O120" s="2"/>
    </row>
    <row r="121" spans="2:15" ht="132.75" customHeight="1">
      <c r="B121" s="13"/>
      <c r="C121" s="21" t="s">
        <v>61</v>
      </c>
      <c r="D121" s="18" t="s">
        <v>23</v>
      </c>
      <c r="E121" s="18" t="s">
        <v>32</v>
      </c>
      <c r="F121" s="18" t="s">
        <v>26</v>
      </c>
      <c r="G121" s="18" t="s">
        <v>54</v>
      </c>
      <c r="H121" s="18" t="s">
        <v>41</v>
      </c>
      <c r="I121" s="19"/>
      <c r="J121" s="61">
        <v>435.97</v>
      </c>
      <c r="K121" s="61">
        <v>-3.03</v>
      </c>
      <c r="L121" s="61">
        <f>J121+K121</f>
        <v>432.94000000000005</v>
      </c>
      <c r="M121" s="2"/>
      <c r="N121" s="2"/>
      <c r="O121" s="2"/>
    </row>
    <row r="122" spans="2:15" ht="78" customHeight="1">
      <c r="B122" s="13"/>
      <c r="C122" s="21" t="s">
        <v>120</v>
      </c>
      <c r="D122" s="18" t="s">
        <v>23</v>
      </c>
      <c r="E122" s="18" t="s">
        <v>32</v>
      </c>
      <c r="F122" s="18" t="s">
        <v>26</v>
      </c>
      <c r="G122" s="18" t="s">
        <v>54</v>
      </c>
      <c r="H122" s="18" t="s">
        <v>119</v>
      </c>
      <c r="I122" s="19"/>
      <c r="J122" s="61">
        <v>20</v>
      </c>
      <c r="K122" s="61">
        <v>0</v>
      </c>
      <c r="L122" s="61">
        <v>20</v>
      </c>
      <c r="M122" s="2"/>
      <c r="N122" s="2"/>
      <c r="O122" s="2"/>
    </row>
    <row r="123" spans="2:15" ht="78.75" customHeight="1">
      <c r="B123" s="13"/>
      <c r="C123" s="21" t="s">
        <v>48</v>
      </c>
      <c r="D123" s="18" t="s">
        <v>23</v>
      </c>
      <c r="E123" s="18" t="s">
        <v>32</v>
      </c>
      <c r="F123" s="18" t="s">
        <v>26</v>
      </c>
      <c r="G123" s="18" t="s">
        <v>54</v>
      </c>
      <c r="H123" s="18" t="s">
        <v>62</v>
      </c>
      <c r="I123" s="19"/>
      <c r="J123" s="61">
        <v>10</v>
      </c>
      <c r="K123" s="61">
        <v>0</v>
      </c>
      <c r="L123" s="61">
        <v>10</v>
      </c>
      <c r="M123" s="2"/>
      <c r="N123" s="2"/>
      <c r="O123" s="2"/>
    </row>
    <row r="124" spans="2:15" ht="85.5" customHeight="1">
      <c r="B124" s="13"/>
      <c r="C124" s="21" t="s">
        <v>39</v>
      </c>
      <c r="D124" s="18" t="s">
        <v>23</v>
      </c>
      <c r="E124" s="18" t="s">
        <v>32</v>
      </c>
      <c r="F124" s="18" t="s">
        <v>26</v>
      </c>
      <c r="G124" s="18" t="s">
        <v>54</v>
      </c>
      <c r="H124" s="18" t="s">
        <v>42</v>
      </c>
      <c r="I124" s="19"/>
      <c r="J124" s="61">
        <v>20</v>
      </c>
      <c r="K124" s="61">
        <v>0</v>
      </c>
      <c r="L124" s="61">
        <v>20</v>
      </c>
      <c r="M124" s="2"/>
      <c r="N124" s="2"/>
      <c r="O124" s="2"/>
    </row>
    <row r="125" spans="2:15" ht="55.5" customHeight="1">
      <c r="B125" s="13"/>
      <c r="C125" s="21" t="s">
        <v>40</v>
      </c>
      <c r="D125" s="18" t="s">
        <v>23</v>
      </c>
      <c r="E125" s="18" t="s">
        <v>32</v>
      </c>
      <c r="F125" s="18" t="s">
        <v>26</v>
      </c>
      <c r="G125" s="18" t="s">
        <v>54</v>
      </c>
      <c r="H125" s="18" t="s">
        <v>6</v>
      </c>
      <c r="I125" s="19"/>
      <c r="J125" s="61">
        <v>10</v>
      </c>
      <c r="K125" s="61">
        <v>0</v>
      </c>
      <c r="L125" s="61">
        <v>10</v>
      </c>
      <c r="M125" s="2"/>
      <c r="N125" s="2"/>
      <c r="O125" s="2"/>
    </row>
    <row r="126" spans="2:15" ht="49.5" customHeight="1">
      <c r="B126" s="15" t="s">
        <v>157</v>
      </c>
      <c r="C126" s="22" t="s">
        <v>47</v>
      </c>
      <c r="D126" s="15" t="s">
        <v>23</v>
      </c>
      <c r="E126" s="30" t="s">
        <v>33</v>
      </c>
      <c r="F126" s="30"/>
      <c r="G126" s="30"/>
      <c r="H126" s="30"/>
      <c r="I126" s="16">
        <f>I127</f>
        <v>0</v>
      </c>
      <c r="J126" s="60">
        <f>J133</f>
        <v>538.84</v>
      </c>
      <c r="K126" s="60">
        <f>K133</f>
        <v>142.65</v>
      </c>
      <c r="L126" s="60">
        <f>L133</f>
        <v>681.49</v>
      </c>
      <c r="M126" s="2"/>
      <c r="N126" s="2"/>
      <c r="O126" s="2"/>
    </row>
    <row r="127" spans="2:15" s="58" customFormat="1" ht="73.5" customHeight="1">
      <c r="B127" s="50"/>
      <c r="C127" s="33" t="s">
        <v>17</v>
      </c>
      <c r="D127" s="18" t="s">
        <v>23</v>
      </c>
      <c r="E127" s="18" t="s">
        <v>33</v>
      </c>
      <c r="F127" s="18" t="s">
        <v>31</v>
      </c>
      <c r="G127" s="18"/>
      <c r="H127" s="18"/>
      <c r="I127" s="19">
        <f>I128+I133</f>
        <v>0</v>
      </c>
      <c r="J127" s="61">
        <f>J133</f>
        <v>538.84</v>
      </c>
      <c r="K127" s="61">
        <f>K133</f>
        <v>142.65</v>
      </c>
      <c r="L127" s="61">
        <f>L133</f>
        <v>681.49</v>
      </c>
      <c r="M127" s="2"/>
      <c r="N127" s="2"/>
      <c r="O127" s="2"/>
    </row>
    <row r="128" spans="2:15" ht="71.25" customHeight="1" hidden="1">
      <c r="B128" s="13">
        <f>B127+1</f>
        <v>1</v>
      </c>
      <c r="C128" s="23" t="s">
        <v>87</v>
      </c>
      <c r="D128" s="15" t="s">
        <v>23</v>
      </c>
      <c r="E128" s="15" t="s">
        <v>33</v>
      </c>
      <c r="F128" s="15" t="s">
        <v>31</v>
      </c>
      <c r="G128" s="15" t="s">
        <v>71</v>
      </c>
      <c r="H128" s="15"/>
      <c r="I128" s="16">
        <f>I129</f>
        <v>0</v>
      </c>
      <c r="J128" s="60">
        <v>0</v>
      </c>
      <c r="K128" s="60"/>
      <c r="L128" s="60">
        <v>0</v>
      </c>
      <c r="M128" s="2"/>
      <c r="N128" s="2"/>
      <c r="O128" s="2"/>
    </row>
    <row r="129" spans="2:15" ht="75.75" customHeight="1" hidden="1">
      <c r="B129" s="13">
        <f>B128+1</f>
        <v>2</v>
      </c>
      <c r="C129" s="23" t="s">
        <v>88</v>
      </c>
      <c r="D129" s="15" t="s">
        <v>23</v>
      </c>
      <c r="E129" s="15" t="s">
        <v>33</v>
      </c>
      <c r="F129" s="15" t="s">
        <v>31</v>
      </c>
      <c r="G129" s="15" t="s">
        <v>79</v>
      </c>
      <c r="H129" s="15" t="s">
        <v>24</v>
      </c>
      <c r="I129" s="16">
        <f>I130</f>
        <v>0</v>
      </c>
      <c r="J129" s="60">
        <v>0</v>
      </c>
      <c r="K129" s="60"/>
      <c r="L129" s="60">
        <v>0</v>
      </c>
      <c r="M129" s="2"/>
      <c r="N129" s="2"/>
      <c r="O129" s="2"/>
    </row>
    <row r="130" spans="2:15" ht="141" customHeight="1" hidden="1">
      <c r="B130" s="13">
        <f>B129+1</f>
        <v>3</v>
      </c>
      <c r="C130" s="17" t="s">
        <v>91</v>
      </c>
      <c r="D130" s="15" t="s">
        <v>23</v>
      </c>
      <c r="E130" s="15" t="s">
        <v>33</v>
      </c>
      <c r="F130" s="15" t="s">
        <v>31</v>
      </c>
      <c r="G130" s="15" t="s">
        <v>80</v>
      </c>
      <c r="H130" s="15" t="s">
        <v>24</v>
      </c>
      <c r="I130" s="16">
        <f>I131+I132</f>
        <v>0</v>
      </c>
      <c r="J130" s="60">
        <v>0</v>
      </c>
      <c r="K130" s="60"/>
      <c r="L130" s="60">
        <v>0</v>
      </c>
      <c r="M130" s="2"/>
      <c r="N130" s="2"/>
      <c r="O130" s="2"/>
    </row>
    <row r="131" spans="2:15" ht="85.5" customHeight="1" hidden="1">
      <c r="B131" s="13">
        <f>B130+1</f>
        <v>4</v>
      </c>
      <c r="C131" s="34" t="s">
        <v>44</v>
      </c>
      <c r="D131" s="15" t="s">
        <v>23</v>
      </c>
      <c r="E131" s="15" t="s">
        <v>33</v>
      </c>
      <c r="F131" s="15" t="s">
        <v>31</v>
      </c>
      <c r="G131" s="15" t="s">
        <v>80</v>
      </c>
      <c r="H131" s="15" t="s">
        <v>35</v>
      </c>
      <c r="I131" s="16"/>
      <c r="J131" s="60">
        <v>0</v>
      </c>
      <c r="K131" s="60"/>
      <c r="L131" s="60">
        <v>0</v>
      </c>
      <c r="M131" s="2"/>
      <c r="N131" s="2"/>
      <c r="O131" s="2"/>
    </row>
    <row r="132" spans="2:15" ht="62.25" customHeight="1" hidden="1">
      <c r="B132" s="13">
        <f>B131+1</f>
        <v>5</v>
      </c>
      <c r="C132" s="29" t="s">
        <v>1</v>
      </c>
      <c r="D132" s="36" t="s">
        <v>23</v>
      </c>
      <c r="E132" s="36" t="s">
        <v>33</v>
      </c>
      <c r="F132" s="36" t="s">
        <v>31</v>
      </c>
      <c r="G132" s="36" t="s">
        <v>80</v>
      </c>
      <c r="H132" s="36" t="s">
        <v>41</v>
      </c>
      <c r="I132" s="37"/>
      <c r="J132" s="60">
        <v>0</v>
      </c>
      <c r="K132" s="66"/>
      <c r="L132" s="60">
        <v>0</v>
      </c>
      <c r="M132" s="2"/>
      <c r="N132" s="2"/>
      <c r="O132" s="2"/>
    </row>
    <row r="133" spans="2:15" s="58" customFormat="1" ht="141.75" customHeight="1">
      <c r="B133" s="50"/>
      <c r="C133" s="23" t="s">
        <v>99</v>
      </c>
      <c r="D133" s="18" t="s">
        <v>23</v>
      </c>
      <c r="E133" s="18" t="s">
        <v>33</v>
      </c>
      <c r="F133" s="18" t="s">
        <v>31</v>
      </c>
      <c r="G133" s="18" t="s">
        <v>51</v>
      </c>
      <c r="H133" s="18"/>
      <c r="I133" s="19">
        <f>I134</f>
        <v>0</v>
      </c>
      <c r="J133" s="61">
        <f>J134</f>
        <v>538.84</v>
      </c>
      <c r="K133" s="61">
        <f>K134</f>
        <v>142.65</v>
      </c>
      <c r="L133" s="61">
        <f>L134</f>
        <v>681.49</v>
      </c>
      <c r="M133" s="2"/>
      <c r="N133" s="2"/>
      <c r="O133" s="2"/>
    </row>
    <row r="134" spans="2:15" s="58" customFormat="1" ht="135.75" customHeight="1">
      <c r="B134" s="50"/>
      <c r="C134" s="23" t="s">
        <v>103</v>
      </c>
      <c r="D134" s="18" t="s">
        <v>23</v>
      </c>
      <c r="E134" s="18" t="s">
        <v>33</v>
      </c>
      <c r="F134" s="18" t="s">
        <v>31</v>
      </c>
      <c r="G134" s="18" t="s">
        <v>52</v>
      </c>
      <c r="H134" s="18"/>
      <c r="I134" s="19">
        <f>I135</f>
        <v>0</v>
      </c>
      <c r="J134" s="61">
        <f>J135+J142</f>
        <v>538.84</v>
      </c>
      <c r="K134" s="61">
        <f>K135+K139+K142+K145</f>
        <v>142.65</v>
      </c>
      <c r="L134" s="61">
        <f>L135+L142</f>
        <v>681.49</v>
      </c>
      <c r="M134" s="2"/>
      <c r="N134" s="2"/>
      <c r="O134" s="2"/>
    </row>
    <row r="135" spans="2:15" s="58" customFormat="1" ht="81.75" customHeight="1">
      <c r="B135" s="50"/>
      <c r="C135" s="57" t="s">
        <v>158</v>
      </c>
      <c r="D135" s="18" t="s">
        <v>23</v>
      </c>
      <c r="E135" s="18" t="s">
        <v>33</v>
      </c>
      <c r="F135" s="18" t="s">
        <v>31</v>
      </c>
      <c r="G135" s="18" t="s">
        <v>53</v>
      </c>
      <c r="H135" s="18"/>
      <c r="I135" s="19">
        <f>I136+I137</f>
        <v>0</v>
      </c>
      <c r="J135" s="61">
        <f>J136+J137+J139</f>
        <v>133.4</v>
      </c>
      <c r="K135" s="61">
        <f>K136+K137</f>
        <v>0</v>
      </c>
      <c r="L135" s="61">
        <f>L136+L137+L139</f>
        <v>160.34</v>
      </c>
      <c r="M135" s="2"/>
      <c r="N135" s="2"/>
      <c r="O135" s="2"/>
    </row>
    <row r="136" spans="2:15" ht="72.75" customHeight="1">
      <c r="B136" s="13"/>
      <c r="C136" s="34" t="s">
        <v>64</v>
      </c>
      <c r="D136" s="18" t="s">
        <v>23</v>
      </c>
      <c r="E136" s="18" t="s">
        <v>33</v>
      </c>
      <c r="F136" s="18" t="s">
        <v>31</v>
      </c>
      <c r="G136" s="18" t="s">
        <v>53</v>
      </c>
      <c r="H136" s="18" t="s">
        <v>35</v>
      </c>
      <c r="I136" s="19"/>
      <c r="J136" s="61">
        <v>77.78</v>
      </c>
      <c r="K136" s="61">
        <v>0</v>
      </c>
      <c r="L136" s="61">
        <v>77.78</v>
      </c>
      <c r="M136" s="2"/>
      <c r="N136" s="2"/>
      <c r="O136" s="2"/>
    </row>
    <row r="137" spans="2:15" ht="186" customHeight="1">
      <c r="B137" s="13"/>
      <c r="C137" s="34" t="s">
        <v>110</v>
      </c>
      <c r="D137" s="18" t="s">
        <v>23</v>
      </c>
      <c r="E137" s="18" t="s">
        <v>33</v>
      </c>
      <c r="F137" s="18" t="s">
        <v>31</v>
      </c>
      <c r="G137" s="18" t="s">
        <v>53</v>
      </c>
      <c r="H137" s="18" t="s">
        <v>63</v>
      </c>
      <c r="I137" s="19"/>
      <c r="J137" s="61">
        <v>23.49</v>
      </c>
      <c r="K137" s="61">
        <v>0</v>
      </c>
      <c r="L137" s="61">
        <v>23.49</v>
      </c>
      <c r="M137" s="2"/>
      <c r="N137" s="2"/>
      <c r="O137" s="2"/>
    </row>
    <row r="138" spans="2:15" ht="57" customHeight="1" hidden="1">
      <c r="B138" s="45"/>
      <c r="C138" s="35" t="s">
        <v>34</v>
      </c>
      <c r="D138" s="36" t="s">
        <v>23</v>
      </c>
      <c r="E138" s="36" t="s">
        <v>82</v>
      </c>
      <c r="F138" s="36" t="s">
        <v>82</v>
      </c>
      <c r="G138" s="36" t="s">
        <v>83</v>
      </c>
      <c r="H138" s="36" t="s">
        <v>84</v>
      </c>
      <c r="I138" s="37"/>
      <c r="J138" s="60">
        <v>0</v>
      </c>
      <c r="K138" s="66"/>
      <c r="L138" s="60">
        <v>0</v>
      </c>
      <c r="M138" s="2"/>
      <c r="N138" s="3">
        <f>I14+I23+I46+I58+I90+I99+I111+I128+I138</f>
        <v>0</v>
      </c>
      <c r="O138" s="2"/>
    </row>
    <row r="139" spans="2:15" ht="106.5" customHeight="1">
      <c r="B139" s="47"/>
      <c r="C139" s="49" t="s">
        <v>140</v>
      </c>
      <c r="D139" s="43" t="s">
        <v>23</v>
      </c>
      <c r="E139" s="43" t="s">
        <v>33</v>
      </c>
      <c r="F139" s="43" t="s">
        <v>31</v>
      </c>
      <c r="G139" s="43" t="s">
        <v>121</v>
      </c>
      <c r="H139" s="36"/>
      <c r="I139" s="37"/>
      <c r="J139" s="67">
        <f>J140+J141</f>
        <v>32.13</v>
      </c>
      <c r="K139" s="67">
        <f>K140+K141</f>
        <v>26.94</v>
      </c>
      <c r="L139" s="67">
        <f>L140+L141</f>
        <v>59.07000000000001</v>
      </c>
      <c r="M139" s="2"/>
      <c r="N139" s="3"/>
      <c r="O139" s="2"/>
    </row>
    <row r="140" spans="2:15" ht="77.25" customHeight="1">
      <c r="B140" s="47"/>
      <c r="C140" s="49" t="str">
        <f>C136</f>
        <v>Фонд оплаты труда государственных (муниципальных) органов </v>
      </c>
      <c r="D140" s="43" t="s">
        <v>23</v>
      </c>
      <c r="E140" s="43" t="s">
        <v>33</v>
      </c>
      <c r="F140" s="43" t="s">
        <v>31</v>
      </c>
      <c r="G140" s="43" t="s">
        <v>121</v>
      </c>
      <c r="H140" s="43" t="s">
        <v>35</v>
      </c>
      <c r="I140" s="37"/>
      <c r="J140" s="67">
        <v>24.68</v>
      </c>
      <c r="K140" s="67">
        <v>20.69</v>
      </c>
      <c r="L140" s="67">
        <f>J140+K140</f>
        <v>45.370000000000005</v>
      </c>
      <c r="M140" s="2"/>
      <c r="N140" s="3"/>
      <c r="O140" s="2"/>
    </row>
    <row r="141" spans="2:15" ht="207" customHeight="1">
      <c r="B141" s="47"/>
      <c r="C141" s="46" t="str">
        <f>C137</f>
        <v>Взносы по обязательному социальному страхованию на выплаты  денежного содержания  и иные выплаты работникам государственных (муниципальных органов)</v>
      </c>
      <c r="D141" s="43" t="s">
        <v>23</v>
      </c>
      <c r="E141" s="43" t="s">
        <v>33</v>
      </c>
      <c r="F141" s="43" t="s">
        <v>31</v>
      </c>
      <c r="G141" s="43" t="s">
        <v>121</v>
      </c>
      <c r="H141" s="43" t="s">
        <v>63</v>
      </c>
      <c r="I141" s="37"/>
      <c r="J141" s="67">
        <v>7.45</v>
      </c>
      <c r="K141" s="67">
        <v>6.25</v>
      </c>
      <c r="L141" s="67">
        <f>J141+K141</f>
        <v>13.7</v>
      </c>
      <c r="M141" s="2"/>
      <c r="N141" s="3"/>
      <c r="O141" s="2"/>
    </row>
    <row r="142" spans="2:15" ht="87" customHeight="1">
      <c r="B142" s="48"/>
      <c r="C142" s="49" t="s">
        <v>158</v>
      </c>
      <c r="D142" s="43" t="s">
        <v>23</v>
      </c>
      <c r="E142" s="43" t="s">
        <v>33</v>
      </c>
      <c r="F142" s="43" t="s">
        <v>31</v>
      </c>
      <c r="G142" s="43" t="s">
        <v>54</v>
      </c>
      <c r="H142" s="43"/>
      <c r="I142" s="44"/>
      <c r="J142" s="67">
        <f>J143+J144</f>
        <v>405.44</v>
      </c>
      <c r="K142" s="67">
        <f>K143+K144</f>
        <v>0</v>
      </c>
      <c r="L142" s="67">
        <f>L143+L144+L145</f>
        <v>521.15</v>
      </c>
      <c r="M142" s="2"/>
      <c r="N142" s="3"/>
      <c r="O142" s="2"/>
    </row>
    <row r="143" spans="2:15" ht="102.75" customHeight="1">
      <c r="B143" s="47"/>
      <c r="C143" s="49" t="s">
        <v>98</v>
      </c>
      <c r="D143" s="43" t="s">
        <v>23</v>
      </c>
      <c r="E143" s="43" t="s">
        <v>33</v>
      </c>
      <c r="F143" s="43" t="s">
        <v>31</v>
      </c>
      <c r="G143" s="43" t="s">
        <v>54</v>
      </c>
      <c r="H143" s="43" t="s">
        <v>35</v>
      </c>
      <c r="I143" s="44"/>
      <c r="J143" s="67">
        <v>311.4</v>
      </c>
      <c r="K143" s="67">
        <v>0</v>
      </c>
      <c r="L143" s="67">
        <v>311.4</v>
      </c>
      <c r="M143" s="2"/>
      <c r="N143" s="3"/>
      <c r="O143" s="2"/>
    </row>
    <row r="144" spans="2:15" ht="185.25" customHeight="1">
      <c r="B144" s="47"/>
      <c r="C144" s="49" t="s">
        <v>110</v>
      </c>
      <c r="D144" s="43" t="s">
        <v>23</v>
      </c>
      <c r="E144" s="43" t="s">
        <v>33</v>
      </c>
      <c r="F144" s="43" t="s">
        <v>31</v>
      </c>
      <c r="G144" s="43" t="s">
        <v>54</v>
      </c>
      <c r="H144" s="43" t="s">
        <v>63</v>
      </c>
      <c r="I144" s="44"/>
      <c r="J144" s="67">
        <v>94.04</v>
      </c>
      <c r="K144" s="67">
        <v>0</v>
      </c>
      <c r="L144" s="67">
        <v>94.04</v>
      </c>
      <c r="M144" s="2"/>
      <c r="N144" s="3"/>
      <c r="O144" s="2"/>
    </row>
    <row r="145" spans="2:15" ht="106.5" customHeight="1">
      <c r="B145" s="47"/>
      <c r="C145" s="49" t="s">
        <v>140</v>
      </c>
      <c r="D145" s="43" t="s">
        <v>23</v>
      </c>
      <c r="E145" s="43" t="s">
        <v>33</v>
      </c>
      <c r="F145" s="43" t="s">
        <v>31</v>
      </c>
      <c r="G145" s="43" t="s">
        <v>161</v>
      </c>
      <c r="H145" s="36"/>
      <c r="I145" s="37"/>
      <c r="J145" s="67">
        <f>J146+J147</f>
        <v>0</v>
      </c>
      <c r="K145" s="67">
        <f>K146+K147</f>
        <v>115.71000000000001</v>
      </c>
      <c r="L145" s="67">
        <f>L146+L147</f>
        <v>115.71000000000001</v>
      </c>
      <c r="M145" s="2"/>
      <c r="N145" s="3"/>
      <c r="O145" s="2"/>
    </row>
    <row r="146" spans="2:15" ht="77.25" customHeight="1">
      <c r="B146" s="47"/>
      <c r="C146" s="49" t="str">
        <f>C143</f>
        <v>Фонд оплаты труда  государственных (муниципальных) органов</v>
      </c>
      <c r="D146" s="43" t="s">
        <v>23</v>
      </c>
      <c r="E146" s="43" t="s">
        <v>33</v>
      </c>
      <c r="F146" s="43" t="s">
        <v>31</v>
      </c>
      <c r="G146" s="43" t="s">
        <v>161</v>
      </c>
      <c r="H146" s="43" t="s">
        <v>35</v>
      </c>
      <c r="I146" s="37"/>
      <c r="J146" s="67">
        <v>0</v>
      </c>
      <c r="K146" s="67">
        <v>88.87</v>
      </c>
      <c r="L146" s="67">
        <f>J146+K146</f>
        <v>88.87</v>
      </c>
      <c r="M146" s="2"/>
      <c r="N146" s="3"/>
      <c r="O146" s="2"/>
    </row>
    <row r="147" spans="2:15" ht="185.25" customHeight="1">
      <c r="B147" s="47"/>
      <c r="C147" s="49" t="str">
        <f>C144</f>
        <v>Взносы по обязательному социальному страхованию на выплаты  денежного содержания  и иные выплаты работникам государственных (муниципальных органов)</v>
      </c>
      <c r="D147" s="43" t="s">
        <v>23</v>
      </c>
      <c r="E147" s="43" t="s">
        <v>33</v>
      </c>
      <c r="F147" s="43" t="s">
        <v>31</v>
      </c>
      <c r="G147" s="43" t="s">
        <v>161</v>
      </c>
      <c r="H147" s="43" t="s">
        <v>63</v>
      </c>
      <c r="I147" s="44"/>
      <c r="J147" s="67">
        <v>0</v>
      </c>
      <c r="K147" s="67">
        <v>26.84</v>
      </c>
      <c r="L147" s="67">
        <f>J147+K147</f>
        <v>26.84</v>
      </c>
      <c r="M147" s="2"/>
      <c r="N147" s="3"/>
      <c r="O147" s="2"/>
    </row>
    <row r="148" spans="2:15" ht="75.75" customHeight="1">
      <c r="B148" s="71"/>
      <c r="C148" s="71"/>
      <c r="D148" s="71"/>
      <c r="E148" s="71"/>
      <c r="F148" s="71"/>
      <c r="G148" s="71"/>
      <c r="H148" s="37"/>
      <c r="I148" s="37" t="e">
        <f>I12+I55+#REF!+I88+I98+I109+I126+I138</f>
        <v>#REF!</v>
      </c>
      <c r="J148" s="66">
        <f>J12+J55+J66+J88+J98+J109+J126</f>
        <v>3278.91</v>
      </c>
      <c r="K148" s="66">
        <f>K13+K22+K45+K52+K55+K66+K82+K88+K98+K109+K126</f>
        <v>560.81</v>
      </c>
      <c r="L148" s="66">
        <f>J148+K148</f>
        <v>3839.72</v>
      </c>
      <c r="M148" s="2"/>
      <c r="N148" s="2"/>
      <c r="O148" s="2"/>
    </row>
    <row r="149" spans="2:15" ht="61.5">
      <c r="B149" s="38"/>
      <c r="C149" s="38"/>
      <c r="D149" s="38"/>
      <c r="E149" s="38"/>
      <c r="F149" s="38"/>
      <c r="G149" s="38"/>
      <c r="H149" s="38"/>
      <c r="I149" s="38"/>
      <c r="J149" s="68"/>
      <c r="K149" s="68"/>
      <c r="L149" s="68"/>
      <c r="M149" s="2"/>
      <c r="N149" s="2"/>
      <c r="O149" s="2"/>
    </row>
    <row r="150" spans="2:15" ht="61.5">
      <c r="B150" s="38"/>
      <c r="C150" s="38"/>
      <c r="D150" s="38"/>
      <c r="E150" s="38"/>
      <c r="F150" s="38"/>
      <c r="G150" s="38"/>
      <c r="H150" s="38"/>
      <c r="I150" s="38"/>
      <c r="J150" s="68"/>
      <c r="K150" s="68"/>
      <c r="L150" s="68"/>
      <c r="M150" s="2"/>
      <c r="N150" s="2"/>
      <c r="O150" s="2"/>
    </row>
    <row r="151" spans="2:13" ht="59.25"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1"/>
    </row>
    <row r="152" spans="2:12" ht="59.25"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</sheetData>
  <sheetProtection/>
  <mergeCells count="6">
    <mergeCell ref="B7:L7"/>
    <mergeCell ref="H8:L8"/>
    <mergeCell ref="B148:G148"/>
    <mergeCell ref="H4:P4"/>
    <mergeCell ref="H6:L6"/>
    <mergeCell ref="H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  <rowBreaks count="1" manualBreakCount="1">
    <brk id="12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1</cp:lastModifiedBy>
  <cp:lastPrinted>2022-04-08T07:38:56Z</cp:lastPrinted>
  <dcterms:created xsi:type="dcterms:W3CDTF">2007-09-12T09:25:25Z</dcterms:created>
  <dcterms:modified xsi:type="dcterms:W3CDTF">2022-04-08T07:39:27Z</dcterms:modified>
  <cp:category/>
  <cp:version/>
  <cp:contentType/>
  <cp:contentStatus/>
</cp:coreProperties>
</file>