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6" windowHeight="5904" tabRatio="728" activeTab="9"/>
  </bookViews>
  <sheets>
    <sheet name="Прил 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1" r:id="rId11"/>
    <sheet name="Прил.12" sheetId="12" r:id="rId12"/>
    <sheet name="пер-нь код ЦСР" sheetId="13" r:id="rId13"/>
  </sheets>
  <definedNames>
    <definedName name="_Toc105952697" localSheetId="6">'Прил.7'!#REF!</definedName>
    <definedName name="_Toc105952697" localSheetId="7">'Прил.8'!#REF!</definedName>
    <definedName name="_Toc105952698" localSheetId="6">'Прил.7'!#REF!</definedName>
    <definedName name="_Toc105952698" localSheetId="7">'Прил.8'!#REF!</definedName>
    <definedName name="_xlnm.Print_Area" localSheetId="12">'пер-нь код ЦСР'!$A$1:$E$27</definedName>
    <definedName name="_xlnm.Print_Area" localSheetId="0">'Прил 1'!$A$2:$E$22</definedName>
    <definedName name="_xlnm.Print_Area" localSheetId="9">'Прил.10'!$A$1:$P$57</definedName>
    <definedName name="_xlnm.Print_Area" localSheetId="10">'Прил.11'!$A$1:$R$136</definedName>
    <definedName name="_xlnm.Print_Area" localSheetId="11">'Прил.12'!$A$1:$O$83</definedName>
    <definedName name="_xlnm.Print_Area" localSheetId="1">'Прил.2'!$A$1:$G$7</definedName>
    <definedName name="_xlnm.Print_Area" localSheetId="2">'Прил.3'!$A$1:$H$12</definedName>
    <definedName name="_xlnm.Print_Area" localSheetId="3">'Прил.4'!$A$1:$J$16</definedName>
    <definedName name="_xlnm.Print_Area" localSheetId="4">'Прил.5'!$A$1:$G$42</definedName>
    <definedName name="_xlnm.Print_Area" localSheetId="5">'Прил.6'!$A$1:$G$34</definedName>
    <definedName name="_xlnm.Print_Area" localSheetId="6">'Прил.7'!$A$1:$F$33</definedName>
    <definedName name="_xlnm.Print_Area" localSheetId="7">'Прил.8'!$A$1:$G$28</definedName>
    <definedName name="_xlnm.Print_Area" localSheetId="8">'Прил.9'!$A$1:$N$67</definedName>
    <definedName name="п" localSheetId="9">#REF!</definedName>
    <definedName name="п" localSheetId="10">#REF!</definedName>
    <definedName name="п" localSheetId="11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р">#REF!</definedName>
  </definedNames>
  <calcPr fullCalcOnLoad="1"/>
</workbook>
</file>

<file path=xl/sharedStrings.xml><?xml version="1.0" encoding="utf-8"?>
<sst xmlns="http://schemas.openxmlformats.org/spreadsheetml/2006/main" count="2103" uniqueCount="392">
  <si>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</si>
  <si>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</si>
  <si>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</si>
  <si>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</si>
  <si>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</si>
  <si>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</si>
  <si>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</si>
  <si>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</si>
  <si>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</si>
  <si>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</si>
  <si>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</si>
  <si>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</si>
  <si>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</si>
  <si>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</si>
  <si>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</si>
  <si>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</si>
  <si>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Изменения (+;-)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</si>
  <si>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</si>
  <si>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</si>
  <si>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</si>
  <si>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</si>
  <si>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</si>
  <si>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</si>
  <si>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</si>
  <si>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</si>
  <si>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</si>
  <si>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</si>
  <si>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</si>
  <si>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</si>
  <si>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</si>
  <si>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</si>
  <si>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</si>
  <si>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</si>
  <si>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</si>
  <si>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</si>
  <si>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</si>
  <si>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</si>
  <si>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</si>
  <si>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</si>
  <si>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</si>
  <si>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</si>
  <si>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</si>
  <si>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</si>
  <si>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</si>
  <si>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</si>
  <si>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</si>
  <si>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</si>
  <si>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</si>
  <si>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</si>
  <si>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</si>
  <si>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</si>
  <si>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</si>
  <si>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</si>
  <si>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</si>
  <si>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</si>
  <si>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</si>
  <si>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</si>
  <si>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</si>
  <si>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</si>
  <si>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</si>
  <si>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</si>
  <si>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</si>
  <si>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</si>
  <si>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</si>
  <si>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</si>
  <si>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</si>
  <si>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</si>
  <si>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</si>
  <si>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</si>
  <si>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</si>
  <si>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</si>
  <si>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</si>
  <si>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</si>
  <si>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</si>
  <si>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</si>
  <si>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</si>
  <si>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</si>
  <si>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</si>
  <si>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Увеличение прочих остатков денежных средств бюджетов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</si>
  <si>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</si>
  <si>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</si>
  <si>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</si>
  <si>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</si>
  <si>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</si>
  <si>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</si>
  <si>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</si>
  <si>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</si>
  <si>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</si>
  <si>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</si>
  <si>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</si>
  <si>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1 17 01050 10 0000 180</t>
  </si>
  <si>
    <t>Невыясненные поступления, зачисляемые в бюджеты поселений</t>
  </si>
  <si>
    <t>1 17 05050 10 0000 180</t>
  </si>
  <si>
    <t xml:space="preserve">Прочие неналоговые доходы бюджетов поселений 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</si>
  <si>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</si>
  <si>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</si>
  <si>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</si>
  <si>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</si>
  <si>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</si>
  <si>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</si>
  <si>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</si>
  <si>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</si>
  <si>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</si>
  <si>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</si>
  <si>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</si>
  <si>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</si>
  <si>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</si>
  <si>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Код</t>
  </si>
  <si>
    <t>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</si>
  <si>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</si>
  <si>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</si>
  <si>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</si>
  <si>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</si>
  <si>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0120300000</t>
  </si>
  <si>
    <t>0120100000</t>
  </si>
  <si>
    <t>0100000000</t>
  </si>
  <si>
    <t>0120500000</t>
  </si>
  <si>
    <t>0130000000</t>
  </si>
  <si>
    <t>0130300000</t>
  </si>
  <si>
    <t>0130100000</t>
  </si>
  <si>
    <t>0130200000</t>
  </si>
  <si>
    <t>9900000000</t>
  </si>
  <si>
    <t>Наименование целевой статьи расходов</t>
  </si>
  <si>
    <t>0110000000</t>
  </si>
  <si>
    <t>0110100000</t>
  </si>
  <si>
    <t>0110200000</t>
  </si>
  <si>
    <t>0110300000</t>
  </si>
  <si>
    <t>Высшее должностное лицо сельского поселения</t>
  </si>
  <si>
    <t>0309</t>
  </si>
  <si>
    <t>0412</t>
  </si>
  <si>
    <t>010А101100</t>
  </si>
  <si>
    <t>010А101110</t>
  </si>
  <si>
    <t>010А101190</t>
  </si>
  <si>
    <t>990А001100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</si>
  <si>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</si>
  <si>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</si>
  <si>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</si>
  <si>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</si>
  <si>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</si>
  <si>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</si>
  <si>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Субвенция на осуществление воинского учета на территориях,где отсутствуют военные комиссариаты в рамках подпрограммы "Управление муниципальными финансами и муниципальным имуществом"</t>
  </si>
  <si>
    <t>НАЦИОНАЛЬНАЯ ОБОРОНА</t>
  </si>
  <si>
    <t>Мобилизационная и вневойсковая подготовка</t>
  </si>
  <si>
    <t>0203</t>
  </si>
  <si>
    <t>0200</t>
  </si>
  <si>
    <t>Нормативы отчислений доходов</t>
  </si>
  <si>
    <t>КБК</t>
  </si>
  <si>
    <t xml:space="preserve">                        Наименование доходов</t>
  </si>
  <si>
    <t>Нормативы отчислений    (%)</t>
  </si>
  <si>
    <t>801 1 13 01995 10 0000 130</t>
  </si>
  <si>
    <t xml:space="preserve">Прочие доходы от оказания платных услуг(работ) получателями средств бюджета поселений </t>
  </si>
  <si>
    <t>Прочие неналоговые доходы бюджетов поселений</t>
  </si>
  <si>
    <t>202 01001 10 0000 151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</si>
  <si>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</si>
  <si>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</si>
  <si>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</si>
  <si>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</si>
  <si>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</si>
  <si>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</si>
  <si>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</si>
  <si>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</si>
  <si>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Субвенция на осуществление воинского учета на территориях,где отсутствуют военные комиссариаты</t>
  </si>
  <si>
    <t>0120000</t>
  </si>
  <si>
    <t>0122000</t>
  </si>
  <si>
    <t>0130000</t>
  </si>
  <si>
    <t>0133000</t>
  </si>
  <si>
    <t>0132000</t>
  </si>
  <si>
    <t>99</t>
  </si>
  <si>
    <t>9990000</t>
  </si>
  <si>
    <t>999</t>
  </si>
  <si>
    <t>Субвенции на реализацию на отдельных государственныхполномочий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</si>
  <si>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Приложение 10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</si>
  <si>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</si>
  <si>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Приложение 11</t>
  </si>
  <si>
    <t>9999</t>
  </si>
  <si>
    <t>990А018000</t>
  </si>
  <si>
    <t>Приложение 9</t>
  </si>
  <si>
    <t>Муниципальная программа "Комплексное развитие территории Нижне-Талдинского сельского поселения на 2015-2018г.г"</t>
  </si>
  <si>
    <t>Подпрограмма "Развитие социально-культурной сферы Нижне-Талдинского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</si>
  <si>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</si>
  <si>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</si>
  <si>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</si>
  <si>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АВЦП" Обеспечение деятельности Администрации МО Нижне-Талдинское сельское поселение на 2015-2018 гг.</t>
  </si>
  <si>
    <t>Подпрограмма "Устойчивое развитие систем жизнеобеспечения Нижне-Талдинского сельского поселения на 2015-2018г.г"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</si>
  <si>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</si>
  <si>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Перечень главных администраторов доходов бюджета муниципального образования Куладинское сельское поселение</t>
  </si>
  <si>
    <t>Сельская администрация Куладинского сельского поселения Онгудайского района Республики Алтай</t>
  </si>
  <si>
    <t xml:space="preserve">в бюджет  муниципального образования «Куладинское сельское поселение» </t>
  </si>
  <si>
    <t>Муниципальная программа "Комплексное развитие территории Куладинского сельского поселения на 2015-2018г.г"</t>
  </si>
  <si>
    <t>АВЦП" Обеспечение деятельности Администрации МО Куладинское сельское поселение на 2015-2018 гг.</t>
  </si>
  <si>
    <t>Подпрограмма "Повышение качества управления муниципальным имуществом и земельными ресурсами Куладинского сельского поселения на 2015-2018г"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</si>
  <si>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Куладинского сельского поселения на 2015-2018гг"</t>
  </si>
  <si>
    <t>Подпрограмма "Устойчивое развитие систем жизнеобеспечения  Куладинского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</si>
  <si>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</si>
  <si>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Подпрограмма "Развитие социально-культурной сферы Куладинского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</si>
  <si>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</si>
  <si>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</si>
  <si>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</si>
  <si>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0110451180</t>
  </si>
  <si>
    <t>013010000</t>
  </si>
  <si>
    <t>990000Ш000</t>
  </si>
  <si>
    <t>0140200000</t>
  </si>
  <si>
    <t>0140000000</t>
  </si>
  <si>
    <t>9900018000</t>
  </si>
  <si>
    <t>Муниципальная программа "Комплексное развитие территории Куладинское сельского поселения на 2015-2018г.г"</t>
  </si>
  <si>
    <t>Приложение 12</t>
  </si>
  <si>
    <t>801 1 17 01050 10 0000 180</t>
  </si>
  <si>
    <t>801 1 17 05050 10 0000 180</t>
  </si>
  <si>
    <t>2 02 15001 10 0000 151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</si>
  <si>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</si>
  <si>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</si>
  <si>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2 02 40014 10 0000 151</t>
  </si>
  <si>
    <t xml:space="preserve">Дотации  на выравнивание бюджетной обеспеченности </t>
  </si>
  <si>
    <t>2 02 45160 10 0000 151</t>
  </si>
  <si>
    <t>Межбюджетные трансферты, передаваемые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</si>
  <si>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(тыс. рублей)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</si>
  <si>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</si>
  <si>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</si>
  <si>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</si>
  <si>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</si>
  <si>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</si>
  <si>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</si>
  <si>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</si>
  <si>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</si>
  <si>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</si>
  <si>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</si>
  <si>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</si>
  <si>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</si>
  <si>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</si>
  <si>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</si>
  <si>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</si>
  <si>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</si>
  <si>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</si>
  <si>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</si>
  <si>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</si>
  <si>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6"/>
        <rFont val="Times New Roman"/>
        <family val="1"/>
      </rPr>
      <t xml:space="preserve"> </t>
    </r>
    <r>
      <rPr>
        <i/>
        <sz val="16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</si>
  <si>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</si>
  <si>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</si>
  <si>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</si>
  <si>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i/>
        <sz val="16"/>
        <color indexed="10"/>
        <rFont val="Times New Roman"/>
        <family val="1"/>
      </rPr>
      <t xml:space="preserve"> </t>
    </r>
  </si>
  <si>
    <t>106 06033 10 0000 110</t>
  </si>
  <si>
    <t>Земельный налог с организаций , обладающих земельным участком, расположенным в границах сельских поселений</t>
  </si>
  <si>
    <t>106 06043 10 0000 110</t>
  </si>
  <si>
    <t>Земельный налог с физических лиц, обладающих земельным участком, расположенным в границах 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</si>
  <si>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</si>
  <si>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</si>
  <si>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</si>
  <si>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</si>
  <si>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</si>
  <si>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</si>
  <si>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</si>
  <si>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</si>
  <si>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</si>
  <si>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</si>
  <si>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</si>
  <si>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</si>
  <si>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</si>
  <si>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</si>
  <si>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 имущества, находящееся в оперативном управлении органов управления сельских поселений (за исключением имущества бюджетных и автономных учреждений)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</si>
  <si>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</si>
  <si>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</si>
  <si>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</si>
  <si>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</si>
  <si>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</si>
  <si>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</si>
  <si>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2 02 15001 10 0000 151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</si>
  <si>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</si>
  <si>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</si>
  <si>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</si>
  <si>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2 02 30000 00 0000 151</t>
  </si>
  <si>
    <t>Субвенции бюджетам субъектов Российской Федерации и муниципальных образований</t>
  </si>
  <si>
    <t>Субвенции  на осуществление первичного воинского учета на территориях, где отсутствуют военные комиссариаты</t>
  </si>
  <si>
    <t xml:space="preserve"> 2 02 04000 00 0000 151</t>
  </si>
  <si>
    <t xml:space="preserve">2 07 00000 00 0000 180  </t>
  </si>
  <si>
    <t xml:space="preserve">Прочие безвозмездные поступления  </t>
  </si>
  <si>
    <t>Всего доходов</t>
  </si>
  <si>
    <t>Сумма на 2018 год</t>
  </si>
  <si>
    <t>Сумма на 2019 год</t>
  </si>
  <si>
    <t xml:space="preserve">Приложение 1
к решению сельского Совета депутатов №        от              г.                                     «О бюджете муниципального образования
Куладинское сельское поселение на 2018 год и на плановый период 2019-2020 годов"
</t>
  </si>
  <si>
    <t>Перечень главных администраторов источников финансирования дефицита бюджета муниципального образования Куладинское сельское поселение на 2018 год</t>
  </si>
  <si>
    <t>Перечень главных администраторов источников финансирования дефицита бюджета муниципального образования Куладинское сельское поселение на 2019- 2020 год</t>
  </si>
  <si>
    <t xml:space="preserve">Приложение 4
к решению сессии сельского Совета депутатов №       от                        г. «О бюджете муниципального образования
Куладинское сельское поселение на 2018 год и на плановый период 2019-2020 годов"
</t>
  </si>
  <si>
    <t xml:space="preserve">Приложение 5
к решению «О бюджете 
муниципального образования "Куладинское сельское поселение "
на 2018 год и на плановый период 2019 и 2020 годов» </t>
  </si>
  <si>
    <t>Объем поступлений доходов в бюджет муниципального образования "Куладинское сельское поселение" в 2018 году</t>
  </si>
  <si>
    <t xml:space="preserve">Приложение 6
к решению «О бюджете 
муниципального образования "Куладинское сельское поселение "
на 2018 год и на плановый период 2019 и 2020 годов» </t>
  </si>
  <si>
    <t>Объем поступлений доходов в бюджет муниципального образования "Куладинское сельское поселение" в 2019 и 2020 гг.</t>
  </si>
  <si>
    <t xml:space="preserve">Приложение  7
к решению «О бюджете муниципального образования Куладинское сельское поселение на 2018 год и на плановый период 2019 - 2020 годов"
</t>
  </si>
  <si>
    <t>Распределение
бюджета муниципального образования Куладинское сельское поселение  по разделам и подразделам функциональной классификации расходов на 2018год</t>
  </si>
  <si>
    <t>Распределение
бюджета муниципального образования  Куладинское сельское поселение  по разделам и подразделам функциональной классификации расходов на 2019-2020гг</t>
  </si>
  <si>
    <t>к решению "О бюджете муниципального образования Куладинское сельское поселение на 2018 год и на плановый период 2019-2020 годов"</t>
  </si>
  <si>
    <t>Распределение бюджетных ассигнований по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2018 год</t>
  </si>
  <si>
    <t xml:space="preserve">Распределение бюджетных ассигнований по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2019-2020 годов </t>
  </si>
  <si>
    <t>Ведомственная структура расходов бюджета муниципального образования Куладинское сельское поселение на 2019-2020гг</t>
  </si>
  <si>
    <t>Сумма на 2020 год</t>
  </si>
  <si>
    <t>Сумма на 2019 год   тыс.руб.</t>
  </si>
  <si>
    <t>Сумма на 2020 год тыс.руб.</t>
  </si>
  <si>
    <t>Сумма на  2018 год                      тыс.рублей</t>
  </si>
  <si>
    <t>Изменения на 2018 год (+;-)</t>
  </si>
  <si>
    <t>853</t>
  </si>
  <si>
    <t>Уплата пеней, штрафов</t>
  </si>
  <si>
    <t>Перечень кодов целевых статей расходов бюджета муниципального образования Куладинское сельское поселение</t>
  </si>
  <si>
    <t>Подпрограмма "Развитие экономического и налогового потенциала Куладинского сельского поселения на 2015-2018г."</t>
  </si>
  <si>
    <t>Развитие малого и среднего передпринимательства в рамках подпрограммы "Развитие экономического и налогового потенциала Куладинского сельского поселения на 2015-2018г." муниципальной программы "Комплексное развитие территории Куладинского сельского поселения на 2015-2018г.г"</t>
  </si>
  <si>
    <t>Повышение эффективности управления муниципальными финансами в рамках подпрограммы "Развитие экономического и налогового потенциала Куладинского сельского поселения на 2015-2018г." муниципальной программы "Комплексное развитие территории Куладинского сельского поселения на 2015-2018г.г"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</si>
  <si>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Куладинского сельского поселения на 2015-2018г." муниципальной программы "Комплексное развитие территории Куладинского сельского поселения на 2015-2018г.г"</t>
  </si>
  <si>
    <t>Подпрограмма "Устойчивое развитие систем жизнеобеспечения Куладинскогосельского поселения на 2015-2018г.г"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</si>
  <si>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</si>
  <si>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</si>
  <si>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</si>
  <si>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Куладинскогосельского поселения на 2015-2018г.г"</t>
  </si>
  <si>
    <t xml:space="preserve">Приложение 3
к решению сельского Совета депутатов №                от                               г. «О бюджете муниципального образования
 Куладинское сельское поселение на 2018 год и на плановый период 2019-2020 годов"
</t>
  </si>
  <si>
    <t xml:space="preserve">Приложение 2
к решению сельского Совета депутатов №           от                                   г. «О бюджете муниципального образования Куладинское сельское поселение на 2018 год и на плановый период 2019-2020 годов"
</t>
  </si>
  <si>
    <t>Утверждено доходов</t>
  </si>
  <si>
    <t>Утверждено доходов  2019 год</t>
  </si>
  <si>
    <t>Ведомственная структура расходов бюджета муниципального образования Куладинское сельское поселение на 2018 год</t>
  </si>
  <si>
    <t>9</t>
  </si>
  <si>
    <t>94,27</t>
  </si>
  <si>
    <t>312,16</t>
  </si>
  <si>
    <t>0130300001</t>
  </si>
  <si>
    <t>0130300002</t>
  </si>
  <si>
    <t>0130200001</t>
  </si>
  <si>
    <t>НЕНАЛОГОВЫЕ ДОХОДЫ</t>
  </si>
  <si>
    <t>99Г0916000</t>
  </si>
  <si>
    <t>880</t>
  </si>
  <si>
    <t>Обеспечение проведения выборов и референдумов</t>
  </si>
  <si>
    <t>Непрограммное обеспечение деятельности</t>
  </si>
  <si>
    <t>Проведения выборов и референдумов</t>
  </si>
  <si>
    <t>Утверждено расходов на 2019 год</t>
  </si>
  <si>
    <t>Сумма на 2019 год тыс.руб.</t>
  </si>
  <si>
    <t>Сумма на  2020 год                      тыс.руб.</t>
  </si>
  <si>
    <t>Утверждено расходов</t>
  </si>
  <si>
    <t>406,43</t>
  </si>
  <si>
    <t>912,97</t>
  </si>
  <si>
    <t>20</t>
  </si>
  <si>
    <t>0</t>
  </si>
  <si>
    <t>0107</t>
  </si>
  <si>
    <t>47,4</t>
  </si>
  <si>
    <t>120</t>
  </si>
  <si>
    <t>155,55</t>
  </si>
  <si>
    <t>342,61</t>
  </si>
  <si>
    <t>560,37</t>
  </si>
  <si>
    <t>61,57</t>
  </si>
  <si>
    <t>Сумма на 2018 год тыс.руб.</t>
  </si>
  <si>
    <t>47,40</t>
  </si>
  <si>
    <t>283,98</t>
  </si>
  <si>
    <t>120,20</t>
  </si>
  <si>
    <t>Изменение (+;-)</t>
  </si>
  <si>
    <t>4,50</t>
  </si>
  <si>
    <t>25,53</t>
  </si>
  <si>
    <t>-10</t>
  </si>
  <si>
    <t>-120</t>
  </si>
  <si>
    <t xml:space="preserve">Приложение  8
к решению «О бюджете муниципального образования Куладинское сельское поселение на 2018 год и на плановый период 2019 - 2020 годов"
</t>
  </si>
  <si>
    <t xml:space="preserve">Утверждено расходов </t>
  </si>
  <si>
    <t>475,78</t>
  </si>
  <si>
    <t>143,69</t>
  </si>
  <si>
    <t>45</t>
  </si>
  <si>
    <t>34,80</t>
  </si>
  <si>
    <t>11,00</t>
  </si>
  <si>
    <t>94,50</t>
  </si>
  <si>
    <t>25,50</t>
  </si>
  <si>
    <t>20,00</t>
  </si>
  <si>
    <t>89,30</t>
  </si>
  <si>
    <t>27,00</t>
  </si>
  <si>
    <t>10,00</t>
  </si>
  <si>
    <t>430,39</t>
  </si>
  <si>
    <t>129,98</t>
  </si>
  <si>
    <t>426,43</t>
  </si>
  <si>
    <t>1,6</t>
  </si>
  <si>
    <t>233,98</t>
  </si>
  <si>
    <t>10</t>
  </si>
  <si>
    <t>30</t>
  </si>
  <si>
    <t>92,30</t>
  </si>
  <si>
    <t>202 15001 10 0000 151</t>
  </si>
  <si>
    <t>Дотации бюджетам поселений на выравнивание бюджетной обеспеченности районный</t>
  </si>
  <si>
    <t>Дотации бюджетам поселений на выравнивание бюджетной обеспеченности республиканский</t>
  </si>
  <si>
    <t>" Обеспечение деятельности Администрации МО Куладинское сельское поселение на 2015-2018 гг.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</si>
  <si>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2019--2021г.г"</t>
  </si>
  <si>
    <t>Утверждено расходов на 2017 год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</si>
  <si>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2019-2021г.г"</t>
  </si>
  <si>
    <t>Подпрограмма "Устойчивое развитие систем жизнеобеспечения  Куладинского сельского поселения на 2019-2021г.г"</t>
  </si>
  <si>
    <t>Подпрограмма "Повышение качества управления муниципальным имуществом и земельными ресурсами Куладинского сельского поселения на 2019-2021г"</t>
  </si>
  <si>
    <t>" Обеспечение деятельности Администрации МО Куладинское сельское поселение на 2019-2021 гг.</t>
  </si>
  <si>
    <t>Муниципальная программа "Комплексное развитие территории Куладинского сельского поселения на 2019-2021г.г"</t>
  </si>
  <si>
    <t>-113,33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</si>
  <si>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2019-2021г.г"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</si>
  <si>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2019-2021г.г"</t>
  </si>
  <si>
    <t>Подпрограмма "Развитие социально-культурной сферы Куладинского сельского поселения на 2019-2021г.г."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</si>
  <si>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Куладинского сельского поселения на 2019-2021гг"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</si>
  <si>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2019-2021г.г"</t>
  </si>
  <si>
    <t>69,18</t>
  </si>
  <si>
    <t>156,52</t>
  </si>
  <si>
    <t>-55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</si>
</sst>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0&quot;р.&quot;_-;\-* #,##0.0000&quot;р.&quot;_-;_-* &quot;-&quot;??&quot;р.&quot;_-;_-@_-"/>
    <numFmt numFmtId="181" formatCode="[$-FC19]d\ mmmm\ yyyy\ &quot;г.&quot;"/>
    <numFmt numFmtId="182" formatCode="0.000"/>
    <numFmt numFmtId="183" formatCode="0.0000"/>
    <numFmt numFmtId="184" formatCode="0.00000"/>
    <numFmt numFmtId="185" formatCode="0.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20"/>
      <color indexed="8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b/>
      <sz val="20"/>
      <name val="Arial Cyr"/>
      <family val="0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2"/>
      <name val="Arial Cyr"/>
      <family val="0"/>
    </font>
    <font>
      <sz val="32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48"/>
      <name val="Arial Cyr"/>
      <family val="0"/>
    </font>
    <font>
      <sz val="2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22"/>
      <name val="Arial Cyr"/>
      <family val="0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0" fillId="0" borderId="0">
      <alignment/>
      <protection/>
    </xf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75" fillId="0" borderId="0">
      <alignment/>
      <protection/>
    </xf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370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16" fillId="0" borderId="10" xfId="54" applyFont="1" applyFill="1" applyBorder="1" applyAlignment="1">
      <alignment horizontal="left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18" fillId="0" borderId="10" xfId="54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17" fillId="32" borderId="10" xfId="0" applyNumberFormat="1" applyFont="1" applyFill="1" applyBorder="1" applyAlignment="1">
      <alignment horizontal="center" vertical="center" wrapText="1"/>
    </xf>
    <xf numFmtId="0" fontId="19" fillId="0" borderId="10" xfId="54" applyFont="1" applyFill="1" applyBorder="1" applyAlignment="1">
      <alignment horizontal="left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justify"/>
    </xf>
    <xf numFmtId="0" fontId="23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172" fontId="21" fillId="0" borderId="0" xfId="0" applyNumberFormat="1" applyFont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3" fillId="32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2" fontId="34" fillId="0" borderId="0" xfId="0" applyNumberFormat="1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  <xf numFmtId="2" fontId="23" fillId="0" borderId="0" xfId="0" applyNumberFormat="1" applyFont="1" applyBorder="1" applyAlignment="1">
      <alignment wrapText="1"/>
    </xf>
    <xf numFmtId="49" fontId="23" fillId="0" borderId="0" xfId="0" applyNumberFormat="1" applyFont="1" applyBorder="1" applyAlignment="1">
      <alignment wrapText="1"/>
    </xf>
    <xf numFmtId="0" fontId="26" fillId="0" borderId="0" xfId="0" applyFont="1" applyAlignment="1">
      <alignment/>
    </xf>
    <xf numFmtId="2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justify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justify"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2" fontId="31" fillId="0" borderId="0" xfId="0" applyNumberFormat="1" applyFont="1" applyBorder="1" applyAlignment="1">
      <alignment vertical="center"/>
    </xf>
    <xf numFmtId="0" fontId="31" fillId="0" borderId="0" xfId="0" applyFont="1" applyFill="1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9" fillId="32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wrapText="1"/>
    </xf>
    <xf numFmtId="0" fontId="41" fillId="0" borderId="10" xfId="54" applyFont="1" applyFill="1" applyBorder="1" applyAlignment="1">
      <alignment horizontal="left" wrapText="1"/>
      <protection/>
    </xf>
    <xf numFmtId="49" fontId="40" fillId="0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39" fillId="0" borderId="10" xfId="54" applyFont="1" applyFill="1" applyBorder="1" applyAlignment="1">
      <alignment horizontal="left" wrapText="1"/>
      <protection/>
    </xf>
    <xf numFmtId="49" fontId="38" fillId="0" borderId="10" xfId="0" applyNumberFormat="1" applyFont="1" applyFill="1" applyBorder="1" applyAlignment="1">
      <alignment horizontal="center" wrapText="1"/>
    </xf>
    <xf numFmtId="2" fontId="38" fillId="0" borderId="10" xfId="0" applyNumberFormat="1" applyFont="1" applyFill="1" applyBorder="1" applyAlignment="1">
      <alignment horizontal="center" wrapText="1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49" fontId="40" fillId="0" borderId="10" xfId="0" applyNumberFormat="1" applyFont="1" applyFill="1" applyBorder="1" applyAlignment="1">
      <alignment wrapText="1"/>
    </xf>
    <xf numFmtId="0" fontId="40" fillId="0" borderId="10" xfId="53" applyFont="1" applyFill="1" applyBorder="1" applyAlignment="1">
      <alignment horizontal="justify" wrapText="1"/>
      <protection/>
    </xf>
    <xf numFmtId="0" fontId="40" fillId="0" borderId="10" xfId="53" applyFont="1" applyFill="1" applyBorder="1" applyAlignment="1">
      <alignment horizontal="justify"/>
      <protection/>
    </xf>
    <xf numFmtId="0" fontId="38" fillId="0" borderId="10" xfId="53" applyFont="1" applyFill="1" applyBorder="1" applyAlignment="1">
      <alignment horizontal="justify" wrapText="1"/>
      <protection/>
    </xf>
    <xf numFmtId="49" fontId="38" fillId="0" borderId="10" xfId="0" applyNumberFormat="1" applyFont="1" applyFill="1" applyBorder="1" applyAlignment="1">
      <alignment wrapText="1"/>
    </xf>
    <xf numFmtId="0" fontId="40" fillId="0" borderId="10" xfId="0" applyNumberFormat="1" applyFont="1" applyFill="1" applyBorder="1" applyAlignment="1" applyProtection="1">
      <alignment wrapText="1"/>
      <protection/>
    </xf>
    <xf numFmtId="49" fontId="38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/>
    </xf>
    <xf numFmtId="0" fontId="40" fillId="0" borderId="0" xfId="0" applyFont="1" applyFill="1" applyAlignment="1">
      <alignment wrapText="1"/>
    </xf>
    <xf numFmtId="0" fontId="38" fillId="0" borderId="16" xfId="53" applyFont="1" applyFill="1" applyBorder="1" applyAlignment="1">
      <alignment horizontal="justify" wrapText="1"/>
      <protection/>
    </xf>
    <xf numFmtId="49" fontId="38" fillId="0" borderId="16" xfId="0" applyNumberFormat="1" applyFont="1" applyFill="1" applyBorder="1" applyAlignment="1">
      <alignment horizontal="center" wrapText="1"/>
    </xf>
    <xf numFmtId="49" fontId="40" fillId="0" borderId="16" xfId="0" applyNumberFormat="1" applyFont="1" applyFill="1" applyBorder="1" applyAlignment="1">
      <alignment horizontal="center" wrapText="1"/>
    </xf>
    <xf numFmtId="2" fontId="38" fillId="0" borderId="16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2" fontId="38" fillId="0" borderId="10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2" fontId="40" fillId="0" borderId="16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justify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justify" vertical="center" wrapText="1"/>
    </xf>
    <xf numFmtId="0" fontId="36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43" fontId="36" fillId="0" borderId="10" xfId="0" applyNumberFormat="1" applyFont="1" applyBorder="1" applyAlignment="1">
      <alignment horizontal="center" vertical="center" wrapText="1"/>
    </xf>
    <xf numFmtId="180" fontId="47" fillId="0" borderId="10" xfId="43" applyNumberFormat="1" applyFont="1" applyBorder="1" applyAlignment="1">
      <alignment horizontal="center" vertical="center" wrapText="1"/>
    </xf>
    <xf numFmtId="2" fontId="47" fillId="0" borderId="10" xfId="43" applyNumberFormat="1" applyFont="1" applyBorder="1" applyAlignment="1">
      <alignment horizontal="center" vertical="center" wrapText="1"/>
    </xf>
    <xf numFmtId="180" fontId="36" fillId="0" borderId="10" xfId="43" applyNumberFormat="1" applyFont="1" applyBorder="1" applyAlignment="1">
      <alignment horizontal="center" vertical="center" wrapText="1"/>
    </xf>
    <xf numFmtId="2" fontId="36" fillId="0" borderId="10" xfId="43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49" fillId="32" borderId="10" xfId="0" applyFont="1" applyFill="1" applyBorder="1" applyAlignment="1">
      <alignment horizontal="left" vertical="center" wrapText="1"/>
    </xf>
    <xf numFmtId="2" fontId="47" fillId="0" borderId="10" xfId="43" applyNumberFormat="1" applyFont="1" applyBorder="1" applyAlignment="1">
      <alignment horizontal="left" vertical="center" wrapText="1"/>
    </xf>
    <xf numFmtId="2" fontId="36" fillId="0" borderId="10" xfId="43" applyNumberFormat="1" applyFont="1" applyBorder="1" applyAlignment="1">
      <alignment horizontal="left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1" fontId="47" fillId="0" borderId="10" xfId="43" applyNumberFormat="1" applyFont="1" applyBorder="1" applyAlignment="1">
      <alignment horizontal="center" vertical="center" wrapText="1"/>
    </xf>
    <xf numFmtId="1" fontId="36" fillId="0" borderId="10" xfId="43" applyNumberFormat="1" applyFont="1" applyBorder="1" applyAlignment="1">
      <alignment horizontal="center" vertical="center" wrapText="1"/>
    </xf>
    <xf numFmtId="49" fontId="36" fillId="0" borderId="0" xfId="0" applyNumberFormat="1" applyFont="1" applyAlignment="1">
      <alignment wrapText="1"/>
    </xf>
    <xf numFmtId="49" fontId="37" fillId="0" borderId="0" xfId="0" applyNumberFormat="1" applyFont="1" applyAlignment="1">
      <alignment horizontal="right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 wrapText="1"/>
    </xf>
    <xf numFmtId="2" fontId="40" fillId="0" borderId="11" xfId="0" applyNumberFormat="1" applyFont="1" applyFill="1" applyBorder="1" applyAlignment="1">
      <alignment horizontal="center"/>
    </xf>
    <xf numFmtId="0" fontId="39" fillId="0" borderId="10" xfId="54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2" fontId="40" fillId="0" borderId="10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1" fillId="0" borderId="10" xfId="54" applyFont="1" applyFill="1" applyBorder="1" applyAlignment="1">
      <alignment horizontal="left" vertical="center" wrapText="1"/>
      <protection/>
    </xf>
    <xf numFmtId="0" fontId="41" fillId="0" borderId="25" xfId="54" applyFont="1" applyFill="1" applyBorder="1" applyAlignment="1">
      <alignment horizontal="left" vertical="center" wrapText="1"/>
      <protection/>
    </xf>
    <xf numFmtId="0" fontId="40" fillId="0" borderId="26" xfId="0" applyNumberFormat="1" applyFont="1" applyFill="1" applyBorder="1" applyAlignment="1" applyProtection="1">
      <alignment horizontal="left" vertical="center" wrapText="1"/>
      <protection/>
    </xf>
    <xf numFmtId="0" fontId="40" fillId="0" borderId="10" xfId="0" applyFont="1" applyFill="1" applyBorder="1" applyAlignment="1">
      <alignment horizontal="left" vertical="center"/>
    </xf>
    <xf numFmtId="0" fontId="40" fillId="0" borderId="10" xfId="53" applyFont="1" applyFill="1" applyBorder="1" applyAlignment="1">
      <alignment horizontal="left" vertical="center" wrapText="1"/>
      <protection/>
    </xf>
    <xf numFmtId="0" fontId="40" fillId="0" borderId="10" xfId="53" applyFont="1" applyFill="1" applyBorder="1" applyAlignment="1">
      <alignment horizontal="left" vertical="center"/>
      <protection/>
    </xf>
    <xf numFmtId="0" fontId="38" fillId="0" borderId="16" xfId="53" applyFont="1" applyFill="1" applyBorder="1" applyAlignment="1">
      <alignment horizontal="left" vertical="center" wrapText="1"/>
      <protection/>
    </xf>
    <xf numFmtId="0" fontId="40" fillId="0" borderId="16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2" fontId="40" fillId="0" borderId="16" xfId="0" applyNumberFormat="1" applyFont="1" applyFill="1" applyBorder="1" applyAlignment="1">
      <alignment horizontal="center" vertical="center" wrapText="1"/>
    </xf>
    <xf numFmtId="2" fontId="38" fillId="0" borderId="16" xfId="0" applyNumberFormat="1" applyFont="1" applyFill="1" applyBorder="1" applyAlignment="1">
      <alignment horizontal="center" vertical="center" wrapText="1"/>
    </xf>
    <xf numFmtId="0" fontId="58" fillId="0" borderId="10" xfId="54" applyFont="1" applyFill="1" applyBorder="1" applyAlignment="1">
      <alignment horizontal="left" vertical="center" wrapText="1"/>
      <protection/>
    </xf>
    <xf numFmtId="0" fontId="25" fillId="0" borderId="10" xfId="54" applyFont="1" applyFill="1" applyBorder="1" applyAlignment="1">
      <alignment horizontal="left" vertical="center" wrapText="1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16" xfId="53" applyFont="1" applyFill="1" applyBorder="1" applyAlignment="1">
      <alignment horizontal="left" vertical="center" wrapText="1"/>
      <protection/>
    </xf>
    <xf numFmtId="2" fontId="2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Fill="1" applyBorder="1" applyAlignment="1">
      <alignment vertical="center" wrapText="1"/>
    </xf>
    <xf numFmtId="49" fontId="37" fillId="0" borderId="0" xfId="0" applyNumberFormat="1" applyFont="1" applyAlignment="1">
      <alignment wrapText="1"/>
    </xf>
    <xf numFmtId="2" fontId="38" fillId="0" borderId="11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 horizontal="center" vertical="center"/>
    </xf>
    <xf numFmtId="0" fontId="38" fillId="0" borderId="26" xfId="0" applyNumberFormat="1" applyFont="1" applyFill="1" applyBorder="1" applyAlignment="1" applyProtection="1">
      <alignment wrapText="1"/>
      <protection/>
    </xf>
    <xf numFmtId="49" fontId="23" fillId="0" borderId="25" xfId="0" applyNumberFormat="1" applyFont="1" applyBorder="1" applyAlignment="1">
      <alignment horizontal="left" vertical="center" wrapText="1"/>
    </xf>
    <xf numFmtId="49" fontId="23" fillId="0" borderId="28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0" xfId="0" applyFont="1" applyAlignment="1">
      <alignment horizontal="right" wrapText="1"/>
    </xf>
    <xf numFmtId="0" fontId="23" fillId="0" borderId="25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right" wrapText="1"/>
    </xf>
    <xf numFmtId="0" fontId="23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right" wrapText="1"/>
    </xf>
    <xf numFmtId="49" fontId="55" fillId="0" borderId="0" xfId="0" applyNumberFormat="1" applyFont="1" applyFill="1" applyAlignment="1">
      <alignment horizontal="right" wrapText="1"/>
    </xf>
    <xf numFmtId="49" fontId="55" fillId="0" borderId="0" xfId="0" applyNumberFormat="1" applyFont="1" applyAlignment="1">
      <alignment wrapText="1"/>
    </xf>
    <xf numFmtId="49" fontId="55" fillId="0" borderId="0" xfId="0" applyNumberFormat="1" applyFont="1" applyAlignment="1">
      <alignment horizontal="right" wrapText="1"/>
    </xf>
    <xf numFmtId="49" fontId="56" fillId="0" borderId="0" xfId="0" applyNumberFormat="1" applyFont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2" fillId="0" borderId="0" xfId="0" applyFont="1" applyAlignment="1">
      <alignment horizontal="center" vertical="top" wrapText="1"/>
    </xf>
    <xf numFmtId="49" fontId="37" fillId="0" borderId="0" xfId="0" applyNumberFormat="1" applyFont="1" applyAlignment="1">
      <alignment horizontal="right" wrapText="1"/>
    </xf>
    <xf numFmtId="49" fontId="38" fillId="0" borderId="0" xfId="0" applyNumberFormat="1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41" fillId="0" borderId="0" xfId="0" applyFont="1" applyFill="1" applyBorder="1" applyAlignment="1">
      <alignment horizontal="right"/>
    </xf>
    <xf numFmtId="0" fontId="38" fillId="0" borderId="10" xfId="0" applyFont="1" applyFill="1" applyBorder="1" applyAlignment="1">
      <alignment wrapText="1"/>
    </xf>
    <xf numFmtId="49" fontId="38" fillId="0" borderId="0" xfId="0" applyNumberFormat="1" applyFont="1" applyAlignment="1">
      <alignment horizontal="right" wrapText="1"/>
    </xf>
    <xf numFmtId="0" fontId="40" fillId="0" borderId="0" xfId="0" applyFont="1" applyAlignment="1">
      <alignment horizontal="right"/>
    </xf>
    <xf numFmtId="0" fontId="38" fillId="0" borderId="0" xfId="0" applyFont="1" applyAlignment="1">
      <alignment horizontal="center" vertical="center" wrapText="1"/>
    </xf>
    <xf numFmtId="0" fontId="35" fillId="0" borderId="0" xfId="0" applyFont="1" applyFill="1" applyBorder="1" applyAlignment="1">
      <alignment horizontal="right"/>
    </xf>
    <xf numFmtId="0" fontId="38" fillId="0" borderId="16" xfId="0" applyFont="1" applyFill="1" applyBorder="1" applyAlignment="1">
      <alignment wrapText="1"/>
    </xf>
    <xf numFmtId="0" fontId="40" fillId="0" borderId="16" xfId="0" applyFont="1" applyFill="1" applyBorder="1" applyAlignment="1">
      <alignment wrapText="1"/>
    </xf>
    <xf numFmtId="49" fontId="40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0" fontId="32" fillId="0" borderId="0" xfId="0" applyFont="1" applyFill="1" applyBorder="1" applyAlignment="1">
      <alignment horizontal="right"/>
    </xf>
    <xf numFmtId="49" fontId="40" fillId="0" borderId="0" xfId="0" applyNumberFormat="1" applyFont="1" applyAlignment="1">
      <alignment horizontal="right" wrapText="1"/>
    </xf>
    <xf numFmtId="49" fontId="4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1</xdr:col>
      <xdr:colOff>180975</xdr:colOff>
      <xdr:row>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6021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K53"/>
  <sheetViews>
    <sheetView view="pageBreakPreview" zoomScale="50" zoomScaleNormal="50" zoomScaleSheetLayoutView="50" zoomScalePageLayoutView="0" workbookViewId="0" topLeftCell="A1">
      <selection activeCell="D2" sqref="D2:E2"/>
    </sheetView>
  </sheetViews>
  <sheetFormatPr defaultColWidth="9.125" defaultRowHeight="12.75"/>
  <cols>
    <col min="1" max="1" width="18.625" style="3" customWidth="1"/>
    <col min="2" max="2" width="19.375" style="3" customWidth="1"/>
    <col min="3" max="3" width="64.50390625" style="3" customWidth="1"/>
    <col min="4" max="4" width="50.625" style="4" customWidth="1"/>
    <col min="5" max="6" width="73.50390625" style="4" customWidth="1"/>
    <col min="7" max="16384" width="9.125" style="3" customWidth="1"/>
  </cols>
  <sheetData>
    <row r="2" spans="2:7" ht="27" customHeight="1">
      <c r="B2" s="58"/>
      <c r="C2" s="58"/>
      <c r="D2" s="329"/>
      <c r="E2" s="329"/>
      <c r="F2" s="114"/>
      <c r="G2" s="58"/>
    </row>
    <row r="3" spans="2:7" ht="163.5" customHeight="1">
      <c r="B3" s="58"/>
      <c r="C3" s="58"/>
      <c r="D3" s="329" t="s">
        <v>278</v>
      </c>
      <c r="E3" s="329"/>
      <c r="F3" s="115"/>
      <c r="G3" s="58"/>
    </row>
    <row r="4" spans="2:7" s="19" customFormat="1" ht="57" customHeight="1">
      <c r="B4" s="332" t="s">
        <v>185</v>
      </c>
      <c r="C4" s="333"/>
      <c r="D4" s="333"/>
      <c r="E4" s="333"/>
      <c r="F4" s="56"/>
      <c r="G4" s="65"/>
    </row>
    <row r="5" spans="2:7" s="19" customFormat="1" ht="9.75" customHeight="1">
      <c r="B5" s="66"/>
      <c r="C5" s="65"/>
      <c r="D5" s="64"/>
      <c r="E5" s="67"/>
      <c r="F5" s="67"/>
      <c r="G5" s="65"/>
    </row>
    <row r="6" spans="2:7" s="20" customFormat="1" ht="75">
      <c r="B6" s="59" t="s">
        <v>14</v>
      </c>
      <c r="C6" s="59" t="s">
        <v>13</v>
      </c>
      <c r="D6" s="321" t="s">
        <v>15</v>
      </c>
      <c r="E6" s="322"/>
      <c r="F6" s="119"/>
      <c r="G6" s="58"/>
    </row>
    <row r="7" spans="2:7" s="20" customFormat="1" ht="24.75">
      <c r="B7" s="68">
        <v>1</v>
      </c>
      <c r="C7" s="68">
        <v>2</v>
      </c>
      <c r="D7" s="327">
        <v>3</v>
      </c>
      <c r="E7" s="328"/>
      <c r="F7" s="120"/>
      <c r="G7" s="58"/>
    </row>
    <row r="8" spans="2:7" s="20" customFormat="1" ht="35.25" customHeight="1">
      <c r="B8" s="323" t="s">
        <v>186</v>
      </c>
      <c r="C8" s="324"/>
      <c r="D8" s="324"/>
      <c r="E8" s="325"/>
      <c r="F8" s="121"/>
      <c r="G8" s="58"/>
    </row>
    <row r="9" spans="2:7" s="18" customFormat="1" ht="79.5" customHeight="1">
      <c r="B9" s="212">
        <v>801</v>
      </c>
      <c r="C9" s="59" t="s">
        <v>82</v>
      </c>
      <c r="D9" s="326" t="s">
        <v>83</v>
      </c>
      <c r="E9" s="326"/>
      <c r="F9" s="122"/>
      <c r="G9" s="56"/>
    </row>
    <row r="10" spans="2:7" s="18" customFormat="1" ht="49.5" customHeight="1">
      <c r="B10" s="212">
        <v>801</v>
      </c>
      <c r="C10" s="59" t="s">
        <v>84</v>
      </c>
      <c r="D10" s="320" t="s">
        <v>85</v>
      </c>
      <c r="E10" s="320"/>
      <c r="F10" s="126"/>
      <c r="G10" s="56"/>
    </row>
    <row r="11" spans="2:7" s="18" customFormat="1" ht="129.75" customHeight="1">
      <c r="B11" s="212">
        <v>801</v>
      </c>
      <c r="C11" s="59" t="s">
        <v>86</v>
      </c>
      <c r="D11" s="320" t="s">
        <v>87</v>
      </c>
      <c r="E11" s="320"/>
      <c r="F11" s="84"/>
      <c r="G11" s="56"/>
    </row>
    <row r="12" spans="2:7" s="18" customFormat="1" ht="78" customHeight="1">
      <c r="B12" s="212">
        <v>801</v>
      </c>
      <c r="C12" s="59" t="s">
        <v>88</v>
      </c>
      <c r="D12" s="320" t="s">
        <v>89</v>
      </c>
      <c r="E12" s="320"/>
      <c r="F12" s="84"/>
      <c r="G12" s="56"/>
    </row>
    <row r="13" spans="2:7" s="18" customFormat="1" ht="26.25" customHeight="1">
      <c r="B13" s="212">
        <v>801</v>
      </c>
      <c r="C13" s="59" t="s">
        <v>90</v>
      </c>
      <c r="D13" s="320" t="s">
        <v>91</v>
      </c>
      <c r="E13" s="320"/>
      <c r="F13" s="84"/>
      <c r="G13" s="56"/>
    </row>
    <row r="14" spans="2:7" s="18" customFormat="1" ht="26.25" customHeight="1">
      <c r="B14" s="212">
        <v>801</v>
      </c>
      <c r="C14" s="59" t="s">
        <v>92</v>
      </c>
      <c r="D14" s="330" t="s">
        <v>93</v>
      </c>
      <c r="E14" s="331"/>
      <c r="F14" s="84"/>
      <c r="G14" s="56"/>
    </row>
    <row r="15" spans="2:7" s="18" customFormat="1" ht="48.75" customHeight="1">
      <c r="B15" s="212">
        <v>801</v>
      </c>
      <c r="C15" s="59" t="s">
        <v>208</v>
      </c>
      <c r="D15" s="320" t="s">
        <v>212</v>
      </c>
      <c r="E15" s="320"/>
      <c r="F15" s="84"/>
      <c r="G15" s="56"/>
    </row>
    <row r="16" spans="2:7" s="18" customFormat="1" ht="111" customHeight="1">
      <c r="B16" s="212">
        <v>801</v>
      </c>
      <c r="C16" s="59" t="s">
        <v>152</v>
      </c>
      <c r="D16" s="318" t="s">
        <v>170</v>
      </c>
      <c r="E16" s="319"/>
      <c r="F16" s="123"/>
      <c r="G16" s="56"/>
    </row>
    <row r="17" spans="2:7" s="18" customFormat="1" ht="87" customHeight="1">
      <c r="B17" s="212">
        <v>801</v>
      </c>
      <c r="C17" s="59" t="s">
        <v>210</v>
      </c>
      <c r="D17" s="330" t="s">
        <v>209</v>
      </c>
      <c r="E17" s="331"/>
      <c r="F17" s="133"/>
      <c r="G17" s="56"/>
    </row>
    <row r="18" spans="2:7" s="18" customFormat="1" ht="114" customHeight="1">
      <c r="B18" s="212">
        <v>801</v>
      </c>
      <c r="C18" s="59" t="s">
        <v>211</v>
      </c>
      <c r="D18" s="320" t="s">
        <v>94</v>
      </c>
      <c r="E18" s="320"/>
      <c r="F18" s="134"/>
      <c r="G18" s="56"/>
    </row>
    <row r="19" spans="2:7" s="18" customFormat="1" ht="106.5" customHeight="1">
      <c r="B19" s="212">
        <v>801</v>
      </c>
      <c r="C19" s="59" t="s">
        <v>213</v>
      </c>
      <c r="D19" s="320" t="s">
        <v>214</v>
      </c>
      <c r="E19" s="320"/>
      <c r="F19" s="136"/>
      <c r="G19" s="56"/>
    </row>
    <row r="20" spans="2:7" s="18" customFormat="1" ht="140.25" customHeight="1">
      <c r="B20" s="212">
        <v>801</v>
      </c>
      <c r="C20" s="59" t="s">
        <v>95</v>
      </c>
      <c r="D20" s="320" t="s">
        <v>96</v>
      </c>
      <c r="E20" s="320"/>
      <c r="F20" s="136"/>
      <c r="G20" s="56"/>
    </row>
    <row r="21" spans="2:7" s="18" customFormat="1" ht="51" customHeight="1">
      <c r="B21" s="212">
        <v>801</v>
      </c>
      <c r="C21" s="59" t="s">
        <v>97</v>
      </c>
      <c r="D21" s="320" t="s">
        <v>98</v>
      </c>
      <c r="E21" s="320"/>
      <c r="F21" s="136"/>
      <c r="G21" s="56"/>
    </row>
    <row r="22" spans="2:7" s="18" customFormat="1" ht="30" customHeight="1">
      <c r="B22" s="69"/>
      <c r="C22" s="58"/>
      <c r="D22" s="70"/>
      <c r="E22" s="70"/>
      <c r="F22" s="137"/>
      <c r="G22" s="56"/>
    </row>
    <row r="23" spans="2:8" s="20" customFormat="1" ht="116.25" customHeight="1">
      <c r="B23" s="335"/>
      <c r="C23" s="335"/>
      <c r="D23" s="335"/>
      <c r="E23" s="335"/>
      <c r="F23" s="139"/>
      <c r="G23" s="58"/>
      <c r="H23" s="129"/>
    </row>
    <row r="24" spans="2:8" s="20" customFormat="1" ht="72" customHeight="1">
      <c r="B24" s="71"/>
      <c r="C24" s="71"/>
      <c r="D24" s="71"/>
      <c r="E24" s="71"/>
      <c r="F24" s="116"/>
      <c r="G24" s="58"/>
      <c r="H24" s="112"/>
    </row>
    <row r="25" spans="2:8" ht="45.75">
      <c r="B25" s="72"/>
      <c r="C25" s="72"/>
      <c r="D25" s="73"/>
      <c r="E25" s="73"/>
      <c r="F25" s="140"/>
      <c r="G25" s="58"/>
      <c r="H25" s="112"/>
    </row>
    <row r="26" spans="2:8" ht="45.75">
      <c r="B26" s="72"/>
      <c r="C26" s="72"/>
      <c r="D26" s="334"/>
      <c r="E26" s="334"/>
      <c r="F26" s="140"/>
      <c r="G26" s="58"/>
      <c r="H26" s="112"/>
    </row>
    <row r="27" ht="45">
      <c r="F27" s="131"/>
    </row>
    <row r="28" ht="45.75">
      <c r="F28" s="128"/>
    </row>
    <row r="29" ht="45.75">
      <c r="F29" s="128"/>
    </row>
    <row r="30" ht="45.75">
      <c r="F30" s="128"/>
    </row>
    <row r="31" ht="45">
      <c r="F31" s="131"/>
    </row>
    <row r="32" ht="45.75">
      <c r="F32" s="128"/>
    </row>
    <row r="33" ht="45.75">
      <c r="F33" s="128"/>
    </row>
    <row r="35" ht="45.75">
      <c r="H35" s="112"/>
    </row>
    <row r="36" ht="45.75">
      <c r="H36" s="112"/>
    </row>
    <row r="37" ht="45.75">
      <c r="H37" s="112"/>
    </row>
    <row r="38" ht="45.75">
      <c r="H38" s="112"/>
    </row>
    <row r="39" spans="6:8" ht="45.75">
      <c r="F39" s="128"/>
      <c r="H39" s="112"/>
    </row>
    <row r="40" spans="6:8" ht="45.75">
      <c r="F40" s="128"/>
      <c r="H40" s="112"/>
    </row>
    <row r="41" spans="6:8" ht="45.75">
      <c r="F41" s="128"/>
      <c r="H41" s="112"/>
    </row>
    <row r="42" spans="6:8" ht="45.75">
      <c r="F42" s="128"/>
      <c r="H42" s="112"/>
    </row>
    <row r="43" spans="6:8" ht="45.75">
      <c r="F43" s="128"/>
      <c r="H43" s="112"/>
    </row>
    <row r="44" spans="6:8" ht="45.75">
      <c r="F44" s="128"/>
      <c r="H44" s="112"/>
    </row>
    <row r="45" spans="6:11" ht="45.75">
      <c r="F45" s="128"/>
      <c r="H45" s="112"/>
      <c r="K45" s="112"/>
    </row>
    <row r="46" spans="6:8" ht="45.75">
      <c r="F46" s="128"/>
      <c r="H46" s="112"/>
    </row>
    <row r="48" ht="45">
      <c r="F48" s="131"/>
    </row>
    <row r="49" ht="45.75">
      <c r="F49" s="128"/>
    </row>
    <row r="50" ht="45.75">
      <c r="F50" s="128"/>
    </row>
    <row r="51" ht="45.75">
      <c r="F51" s="128"/>
    </row>
    <row r="52" spans="6:8" ht="45.75">
      <c r="F52" s="128"/>
      <c r="H52" s="112"/>
    </row>
    <row r="53" spans="6:8" ht="45.75">
      <c r="F53" s="128"/>
      <c r="H53" s="112"/>
    </row>
  </sheetData>
  <sheetProtection/>
  <mergeCells count="21">
    <mergeCell ref="D26:E26"/>
    <mergeCell ref="B23:E23"/>
    <mergeCell ref="D18:E18"/>
    <mergeCell ref="D19:E19"/>
    <mergeCell ref="D17:E17"/>
    <mergeCell ref="D21:E21"/>
    <mergeCell ref="D2:E2"/>
    <mergeCell ref="D15:E15"/>
    <mergeCell ref="D13:E13"/>
    <mergeCell ref="D14:E14"/>
    <mergeCell ref="D10:E10"/>
    <mergeCell ref="D3:E3"/>
    <mergeCell ref="B4:E4"/>
    <mergeCell ref="D11:E11"/>
    <mergeCell ref="D12:E12"/>
    <mergeCell ref="D16:E16"/>
    <mergeCell ref="D20:E20"/>
    <mergeCell ref="D6:E6"/>
    <mergeCell ref="B8:E8"/>
    <mergeCell ref="D9:E9"/>
    <mergeCell ref="D7:E7"/>
  </mergeCells>
  <printOptions/>
  <pageMargins left="0.7480314960629921" right="0.3937007874015748" top="0" bottom="0" header="0" footer="0.11811023622047245"/>
  <pageSetup horizontalDpi="600" verticalDpi="600" orientation="portrait" paperSize="9" scale="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2:P62"/>
  <sheetViews>
    <sheetView tabSelected="1" view="pageBreakPreview" zoomScale="25" zoomScaleNormal="65" zoomScaleSheetLayoutView="25" zoomScalePageLayoutView="0" workbookViewId="0" topLeftCell="A41">
      <selection activeCell="L41" sqref="L41"/>
    </sheetView>
  </sheetViews>
  <sheetFormatPr defaultColWidth="9.00390625" defaultRowHeight="12.75"/>
  <cols>
    <col min="1" max="1" width="45.50390625" style="0" customWidth="1"/>
    <col min="2" max="2" width="21.50390625" style="0" customWidth="1"/>
    <col min="3" max="3" width="255.125" style="0" customWidth="1"/>
    <col min="4" max="4" width="20.625" style="0" hidden="1" customWidth="1"/>
    <col min="5" max="5" width="18.00390625" style="0" hidden="1" customWidth="1"/>
    <col min="6" max="6" width="0.37109375" style="0" hidden="1" customWidth="1"/>
    <col min="7" max="7" width="16.50390625" style="0" hidden="1" customWidth="1"/>
    <col min="8" max="8" width="84.50390625" style="0" customWidth="1"/>
    <col min="9" max="9" width="40.50390625" style="0" customWidth="1"/>
    <col min="10" max="10" width="45.50390625" style="0" customWidth="1"/>
    <col min="11" max="11" width="40.50390625" style="0" customWidth="1"/>
    <col min="12" max="12" width="70.50390625" style="0" customWidth="1"/>
    <col min="13" max="13" width="62.625" style="0" customWidth="1"/>
    <col min="14" max="14" width="54.875" style="0" customWidth="1"/>
    <col min="15" max="15" width="18.125" style="0" customWidth="1"/>
    <col min="16" max="16" width="0" style="0" hidden="1" customWidth="1"/>
  </cols>
  <sheetData>
    <row r="2" spans="13:14" ht="51.75" customHeight="1">
      <c r="M2" s="180"/>
      <c r="N2" s="178"/>
    </row>
    <row r="3" spans="2:16" ht="60.7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99"/>
      <c r="M3" s="359" t="s">
        <v>171</v>
      </c>
      <c r="N3" s="359"/>
      <c r="O3" s="98"/>
      <c r="P3" s="108"/>
    </row>
    <row r="4" spans="2:16" ht="39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64" t="s">
        <v>289</v>
      </c>
      <c r="M4" s="364"/>
      <c r="N4" s="365"/>
      <c r="O4" s="365"/>
      <c r="P4" s="108"/>
    </row>
    <row r="5" spans="2:16" ht="39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364"/>
      <c r="M5" s="364"/>
      <c r="N5" s="365"/>
      <c r="O5" s="365"/>
      <c r="P5" s="108"/>
    </row>
    <row r="6" spans="2:16" ht="164.25" customHeight="1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364"/>
      <c r="M6" s="364"/>
      <c r="N6" s="365"/>
      <c r="O6" s="365"/>
      <c r="P6" s="108"/>
    </row>
    <row r="7" spans="2:16" ht="44.2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98"/>
      <c r="M7" s="98"/>
      <c r="N7" s="98"/>
      <c r="O7" s="98"/>
      <c r="P7" s="108"/>
    </row>
    <row r="8" spans="2:16" ht="1.5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2:16" ht="180.75" customHeight="1">
      <c r="B9" s="360" t="s">
        <v>291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108"/>
      <c r="O9" s="108"/>
      <c r="P9" s="108"/>
    </row>
    <row r="10" spans="2:16" ht="39.75">
      <c r="B10" s="109"/>
      <c r="C10" s="109"/>
      <c r="D10" s="109"/>
      <c r="E10" s="109"/>
      <c r="F10" s="109"/>
      <c r="G10" s="109"/>
      <c r="H10" s="110"/>
      <c r="I10" s="361"/>
      <c r="J10" s="361"/>
      <c r="K10" s="361"/>
      <c r="L10" s="361"/>
      <c r="M10" s="361"/>
      <c r="N10" s="108"/>
      <c r="O10" s="108"/>
      <c r="P10" s="108"/>
    </row>
    <row r="11" spans="2:16" ht="160.5" customHeight="1">
      <c r="B11" s="102" t="s">
        <v>22</v>
      </c>
      <c r="C11" s="102" t="s">
        <v>23</v>
      </c>
      <c r="D11" s="102" t="s">
        <v>23</v>
      </c>
      <c r="E11" s="102" t="s">
        <v>23</v>
      </c>
      <c r="F11" s="102" t="s">
        <v>23</v>
      </c>
      <c r="G11" s="102" t="s">
        <v>23</v>
      </c>
      <c r="H11" s="103" t="s">
        <v>45</v>
      </c>
      <c r="I11" s="103" t="s">
        <v>46</v>
      </c>
      <c r="J11" s="103" t="s">
        <v>352</v>
      </c>
      <c r="K11" s="103" t="s">
        <v>346</v>
      </c>
      <c r="L11" s="104" t="s">
        <v>328</v>
      </c>
      <c r="M11" s="105" t="s">
        <v>329</v>
      </c>
      <c r="N11" s="108"/>
      <c r="O11" s="108"/>
      <c r="P11" s="108"/>
    </row>
    <row r="12" spans="2:16" ht="60.75">
      <c r="B12" s="145">
        <v>1</v>
      </c>
      <c r="C12" s="145">
        <v>2</v>
      </c>
      <c r="D12" s="146" t="s">
        <v>24</v>
      </c>
      <c r="E12" s="146" t="s">
        <v>25</v>
      </c>
      <c r="F12" s="146"/>
      <c r="G12" s="146" t="s">
        <v>26</v>
      </c>
      <c r="H12" s="146" t="s">
        <v>27</v>
      </c>
      <c r="I12" s="146" t="s">
        <v>28</v>
      </c>
      <c r="J12" s="146"/>
      <c r="K12" s="146" t="s">
        <v>153</v>
      </c>
      <c r="L12" s="146" t="s">
        <v>315</v>
      </c>
      <c r="M12" s="145">
        <v>10</v>
      </c>
      <c r="N12" s="108"/>
      <c r="O12" s="108"/>
      <c r="P12" s="108"/>
    </row>
    <row r="13" spans="2:16" ht="180" customHeight="1">
      <c r="B13" s="147">
        <v>1</v>
      </c>
      <c r="C13" s="153" t="s">
        <v>382</v>
      </c>
      <c r="D13" s="154" t="s">
        <v>47</v>
      </c>
      <c r="E13" s="154" t="s">
        <v>50</v>
      </c>
      <c r="F13" s="154" t="s">
        <v>50</v>
      </c>
      <c r="G13" s="154" t="s">
        <v>52</v>
      </c>
      <c r="H13" s="155" t="s">
        <v>115</v>
      </c>
      <c r="I13" s="155"/>
      <c r="J13" s="155">
        <f>J14+J20+J24+J28+J32+J36+J41+J44</f>
        <v>2100.27</v>
      </c>
      <c r="K13" s="155">
        <f>K14+K20+K24+K28+K31+K36+K41+K44</f>
        <v>41.89999999999998</v>
      </c>
      <c r="L13" s="155">
        <f>J13+K13</f>
        <v>2142.17</v>
      </c>
      <c r="M13" s="155">
        <f>M14+M20+M24+M28+M31+M36+M41+M44</f>
        <v>2208.4700000000003</v>
      </c>
      <c r="N13" s="108"/>
      <c r="O13" s="108"/>
      <c r="P13" s="108"/>
    </row>
    <row r="14" spans="2:16" ht="124.5" customHeight="1">
      <c r="B14" s="147">
        <f aca="true" t="shared" si="0" ref="B14:B53">B13+1</f>
        <v>2</v>
      </c>
      <c r="C14" s="153" t="s">
        <v>381</v>
      </c>
      <c r="D14" s="154" t="s">
        <v>47</v>
      </c>
      <c r="E14" s="154" t="s">
        <v>50</v>
      </c>
      <c r="F14" s="154" t="s">
        <v>50</v>
      </c>
      <c r="G14" s="154" t="s">
        <v>52</v>
      </c>
      <c r="H14" s="304" t="s">
        <v>130</v>
      </c>
      <c r="I14" s="155"/>
      <c r="J14" s="155">
        <f>J15+J16+J17+J18+J19</f>
        <v>912.97</v>
      </c>
      <c r="K14" s="155">
        <f>K15+K16+K17</f>
        <v>25.53</v>
      </c>
      <c r="L14" s="155">
        <f>J14+K14</f>
        <v>938.5</v>
      </c>
      <c r="M14" s="155">
        <f>M15+M16++M17+M18+M19</f>
        <v>938.5</v>
      </c>
      <c r="N14" s="108"/>
      <c r="O14" s="108"/>
      <c r="P14" s="108"/>
    </row>
    <row r="15" spans="2:16" ht="108" customHeight="1">
      <c r="B15" s="147">
        <f t="shared" si="0"/>
        <v>3</v>
      </c>
      <c r="C15" s="152" t="s">
        <v>139</v>
      </c>
      <c r="D15" s="149" t="s">
        <v>47</v>
      </c>
      <c r="E15" s="149" t="s">
        <v>50</v>
      </c>
      <c r="F15" s="149" t="s">
        <v>50</v>
      </c>
      <c r="G15" s="149" t="s">
        <v>52</v>
      </c>
      <c r="H15" s="275" t="s">
        <v>131</v>
      </c>
      <c r="I15" s="150" t="s">
        <v>67</v>
      </c>
      <c r="J15" s="150" t="s">
        <v>353</v>
      </c>
      <c r="K15" s="150">
        <v>4.22</v>
      </c>
      <c r="L15" s="150">
        <f>J15+K15</f>
        <v>480</v>
      </c>
      <c r="M15" s="150">
        <f>L15</f>
        <v>480</v>
      </c>
      <c r="N15" s="108"/>
      <c r="O15" s="108"/>
      <c r="P15" s="108"/>
    </row>
    <row r="16" spans="2:16" ht="90" customHeight="1">
      <c r="B16" s="147">
        <f t="shared" si="0"/>
        <v>4</v>
      </c>
      <c r="C16" s="152" t="s">
        <v>138</v>
      </c>
      <c r="D16" s="149" t="s">
        <v>47</v>
      </c>
      <c r="E16" s="149" t="s">
        <v>50</v>
      </c>
      <c r="F16" s="149" t="s">
        <v>50</v>
      </c>
      <c r="G16" s="149" t="s">
        <v>52</v>
      </c>
      <c r="H16" s="275" t="s">
        <v>131</v>
      </c>
      <c r="I16" s="150" t="s">
        <v>137</v>
      </c>
      <c r="J16" s="150" t="s">
        <v>354</v>
      </c>
      <c r="K16" s="150">
        <v>1.31</v>
      </c>
      <c r="L16" s="150">
        <f>J16+K16</f>
        <v>145</v>
      </c>
      <c r="M16" s="150">
        <f>L16</f>
        <v>145</v>
      </c>
      <c r="N16" s="108"/>
      <c r="O16" s="108"/>
      <c r="P16" s="108"/>
    </row>
    <row r="17" spans="2:16" ht="125.25" customHeight="1">
      <c r="B17" s="147">
        <f>B16+1</f>
        <v>5</v>
      </c>
      <c r="C17" s="152" t="s">
        <v>1</v>
      </c>
      <c r="D17" s="149" t="s">
        <v>47</v>
      </c>
      <c r="E17" s="149" t="s">
        <v>50</v>
      </c>
      <c r="F17" s="149" t="s">
        <v>50</v>
      </c>
      <c r="G17" s="149" t="s">
        <v>52</v>
      </c>
      <c r="H17" s="275" t="s">
        <v>132</v>
      </c>
      <c r="I17" s="150" t="s">
        <v>73</v>
      </c>
      <c r="J17" s="150">
        <v>243.5</v>
      </c>
      <c r="K17" s="150">
        <v>20</v>
      </c>
      <c r="L17" s="150">
        <v>263.5</v>
      </c>
      <c r="M17" s="150">
        <v>263.5</v>
      </c>
      <c r="N17" s="108"/>
      <c r="O17" s="108"/>
      <c r="P17" s="108"/>
    </row>
    <row r="18" spans="2:16" ht="78" customHeight="1">
      <c r="B18" s="147">
        <f t="shared" si="0"/>
        <v>6</v>
      </c>
      <c r="C18" s="152" t="s">
        <v>71</v>
      </c>
      <c r="D18" s="149" t="s">
        <v>47</v>
      </c>
      <c r="E18" s="149" t="s">
        <v>50</v>
      </c>
      <c r="F18" s="149" t="s">
        <v>50</v>
      </c>
      <c r="G18" s="149" t="s">
        <v>52</v>
      </c>
      <c r="H18" s="275" t="s">
        <v>132</v>
      </c>
      <c r="I18" s="315">
        <v>851</v>
      </c>
      <c r="J18" s="150" t="s">
        <v>355</v>
      </c>
      <c r="K18" s="150"/>
      <c r="L18" s="150">
        <v>45</v>
      </c>
      <c r="M18" s="150">
        <v>45</v>
      </c>
      <c r="N18" s="108"/>
      <c r="O18" s="108"/>
      <c r="P18" s="108"/>
    </row>
    <row r="19" spans="2:16" ht="93.75" customHeight="1">
      <c r="B19" s="147">
        <f t="shared" si="0"/>
        <v>7</v>
      </c>
      <c r="C19" s="152" t="s">
        <v>72</v>
      </c>
      <c r="D19" s="149" t="s">
        <v>47</v>
      </c>
      <c r="E19" s="149" t="s">
        <v>50</v>
      </c>
      <c r="F19" s="149" t="s">
        <v>50</v>
      </c>
      <c r="G19" s="149" t="s">
        <v>52</v>
      </c>
      <c r="H19" s="275" t="s">
        <v>132</v>
      </c>
      <c r="I19" s="315">
        <v>852</v>
      </c>
      <c r="J19" s="150" t="s">
        <v>26</v>
      </c>
      <c r="K19" s="150"/>
      <c r="L19" s="150">
        <v>5</v>
      </c>
      <c r="M19" s="150">
        <v>5</v>
      </c>
      <c r="N19" s="108"/>
      <c r="O19" s="108"/>
      <c r="P19" s="108"/>
    </row>
    <row r="20" spans="2:16" ht="249" customHeight="1">
      <c r="B20" s="147">
        <f t="shared" si="0"/>
        <v>8</v>
      </c>
      <c r="C20" s="157" t="s">
        <v>172</v>
      </c>
      <c r="D20" s="154" t="s">
        <v>47</v>
      </c>
      <c r="E20" s="154" t="s">
        <v>51</v>
      </c>
      <c r="F20" s="154" t="s">
        <v>51</v>
      </c>
      <c r="G20" s="154" t="s">
        <v>53</v>
      </c>
      <c r="H20" s="155" t="s">
        <v>198</v>
      </c>
      <c r="I20" s="155"/>
      <c r="J20" s="155">
        <f>J21+J22+J23</f>
        <v>47.4</v>
      </c>
      <c r="K20" s="155">
        <f>K21+K22</f>
        <v>4</v>
      </c>
      <c r="L20" s="155">
        <f>J20+K20</f>
        <v>51.4</v>
      </c>
      <c r="M20" s="155">
        <f>M21+M22+M23</f>
        <v>53.199999999999996</v>
      </c>
      <c r="N20" s="108"/>
      <c r="O20" s="108"/>
      <c r="P20" s="108"/>
    </row>
    <row r="21" spans="2:16" ht="76.5" customHeight="1">
      <c r="B21" s="147">
        <f t="shared" si="0"/>
        <v>9</v>
      </c>
      <c r="C21" s="152" t="s">
        <v>139</v>
      </c>
      <c r="D21" s="149" t="s">
        <v>47</v>
      </c>
      <c r="E21" s="149" t="s">
        <v>51</v>
      </c>
      <c r="F21" s="154" t="s">
        <v>51</v>
      </c>
      <c r="G21" s="149" t="s">
        <v>53</v>
      </c>
      <c r="H21" s="150" t="s">
        <v>198</v>
      </c>
      <c r="I21" s="150" t="s">
        <v>67</v>
      </c>
      <c r="J21" s="150" t="s">
        <v>356</v>
      </c>
      <c r="K21" s="150">
        <v>3</v>
      </c>
      <c r="L21" s="150">
        <f>J21+K21</f>
        <v>37.8</v>
      </c>
      <c r="M21" s="150">
        <v>38.8</v>
      </c>
      <c r="N21" s="108"/>
      <c r="O21" s="108"/>
      <c r="P21" s="108"/>
    </row>
    <row r="22" spans="2:16" ht="87.75" customHeight="1">
      <c r="B22" s="147">
        <f t="shared" si="0"/>
        <v>10</v>
      </c>
      <c r="C22" s="152" t="s">
        <v>138</v>
      </c>
      <c r="D22" s="149" t="s">
        <v>47</v>
      </c>
      <c r="E22" s="149" t="s">
        <v>51</v>
      </c>
      <c r="F22" s="149" t="s">
        <v>51</v>
      </c>
      <c r="G22" s="149" t="s">
        <v>53</v>
      </c>
      <c r="H22" s="150" t="s">
        <v>198</v>
      </c>
      <c r="I22" s="150" t="s">
        <v>137</v>
      </c>
      <c r="J22" s="150" t="s">
        <v>357</v>
      </c>
      <c r="K22" s="150">
        <v>1</v>
      </c>
      <c r="L22" s="150">
        <f>J22+K22</f>
        <v>12</v>
      </c>
      <c r="M22" s="150">
        <v>12.8</v>
      </c>
      <c r="N22" s="108"/>
      <c r="O22" s="108"/>
      <c r="P22" s="108"/>
    </row>
    <row r="23" spans="2:16" ht="123" customHeight="1">
      <c r="B23" s="147">
        <f t="shared" si="0"/>
        <v>11</v>
      </c>
      <c r="C23" s="152" t="s">
        <v>1</v>
      </c>
      <c r="D23" s="149" t="s">
        <v>47</v>
      </c>
      <c r="E23" s="149" t="s">
        <v>51</v>
      </c>
      <c r="F23" s="149" t="s">
        <v>51</v>
      </c>
      <c r="G23" s="149" t="s">
        <v>53</v>
      </c>
      <c r="H23" s="150" t="s">
        <v>198</v>
      </c>
      <c r="I23" s="150" t="s">
        <v>73</v>
      </c>
      <c r="J23" s="150" t="s">
        <v>367</v>
      </c>
      <c r="K23" s="150"/>
      <c r="L23" s="150">
        <v>1.6</v>
      </c>
      <c r="M23" s="150">
        <v>1.6</v>
      </c>
      <c r="N23" s="108"/>
      <c r="O23" s="108"/>
      <c r="P23" s="108"/>
    </row>
    <row r="24" spans="2:16" ht="182.25" customHeight="1">
      <c r="B24" s="147">
        <f t="shared" si="0"/>
        <v>12</v>
      </c>
      <c r="C24" s="158" t="s">
        <v>380</v>
      </c>
      <c r="D24" s="154" t="s">
        <v>47</v>
      </c>
      <c r="E24" s="154" t="s">
        <v>52</v>
      </c>
      <c r="F24" s="149" t="s">
        <v>52</v>
      </c>
      <c r="G24" s="154" t="s">
        <v>56</v>
      </c>
      <c r="H24" s="181" t="s">
        <v>202</v>
      </c>
      <c r="I24" s="155"/>
      <c r="J24" s="150" t="str">
        <f>J25</f>
        <v>120</v>
      </c>
      <c r="K24" s="155">
        <f>K25</f>
        <v>-120</v>
      </c>
      <c r="L24" s="155">
        <f>J24+K24</f>
        <v>0</v>
      </c>
      <c r="M24" s="155">
        <f>L24</f>
        <v>0</v>
      </c>
      <c r="N24" s="108"/>
      <c r="O24" s="108"/>
      <c r="P24" s="108"/>
    </row>
    <row r="25" spans="2:16" ht="261.75" customHeight="1">
      <c r="B25" s="147">
        <f t="shared" si="0"/>
        <v>13</v>
      </c>
      <c r="C25" s="159" t="s">
        <v>387</v>
      </c>
      <c r="D25" s="149" t="s">
        <v>47</v>
      </c>
      <c r="E25" s="149" t="s">
        <v>52</v>
      </c>
      <c r="F25" s="149" t="s">
        <v>52</v>
      </c>
      <c r="G25" s="149" t="s">
        <v>56</v>
      </c>
      <c r="H25" s="182" t="s">
        <v>201</v>
      </c>
      <c r="I25" s="150"/>
      <c r="J25" s="150" t="s">
        <v>337</v>
      </c>
      <c r="K25" s="150">
        <f>K26+K27</f>
        <v>-120</v>
      </c>
      <c r="L25" s="150">
        <f>J25+K25</f>
        <v>0</v>
      </c>
      <c r="M25" s="150">
        <f>L25</f>
        <v>0</v>
      </c>
      <c r="N25" s="108"/>
      <c r="O25" s="108"/>
      <c r="P25" s="108"/>
    </row>
    <row r="26" spans="2:16" ht="71.25" customHeight="1">
      <c r="B26" s="147">
        <f t="shared" si="0"/>
        <v>14</v>
      </c>
      <c r="C26" s="152" t="s">
        <v>139</v>
      </c>
      <c r="D26" s="149" t="s">
        <v>47</v>
      </c>
      <c r="E26" s="149" t="s">
        <v>52</v>
      </c>
      <c r="F26" s="149" t="s">
        <v>52</v>
      </c>
      <c r="G26" s="149" t="s">
        <v>56</v>
      </c>
      <c r="H26" s="182" t="s">
        <v>201</v>
      </c>
      <c r="I26" s="150" t="s">
        <v>67</v>
      </c>
      <c r="J26" s="150" t="s">
        <v>358</v>
      </c>
      <c r="K26" s="150">
        <v>-94.5</v>
      </c>
      <c r="L26" s="150">
        <f>J26+K26</f>
        <v>0</v>
      </c>
      <c r="M26" s="150">
        <f>L26</f>
        <v>0</v>
      </c>
      <c r="N26" s="108"/>
      <c r="O26" s="108"/>
      <c r="P26" s="108"/>
    </row>
    <row r="27" spans="2:16" ht="84.75" customHeight="1">
      <c r="B27" s="147">
        <f t="shared" si="0"/>
        <v>15</v>
      </c>
      <c r="C27" s="152" t="s">
        <v>138</v>
      </c>
      <c r="D27" s="149" t="s">
        <v>47</v>
      </c>
      <c r="E27" s="149" t="s">
        <v>52</v>
      </c>
      <c r="F27" s="149" t="s">
        <v>52</v>
      </c>
      <c r="G27" s="149" t="s">
        <v>56</v>
      </c>
      <c r="H27" s="182" t="s">
        <v>201</v>
      </c>
      <c r="I27" s="150" t="s">
        <v>137</v>
      </c>
      <c r="J27" s="150" t="s">
        <v>359</v>
      </c>
      <c r="K27" s="150">
        <v>-25.5</v>
      </c>
      <c r="L27" s="150">
        <f>J27+K27</f>
        <v>0</v>
      </c>
      <c r="M27" s="150">
        <f>L27</f>
        <v>0</v>
      </c>
      <c r="N27" s="108"/>
      <c r="O27" s="108"/>
      <c r="P27" s="108"/>
    </row>
    <row r="28" spans="2:16" ht="182.25" customHeight="1">
      <c r="B28" s="147">
        <f t="shared" si="0"/>
        <v>16</v>
      </c>
      <c r="C28" s="153" t="s">
        <v>379</v>
      </c>
      <c r="D28" s="154" t="s">
        <v>47</v>
      </c>
      <c r="E28" s="154" t="s">
        <v>58</v>
      </c>
      <c r="F28" s="149" t="s">
        <v>58</v>
      </c>
      <c r="G28" s="154" t="s">
        <v>53</v>
      </c>
      <c r="H28" s="155" t="s">
        <v>111</v>
      </c>
      <c r="I28" s="155"/>
      <c r="J28" s="155" t="str">
        <f aca="true" t="shared" si="1" ref="J28:M29">J29</f>
        <v>20</v>
      </c>
      <c r="K28" s="155">
        <f t="shared" si="1"/>
        <v>20</v>
      </c>
      <c r="L28" s="155">
        <f t="shared" si="1"/>
        <v>40</v>
      </c>
      <c r="M28" s="155">
        <f t="shared" si="1"/>
        <v>40</v>
      </c>
      <c r="N28" s="108"/>
      <c r="O28" s="108"/>
      <c r="P28" s="108"/>
    </row>
    <row r="29" spans="2:16" ht="243" customHeight="1">
      <c r="B29" s="147">
        <f t="shared" si="0"/>
        <v>17</v>
      </c>
      <c r="C29" s="160" t="s">
        <v>385</v>
      </c>
      <c r="D29" s="149" t="s">
        <v>47</v>
      </c>
      <c r="E29" s="149" t="s">
        <v>58</v>
      </c>
      <c r="F29" s="154" t="s">
        <v>58</v>
      </c>
      <c r="G29" s="149" t="s">
        <v>53</v>
      </c>
      <c r="H29" s="155" t="s">
        <v>114</v>
      </c>
      <c r="I29" s="150"/>
      <c r="J29" s="150" t="str">
        <f t="shared" si="1"/>
        <v>20</v>
      </c>
      <c r="K29" s="150">
        <f t="shared" si="1"/>
        <v>20</v>
      </c>
      <c r="L29" s="150">
        <f t="shared" si="1"/>
        <v>40</v>
      </c>
      <c r="M29" s="150">
        <f t="shared" si="1"/>
        <v>40</v>
      </c>
      <c r="N29" s="108"/>
      <c r="O29" s="108"/>
      <c r="P29" s="108"/>
    </row>
    <row r="30" spans="2:16" ht="123" customHeight="1">
      <c r="B30" s="147">
        <f t="shared" si="0"/>
        <v>18</v>
      </c>
      <c r="C30" s="161" t="s">
        <v>1</v>
      </c>
      <c r="D30" s="149" t="s">
        <v>47</v>
      </c>
      <c r="E30" s="149" t="s">
        <v>58</v>
      </c>
      <c r="F30" s="149" t="s">
        <v>58</v>
      </c>
      <c r="G30" s="149" t="s">
        <v>53</v>
      </c>
      <c r="H30" s="150" t="s">
        <v>114</v>
      </c>
      <c r="I30" s="150">
        <v>244</v>
      </c>
      <c r="J30" s="150" t="s">
        <v>333</v>
      </c>
      <c r="K30" s="150">
        <v>20</v>
      </c>
      <c r="L30" s="150">
        <f>J30+K30</f>
        <v>40</v>
      </c>
      <c r="M30" s="150">
        <f>L30</f>
        <v>40</v>
      </c>
      <c r="N30" s="108"/>
      <c r="O30" s="108"/>
      <c r="P30" s="108"/>
    </row>
    <row r="31" spans="2:16" ht="108" customHeight="1">
      <c r="B31" s="147">
        <f t="shared" si="0"/>
        <v>19</v>
      </c>
      <c r="C31" s="153" t="s">
        <v>386</v>
      </c>
      <c r="D31" s="154" t="s">
        <v>47</v>
      </c>
      <c r="E31" s="156" t="s">
        <v>7</v>
      </c>
      <c r="F31" s="151"/>
      <c r="G31" s="156"/>
      <c r="H31" s="150" t="s">
        <v>117</v>
      </c>
      <c r="I31" s="181" t="s">
        <v>48</v>
      </c>
      <c r="J31" s="150">
        <f>J32</f>
        <v>155.55</v>
      </c>
      <c r="K31" s="181">
        <f>K32</f>
        <v>-113.33</v>
      </c>
      <c r="L31" s="155">
        <f>J31+K31</f>
        <v>42.22000000000001</v>
      </c>
      <c r="M31" s="155">
        <f>M32</f>
        <v>43.07</v>
      </c>
      <c r="N31" s="108"/>
      <c r="O31" s="108"/>
      <c r="P31" s="108"/>
    </row>
    <row r="32" spans="2:16" ht="240" customHeight="1">
      <c r="B32" s="147">
        <f t="shared" si="0"/>
        <v>20</v>
      </c>
      <c r="C32" s="152" t="s">
        <v>384</v>
      </c>
      <c r="D32" s="149" t="s">
        <v>47</v>
      </c>
      <c r="E32" s="151" t="s">
        <v>7</v>
      </c>
      <c r="F32" s="151" t="s">
        <v>7</v>
      </c>
      <c r="G32" s="151" t="s">
        <v>7</v>
      </c>
      <c r="H32" s="150" t="s">
        <v>118</v>
      </c>
      <c r="I32" s="182"/>
      <c r="J32" s="150">
        <f>J33+J34+J35</f>
        <v>155.55</v>
      </c>
      <c r="K32" s="182">
        <f>K33+K34+K35</f>
        <v>-113.33</v>
      </c>
      <c r="L32" s="150">
        <f>L33+L34+L35</f>
        <v>42.22</v>
      </c>
      <c r="M32" s="150">
        <f>M35</f>
        <v>43.07</v>
      </c>
      <c r="N32" s="108"/>
      <c r="O32" s="108"/>
      <c r="P32" s="108"/>
    </row>
    <row r="33" spans="2:16" ht="74.25" customHeight="1">
      <c r="B33" s="147">
        <f t="shared" si="0"/>
        <v>21</v>
      </c>
      <c r="C33" s="152" t="s">
        <v>139</v>
      </c>
      <c r="D33" s="149" t="s">
        <v>47</v>
      </c>
      <c r="E33" s="151" t="s">
        <v>7</v>
      </c>
      <c r="F33" s="156" t="s">
        <v>7</v>
      </c>
      <c r="G33" s="151" t="s">
        <v>7</v>
      </c>
      <c r="H33" s="150" t="s">
        <v>118</v>
      </c>
      <c r="I33" s="182" t="s">
        <v>67</v>
      </c>
      <c r="J33" s="150" t="s">
        <v>361</v>
      </c>
      <c r="K33" s="182">
        <v>-89.3</v>
      </c>
      <c r="L33" s="150">
        <f>J33+K33</f>
        <v>0</v>
      </c>
      <c r="M33" s="150">
        <f>L33</f>
        <v>0</v>
      </c>
      <c r="N33" s="108"/>
      <c r="O33" s="108"/>
      <c r="P33" s="108"/>
    </row>
    <row r="34" spans="2:16" ht="81.75" customHeight="1">
      <c r="B34" s="147">
        <f t="shared" si="0"/>
        <v>22</v>
      </c>
      <c r="C34" s="152" t="s">
        <v>138</v>
      </c>
      <c r="D34" s="149" t="s">
        <v>47</v>
      </c>
      <c r="E34" s="151" t="s">
        <v>7</v>
      </c>
      <c r="F34" s="151" t="s">
        <v>7</v>
      </c>
      <c r="G34" s="151" t="s">
        <v>7</v>
      </c>
      <c r="H34" s="150" t="s">
        <v>118</v>
      </c>
      <c r="I34" s="182" t="s">
        <v>137</v>
      </c>
      <c r="J34" s="150" t="s">
        <v>362</v>
      </c>
      <c r="K34" s="182">
        <v>-27</v>
      </c>
      <c r="L34" s="150">
        <f>J34+K34</f>
        <v>0</v>
      </c>
      <c r="M34" s="150">
        <f>L34</f>
        <v>0</v>
      </c>
      <c r="N34" s="108"/>
      <c r="O34" s="108"/>
      <c r="P34" s="108"/>
    </row>
    <row r="35" spans="2:16" ht="132" customHeight="1">
      <c r="B35" s="147">
        <f t="shared" si="0"/>
        <v>23</v>
      </c>
      <c r="C35" s="161" t="s">
        <v>1</v>
      </c>
      <c r="D35" s="149" t="s">
        <v>47</v>
      </c>
      <c r="E35" s="151" t="s">
        <v>7</v>
      </c>
      <c r="F35" s="151" t="s">
        <v>7</v>
      </c>
      <c r="G35" s="151" t="s">
        <v>7</v>
      </c>
      <c r="H35" s="150" t="s">
        <v>118</v>
      </c>
      <c r="I35" s="182" t="s">
        <v>73</v>
      </c>
      <c r="J35" s="150">
        <v>39.25</v>
      </c>
      <c r="K35" s="182">
        <v>2.97</v>
      </c>
      <c r="L35" s="150">
        <f>J35+K35</f>
        <v>42.22</v>
      </c>
      <c r="M35" s="150">
        <v>43.07</v>
      </c>
      <c r="N35" s="108"/>
      <c r="O35" s="108"/>
      <c r="P35" s="108"/>
    </row>
    <row r="36" spans="2:16" ht="249.75" customHeight="1">
      <c r="B36" s="147">
        <f t="shared" si="0"/>
        <v>24</v>
      </c>
      <c r="C36" s="164" t="s">
        <v>376</v>
      </c>
      <c r="D36" s="154" t="s">
        <v>47</v>
      </c>
      <c r="E36" s="154" t="s">
        <v>61</v>
      </c>
      <c r="F36" s="154" t="s">
        <v>61</v>
      </c>
      <c r="G36" s="154" t="s">
        <v>50</v>
      </c>
      <c r="H36" s="155" t="s">
        <v>119</v>
      </c>
      <c r="I36" s="155" t="s">
        <v>48</v>
      </c>
      <c r="J36" s="155">
        <f>+J37+J38+J40+J39</f>
        <v>283.98</v>
      </c>
      <c r="K36" s="155">
        <f>K37</f>
        <v>92.38</v>
      </c>
      <c r="L36" s="155">
        <f>J36+K36</f>
        <v>376.36</v>
      </c>
      <c r="M36" s="155">
        <f>M37+M38+M39+M40</f>
        <v>448.58</v>
      </c>
      <c r="N36" s="108"/>
      <c r="O36" s="108"/>
      <c r="P36" s="108"/>
    </row>
    <row r="37" spans="2:16" ht="137.25" customHeight="1">
      <c r="B37" s="147">
        <f>B36+1</f>
        <v>25</v>
      </c>
      <c r="C37" s="152" t="s">
        <v>135</v>
      </c>
      <c r="D37" s="149" t="s">
        <v>47</v>
      </c>
      <c r="E37" s="149" t="s">
        <v>61</v>
      </c>
      <c r="F37" s="154" t="s">
        <v>61</v>
      </c>
      <c r="G37" s="149" t="s">
        <v>50</v>
      </c>
      <c r="H37" s="150" t="s">
        <v>119</v>
      </c>
      <c r="I37" s="150" t="s">
        <v>73</v>
      </c>
      <c r="J37" s="150" t="s">
        <v>368</v>
      </c>
      <c r="K37" s="150">
        <v>92.38</v>
      </c>
      <c r="L37" s="150">
        <f>J37+K37</f>
        <v>326.36</v>
      </c>
      <c r="M37" s="150">
        <v>398.58</v>
      </c>
      <c r="N37" s="108"/>
      <c r="O37" s="108"/>
      <c r="P37" s="108"/>
    </row>
    <row r="38" spans="2:16" ht="72.75" customHeight="1">
      <c r="B38" s="147">
        <f t="shared" si="0"/>
        <v>26</v>
      </c>
      <c r="C38" s="152" t="s">
        <v>108</v>
      </c>
      <c r="D38" s="149" t="s">
        <v>47</v>
      </c>
      <c r="E38" s="149" t="s">
        <v>61</v>
      </c>
      <c r="F38" s="149" t="s">
        <v>61</v>
      </c>
      <c r="G38" s="149" t="s">
        <v>50</v>
      </c>
      <c r="H38" s="150" t="s">
        <v>119</v>
      </c>
      <c r="I38" s="150" t="s">
        <v>136</v>
      </c>
      <c r="J38" s="150" t="s">
        <v>363</v>
      </c>
      <c r="K38" s="150"/>
      <c r="L38" s="150">
        <v>10</v>
      </c>
      <c r="M38" s="150">
        <v>10</v>
      </c>
      <c r="N38" s="108"/>
      <c r="O38" s="108"/>
      <c r="P38" s="108"/>
    </row>
    <row r="39" spans="2:16" ht="78.75" customHeight="1">
      <c r="B39" s="147">
        <f t="shared" si="0"/>
        <v>27</v>
      </c>
      <c r="C39" s="152" t="s">
        <v>71</v>
      </c>
      <c r="D39" s="149" t="s">
        <v>47</v>
      </c>
      <c r="E39" s="149" t="s">
        <v>61</v>
      </c>
      <c r="F39" s="149" t="s">
        <v>61</v>
      </c>
      <c r="G39" s="149" t="s">
        <v>50</v>
      </c>
      <c r="H39" s="150" t="s">
        <v>119</v>
      </c>
      <c r="I39" s="150" t="s">
        <v>74</v>
      </c>
      <c r="J39" s="150" t="s">
        <v>370</v>
      </c>
      <c r="K39" s="150"/>
      <c r="L39" s="150">
        <v>30</v>
      </c>
      <c r="M39" s="150">
        <v>30</v>
      </c>
      <c r="N39" s="108"/>
      <c r="O39" s="108"/>
      <c r="P39" s="108"/>
    </row>
    <row r="40" spans="2:16" ht="80.25" customHeight="1">
      <c r="B40" s="147">
        <f t="shared" si="0"/>
        <v>28</v>
      </c>
      <c r="C40" s="152" t="s">
        <v>72</v>
      </c>
      <c r="D40" s="149" t="s">
        <v>47</v>
      </c>
      <c r="E40" s="149" t="s">
        <v>61</v>
      </c>
      <c r="F40" s="149" t="s">
        <v>61</v>
      </c>
      <c r="G40" s="149" t="s">
        <v>50</v>
      </c>
      <c r="H40" s="150" t="s">
        <v>119</v>
      </c>
      <c r="I40" s="150" t="s">
        <v>9</v>
      </c>
      <c r="J40" s="150" t="s">
        <v>369</v>
      </c>
      <c r="K40" s="150"/>
      <c r="L40" s="150">
        <v>10</v>
      </c>
      <c r="M40" s="150">
        <v>10</v>
      </c>
      <c r="N40" s="108"/>
      <c r="O40" s="108"/>
      <c r="P40" s="108"/>
    </row>
    <row r="41" spans="2:16" ht="298.5" customHeight="1">
      <c r="B41" s="147">
        <f t="shared" si="0"/>
        <v>29</v>
      </c>
      <c r="C41" s="164" t="s">
        <v>378</v>
      </c>
      <c r="D41" s="154" t="s">
        <v>47</v>
      </c>
      <c r="E41" s="154" t="s">
        <v>64</v>
      </c>
      <c r="F41" s="154" t="s">
        <v>64</v>
      </c>
      <c r="G41" s="154" t="s">
        <v>58</v>
      </c>
      <c r="H41" s="155" t="s">
        <v>120</v>
      </c>
      <c r="I41" s="154" t="s">
        <v>48</v>
      </c>
      <c r="J41" s="155">
        <f>J42+J43</f>
        <v>560.37</v>
      </c>
      <c r="K41" s="155">
        <f>K42+K43</f>
        <v>13.02</v>
      </c>
      <c r="L41" s="155">
        <f aca="true" t="shared" si="2" ref="L41:L50">J41+K41</f>
        <v>573.39</v>
      </c>
      <c r="M41" s="155">
        <f>M42+M43</f>
        <v>564.8199999999999</v>
      </c>
      <c r="N41" s="108"/>
      <c r="O41" s="108"/>
      <c r="P41" s="108"/>
    </row>
    <row r="42" spans="2:16" ht="68.25" customHeight="1">
      <c r="B42" s="147">
        <f t="shared" si="0"/>
        <v>30</v>
      </c>
      <c r="C42" s="162" t="s">
        <v>139</v>
      </c>
      <c r="D42" s="149" t="s">
        <v>47</v>
      </c>
      <c r="E42" s="149" t="s">
        <v>64</v>
      </c>
      <c r="F42" s="149" t="s">
        <v>64</v>
      </c>
      <c r="G42" s="149" t="s">
        <v>58</v>
      </c>
      <c r="H42" s="150" t="s">
        <v>120</v>
      </c>
      <c r="I42" s="150" t="s">
        <v>67</v>
      </c>
      <c r="J42" s="150" t="s">
        <v>364</v>
      </c>
      <c r="K42" s="150">
        <v>10</v>
      </c>
      <c r="L42" s="150">
        <f t="shared" si="2"/>
        <v>440.39</v>
      </c>
      <c r="M42" s="150">
        <v>431.82</v>
      </c>
      <c r="N42" s="108"/>
      <c r="O42" s="108"/>
      <c r="P42" s="108"/>
    </row>
    <row r="43" spans="2:16" ht="63.75" customHeight="1">
      <c r="B43" s="147">
        <f t="shared" si="0"/>
        <v>31</v>
      </c>
      <c r="C43" s="162" t="s">
        <v>138</v>
      </c>
      <c r="D43" s="149" t="s">
        <v>47</v>
      </c>
      <c r="E43" s="149" t="s">
        <v>64</v>
      </c>
      <c r="F43" s="149" t="s">
        <v>64</v>
      </c>
      <c r="G43" s="149" t="s">
        <v>58</v>
      </c>
      <c r="H43" s="150" t="s">
        <v>120</v>
      </c>
      <c r="I43" s="150" t="s">
        <v>137</v>
      </c>
      <c r="J43" s="150" t="s">
        <v>365</v>
      </c>
      <c r="K43" s="150">
        <v>3.02</v>
      </c>
      <c r="L43" s="150">
        <f t="shared" si="2"/>
        <v>133</v>
      </c>
      <c r="M43" s="150">
        <f>L43</f>
        <v>133</v>
      </c>
      <c r="N43" s="108"/>
      <c r="O43" s="108"/>
      <c r="P43" s="108"/>
    </row>
    <row r="44" spans="2:16" ht="291.75" customHeight="1">
      <c r="B44" s="147"/>
      <c r="C44" s="278" t="s">
        <v>378</v>
      </c>
      <c r="D44" s="154"/>
      <c r="E44" s="154"/>
      <c r="F44" s="154"/>
      <c r="G44" s="154"/>
      <c r="H44" s="155" t="s">
        <v>320</v>
      </c>
      <c r="I44" s="155" t="s">
        <v>48</v>
      </c>
      <c r="J44" s="155">
        <v>0</v>
      </c>
      <c r="K44" s="155">
        <f>K45+K46</f>
        <v>120.3</v>
      </c>
      <c r="L44" s="155">
        <f t="shared" si="2"/>
        <v>120.3</v>
      </c>
      <c r="M44" s="155">
        <f>M45+M46</f>
        <v>120.3</v>
      </c>
      <c r="N44" s="108"/>
      <c r="O44" s="108"/>
      <c r="P44" s="108"/>
    </row>
    <row r="45" spans="2:16" ht="87.75" customHeight="1">
      <c r="B45" s="147"/>
      <c r="C45" s="162" t="s">
        <v>139</v>
      </c>
      <c r="D45" s="149"/>
      <c r="E45" s="149"/>
      <c r="F45" s="149"/>
      <c r="G45" s="149"/>
      <c r="H45" s="150" t="s">
        <v>320</v>
      </c>
      <c r="I45" s="150" t="s">
        <v>67</v>
      </c>
      <c r="J45" s="150" t="s">
        <v>334</v>
      </c>
      <c r="K45" s="150" t="s">
        <v>371</v>
      </c>
      <c r="L45" s="150">
        <f t="shared" si="2"/>
        <v>92.3</v>
      </c>
      <c r="M45" s="150">
        <f>L45</f>
        <v>92.3</v>
      </c>
      <c r="N45" s="108"/>
      <c r="O45" s="108"/>
      <c r="P45" s="108"/>
    </row>
    <row r="46" spans="2:16" ht="87.75" customHeight="1">
      <c r="B46" s="147"/>
      <c r="C46" s="162" t="s">
        <v>138</v>
      </c>
      <c r="D46" s="149"/>
      <c r="E46" s="149"/>
      <c r="F46" s="149"/>
      <c r="G46" s="149"/>
      <c r="H46" s="150" t="s">
        <v>320</v>
      </c>
      <c r="I46" s="150" t="s">
        <v>137</v>
      </c>
      <c r="J46" s="150" t="s">
        <v>334</v>
      </c>
      <c r="K46" s="150">
        <v>28</v>
      </c>
      <c r="L46" s="150">
        <f t="shared" si="2"/>
        <v>28</v>
      </c>
      <c r="M46" s="150">
        <f>L46</f>
        <v>28</v>
      </c>
      <c r="N46" s="108"/>
      <c r="O46" s="108"/>
      <c r="P46" s="108"/>
    </row>
    <row r="47" spans="2:16" ht="96.75" customHeight="1">
      <c r="B47" s="147">
        <f>B43+1</f>
        <v>32</v>
      </c>
      <c r="C47" s="164" t="s">
        <v>102</v>
      </c>
      <c r="D47" s="154" t="s">
        <v>47</v>
      </c>
      <c r="E47" s="154"/>
      <c r="F47" s="154" t="s">
        <v>50</v>
      </c>
      <c r="G47" s="154"/>
      <c r="H47" s="150" t="s">
        <v>121</v>
      </c>
      <c r="I47" s="155"/>
      <c r="J47" s="150" t="s">
        <v>366</v>
      </c>
      <c r="K47" s="155">
        <f>K48+K51</f>
        <v>-5.5</v>
      </c>
      <c r="L47" s="155">
        <f>J47+K47</f>
        <v>420.93</v>
      </c>
      <c r="M47" s="155">
        <f>M48</f>
        <v>410.93</v>
      </c>
      <c r="N47" s="108"/>
      <c r="O47" s="108"/>
      <c r="P47" s="108"/>
    </row>
    <row r="48" spans="2:16" ht="128.25" customHeight="1">
      <c r="B48" s="147">
        <f t="shared" si="0"/>
        <v>33</v>
      </c>
      <c r="C48" s="168" t="s">
        <v>0</v>
      </c>
      <c r="D48" s="149" t="s">
        <v>47</v>
      </c>
      <c r="E48" s="149" t="s">
        <v>50</v>
      </c>
      <c r="F48" s="149" t="s">
        <v>50</v>
      </c>
      <c r="G48" s="149" t="s">
        <v>51</v>
      </c>
      <c r="H48" s="150" t="s">
        <v>203</v>
      </c>
      <c r="I48" s="150"/>
      <c r="J48" s="150">
        <f>J49+J50</f>
        <v>406.43</v>
      </c>
      <c r="K48" s="150">
        <f>K49+K50</f>
        <v>4.5</v>
      </c>
      <c r="L48" s="150">
        <f t="shared" si="2"/>
        <v>410.93</v>
      </c>
      <c r="M48" s="150">
        <f>M49+M50</f>
        <v>410.93</v>
      </c>
      <c r="N48" s="108"/>
      <c r="O48" s="108"/>
      <c r="P48" s="108"/>
    </row>
    <row r="49" spans="2:16" ht="128.25" customHeight="1">
      <c r="B49" s="147">
        <f t="shared" si="0"/>
        <v>34</v>
      </c>
      <c r="C49" s="152" t="s">
        <v>77</v>
      </c>
      <c r="D49" s="149" t="s">
        <v>47</v>
      </c>
      <c r="E49" s="149" t="s">
        <v>50</v>
      </c>
      <c r="F49" s="149" t="s">
        <v>50</v>
      </c>
      <c r="G49" s="149" t="s">
        <v>51</v>
      </c>
      <c r="H49" s="150" t="s">
        <v>175</v>
      </c>
      <c r="I49" s="150" t="s">
        <v>67</v>
      </c>
      <c r="J49" s="150">
        <v>312.16</v>
      </c>
      <c r="K49" s="150">
        <v>3</v>
      </c>
      <c r="L49" s="150">
        <f t="shared" si="2"/>
        <v>315.16</v>
      </c>
      <c r="M49" s="150">
        <f>L49</f>
        <v>315.16</v>
      </c>
      <c r="N49" s="108"/>
      <c r="O49" s="108"/>
      <c r="P49" s="108"/>
    </row>
    <row r="50" spans="2:16" ht="93.75" customHeight="1">
      <c r="B50" s="147">
        <f t="shared" si="0"/>
        <v>35</v>
      </c>
      <c r="C50" s="152" t="s">
        <v>138</v>
      </c>
      <c r="D50" s="149" t="s">
        <v>47</v>
      </c>
      <c r="E50" s="149" t="s">
        <v>50</v>
      </c>
      <c r="F50" s="149" t="s">
        <v>50</v>
      </c>
      <c r="G50" s="149" t="s">
        <v>51</v>
      </c>
      <c r="H50" s="150" t="s">
        <v>175</v>
      </c>
      <c r="I50" s="150" t="s">
        <v>137</v>
      </c>
      <c r="J50" s="150" t="s">
        <v>316</v>
      </c>
      <c r="K50" s="150">
        <v>1.5</v>
      </c>
      <c r="L50" s="150">
        <f t="shared" si="2"/>
        <v>95.77</v>
      </c>
      <c r="M50" s="150">
        <f>L50</f>
        <v>95.77</v>
      </c>
      <c r="N50" s="108"/>
      <c r="O50" s="108"/>
      <c r="P50" s="108"/>
    </row>
    <row r="51" spans="2:16" ht="97.5" customHeight="1">
      <c r="B51" s="147">
        <f t="shared" si="0"/>
        <v>36</v>
      </c>
      <c r="C51" s="317" t="s">
        <v>3</v>
      </c>
      <c r="D51" s="154" t="s">
        <v>47</v>
      </c>
      <c r="E51" s="154" t="s">
        <v>50</v>
      </c>
      <c r="F51" s="154" t="s">
        <v>50</v>
      </c>
      <c r="G51" s="154" t="s">
        <v>64</v>
      </c>
      <c r="H51" s="155" t="s">
        <v>121</v>
      </c>
      <c r="I51" s="155"/>
      <c r="J51" s="155" t="s">
        <v>360</v>
      </c>
      <c r="K51" s="155">
        <f>K52</f>
        <v>-10</v>
      </c>
      <c r="L51" s="155">
        <f>L52</f>
        <v>10</v>
      </c>
      <c r="M51" s="155">
        <f>M52</f>
        <v>10</v>
      </c>
      <c r="N51" s="108"/>
      <c r="O51" s="108"/>
      <c r="P51" s="108"/>
    </row>
    <row r="52" spans="2:16" ht="75.75" customHeight="1">
      <c r="B52" s="147">
        <f t="shared" si="0"/>
        <v>37</v>
      </c>
      <c r="C52" s="152" t="s">
        <v>4</v>
      </c>
      <c r="D52" s="149" t="s">
        <v>47</v>
      </c>
      <c r="E52" s="149" t="s">
        <v>50</v>
      </c>
      <c r="F52" s="149" t="s">
        <v>50</v>
      </c>
      <c r="G52" s="149" t="s">
        <v>64</v>
      </c>
      <c r="H52" s="150" t="s">
        <v>200</v>
      </c>
      <c r="I52" s="150" t="s">
        <v>5</v>
      </c>
      <c r="J52" s="150" t="s">
        <v>360</v>
      </c>
      <c r="K52" s="150">
        <v>-10</v>
      </c>
      <c r="L52" s="150">
        <f>J52+K52</f>
        <v>10</v>
      </c>
      <c r="M52" s="150">
        <f>L52</f>
        <v>10</v>
      </c>
      <c r="N52" s="108"/>
      <c r="O52" s="108"/>
      <c r="P52" s="108"/>
    </row>
    <row r="53" spans="2:16" ht="84" customHeight="1">
      <c r="B53" s="147">
        <f t="shared" si="0"/>
        <v>38</v>
      </c>
      <c r="C53" s="169" t="s">
        <v>65</v>
      </c>
      <c r="D53" s="170" t="s">
        <v>47</v>
      </c>
      <c r="E53" s="170" t="s">
        <v>167</v>
      </c>
      <c r="F53" s="171" t="s">
        <v>64</v>
      </c>
      <c r="G53" s="170" t="s">
        <v>167</v>
      </c>
      <c r="H53" s="155" t="s">
        <v>200</v>
      </c>
      <c r="I53" s="172" t="s">
        <v>169</v>
      </c>
      <c r="J53" s="172">
        <v>120.2</v>
      </c>
      <c r="K53" s="172">
        <v>-55</v>
      </c>
      <c r="L53" s="172">
        <v>65.2</v>
      </c>
      <c r="M53" s="172">
        <v>132</v>
      </c>
      <c r="N53" s="108"/>
      <c r="O53" s="111"/>
      <c r="P53" s="108"/>
    </row>
    <row r="54" spans="2:16" ht="48" customHeight="1">
      <c r="B54" s="362" t="s">
        <v>17</v>
      </c>
      <c r="C54" s="362"/>
      <c r="D54" s="362"/>
      <c r="E54" s="362"/>
      <c r="F54" s="363"/>
      <c r="G54" s="362"/>
      <c r="H54" s="363"/>
      <c r="I54" s="172"/>
      <c r="J54" s="172">
        <f>J13+J47+J53</f>
        <v>2646.8999999999996</v>
      </c>
      <c r="K54" s="172">
        <f>K53+K47+K44+K41+K36+K31+K28+K24+K20+K14</f>
        <v>-18.60000000000001</v>
      </c>
      <c r="L54" s="172">
        <f>L53+L47+L44+L41+L36+L31+L28+L24+L20+L14</f>
        <v>2628.3</v>
      </c>
      <c r="M54" s="172">
        <f>M53+M51+M47+M41+M36+M31+M28+M24+M20+M14</f>
        <v>2641.1</v>
      </c>
      <c r="N54" s="108"/>
      <c r="O54" s="108"/>
      <c r="P54" s="108"/>
    </row>
    <row r="55" spans="2:16" ht="45.75">
      <c r="B55" s="108"/>
      <c r="C55" s="108"/>
      <c r="D55" s="108"/>
      <c r="E55" s="108"/>
      <c r="F55" s="112"/>
      <c r="G55" s="108"/>
      <c r="H55" s="112"/>
      <c r="I55" s="108"/>
      <c r="J55" s="108"/>
      <c r="K55" s="108"/>
      <c r="L55" s="108"/>
      <c r="M55" s="108"/>
      <c r="N55" s="108"/>
      <c r="O55" s="108"/>
      <c r="P55" s="108"/>
    </row>
    <row r="56" spans="2:16" ht="39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2:16" ht="45">
      <c r="B57" s="108"/>
      <c r="C57" s="108"/>
      <c r="D57" s="108"/>
      <c r="E57" s="108"/>
      <c r="F57" s="129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2:14" ht="45.75">
      <c r="B58" s="97"/>
      <c r="C58" s="97"/>
      <c r="D58" s="97"/>
      <c r="E58" s="97"/>
      <c r="F58" s="112"/>
      <c r="G58" s="97"/>
      <c r="H58" s="97"/>
      <c r="I58" s="97"/>
      <c r="J58" s="97"/>
      <c r="K58" s="97"/>
      <c r="L58" s="97"/>
      <c r="M58" s="97"/>
      <c r="N58" s="97"/>
    </row>
    <row r="59" ht="45.75">
      <c r="F59" s="112"/>
    </row>
    <row r="60" ht="45.75">
      <c r="F60" s="112"/>
    </row>
    <row r="61" spans="6:8" ht="45.75">
      <c r="F61" s="112"/>
      <c r="H61" s="112"/>
    </row>
    <row r="62" spans="6:8" ht="45.75">
      <c r="F62" s="112"/>
      <c r="H62" s="112"/>
    </row>
  </sheetData>
  <sheetProtection/>
  <mergeCells count="5">
    <mergeCell ref="B9:M9"/>
    <mergeCell ref="I10:M10"/>
    <mergeCell ref="B54:H54"/>
    <mergeCell ref="L4:O6"/>
    <mergeCell ref="M3:N3"/>
  </mergeCells>
  <printOptions/>
  <pageMargins left="0.15748031496062992" right="0.11811023622047245" top="0.3937007874015748" bottom="0.35433070866141736" header="0" footer="0.11811023622047245"/>
  <pageSetup fitToHeight="2" horizontalDpi="600" verticalDpi="600" orientation="portrait" paperSize="9" scale="1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2:O138"/>
  <sheetViews>
    <sheetView view="pageBreakPreview" zoomScale="25" zoomScaleSheetLayoutView="25" zoomScalePageLayoutView="0" workbookViewId="0" topLeftCell="A10">
      <selection activeCell="J23" sqref="J23"/>
    </sheetView>
  </sheetViews>
  <sheetFormatPr defaultColWidth="9.00390625" defaultRowHeight="12.75"/>
  <cols>
    <col min="2" max="2" width="25.375" style="0" customWidth="1"/>
    <col min="3" max="3" width="239.375" style="0" customWidth="1"/>
    <col min="4" max="4" width="53.00390625" style="0" customWidth="1"/>
    <col min="5" max="5" width="33.50390625" style="0" customWidth="1"/>
    <col min="6" max="6" width="39.875" style="0" customWidth="1"/>
    <col min="7" max="7" width="64.375" style="0" customWidth="1"/>
    <col min="8" max="9" width="50.375" style="0" customWidth="1"/>
    <col min="10" max="10" width="39.125" style="0" customWidth="1"/>
    <col min="11" max="11" width="73.50390625" style="0" customWidth="1"/>
    <col min="13" max="13" width="35.50390625" style="0" customWidth="1"/>
  </cols>
  <sheetData>
    <row r="2" ht="45.75" customHeight="1">
      <c r="K2" s="178"/>
    </row>
    <row r="3" spans="2:15" ht="62.25" customHeight="1">
      <c r="B3" s="112"/>
      <c r="C3" s="112"/>
      <c r="D3" s="112"/>
      <c r="E3" s="112"/>
      <c r="F3" s="112"/>
      <c r="G3" s="112"/>
      <c r="H3" s="180"/>
      <c r="I3" s="180"/>
      <c r="J3" s="178"/>
      <c r="K3" s="367" t="s">
        <v>173</v>
      </c>
      <c r="L3" s="367"/>
      <c r="M3" s="367"/>
      <c r="N3" s="367"/>
      <c r="O3" s="367"/>
    </row>
    <row r="4" spans="2:15" ht="19.5" customHeight="1">
      <c r="B4" s="112"/>
      <c r="C4" s="112"/>
      <c r="D4" s="112"/>
      <c r="E4" s="112"/>
      <c r="F4" s="112"/>
      <c r="G4" s="112"/>
      <c r="H4" s="367" t="s">
        <v>289</v>
      </c>
      <c r="I4" s="367"/>
      <c r="J4" s="368"/>
      <c r="K4" s="368"/>
      <c r="L4" s="368"/>
      <c r="M4" s="368"/>
      <c r="N4" s="368"/>
      <c r="O4" s="368"/>
    </row>
    <row r="5" spans="2:15" ht="45.75" hidden="1">
      <c r="B5" s="112"/>
      <c r="C5" s="112"/>
      <c r="D5" s="112"/>
      <c r="E5" s="112"/>
      <c r="F5" s="112"/>
      <c r="G5" s="112"/>
      <c r="H5" s="368"/>
      <c r="I5" s="368"/>
      <c r="J5" s="368"/>
      <c r="K5" s="368"/>
      <c r="L5" s="368"/>
      <c r="M5" s="368"/>
      <c r="N5" s="368"/>
      <c r="O5" s="368"/>
    </row>
    <row r="6" spans="2:15" ht="149.25" customHeight="1">
      <c r="B6" s="112"/>
      <c r="C6" s="112"/>
      <c r="D6" s="112"/>
      <c r="E6" s="112"/>
      <c r="F6" s="112"/>
      <c r="G6" s="112"/>
      <c r="H6" s="368"/>
      <c r="I6" s="368"/>
      <c r="J6" s="368"/>
      <c r="K6" s="368"/>
      <c r="L6" s="368"/>
      <c r="M6" s="368"/>
      <c r="N6" s="368"/>
      <c r="O6" s="368"/>
    </row>
    <row r="7" spans="2:15" ht="3.75" customHeight="1">
      <c r="B7" s="112"/>
      <c r="C7" s="112"/>
      <c r="D7" s="112"/>
      <c r="E7" s="112"/>
      <c r="F7" s="112"/>
      <c r="G7" s="112"/>
      <c r="H7" s="368"/>
      <c r="I7" s="368"/>
      <c r="J7" s="368"/>
      <c r="K7" s="368"/>
      <c r="L7" s="368"/>
      <c r="M7" s="368"/>
      <c r="N7" s="368"/>
      <c r="O7" s="368"/>
    </row>
    <row r="8" spans="2:14" ht="45.75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2:14" ht="53.25" customHeight="1">
      <c r="B9" s="355" t="s">
        <v>314</v>
      </c>
      <c r="C9" s="355"/>
      <c r="D9" s="355"/>
      <c r="E9" s="355"/>
      <c r="F9" s="355"/>
      <c r="G9" s="355"/>
      <c r="H9" s="355"/>
      <c r="I9" s="355"/>
      <c r="J9" s="355"/>
      <c r="K9" s="355"/>
      <c r="L9" s="112"/>
      <c r="M9" s="112"/>
      <c r="N9" s="112"/>
    </row>
    <row r="10" spans="2:14" ht="45.75">
      <c r="B10" s="100"/>
      <c r="C10" s="100"/>
      <c r="D10" s="100"/>
      <c r="E10" s="100"/>
      <c r="F10" s="100"/>
      <c r="G10" s="101"/>
      <c r="H10" s="366"/>
      <c r="I10" s="366"/>
      <c r="J10" s="366"/>
      <c r="K10" s="366"/>
      <c r="L10" s="112"/>
      <c r="M10" s="112"/>
      <c r="N10" s="112"/>
    </row>
    <row r="11" spans="2:14" ht="192.75" customHeight="1">
      <c r="B11" s="102" t="s">
        <v>22</v>
      </c>
      <c r="C11" s="102" t="s">
        <v>23</v>
      </c>
      <c r="D11" s="103" t="s">
        <v>42</v>
      </c>
      <c r="E11" s="103" t="s">
        <v>43</v>
      </c>
      <c r="F11" s="103" t="s">
        <v>44</v>
      </c>
      <c r="G11" s="103" t="s">
        <v>45</v>
      </c>
      <c r="H11" s="103" t="s">
        <v>46</v>
      </c>
      <c r="I11" s="103" t="s">
        <v>377</v>
      </c>
      <c r="J11" s="104" t="s">
        <v>297</v>
      </c>
      <c r="K11" s="105" t="s">
        <v>296</v>
      </c>
      <c r="L11" s="112"/>
      <c r="M11" s="112"/>
      <c r="N11" s="112"/>
    </row>
    <row r="12" spans="2:14" ht="45.75">
      <c r="B12" s="106">
        <v>1</v>
      </c>
      <c r="C12" s="106">
        <v>2</v>
      </c>
      <c r="D12" s="107" t="s">
        <v>24</v>
      </c>
      <c r="E12" s="107" t="s">
        <v>25</v>
      </c>
      <c r="F12" s="107" t="s">
        <v>26</v>
      </c>
      <c r="G12" s="107" t="s">
        <v>27</v>
      </c>
      <c r="H12" s="107" t="s">
        <v>28</v>
      </c>
      <c r="I12" s="107" t="s">
        <v>153</v>
      </c>
      <c r="J12" s="107" t="s">
        <v>315</v>
      </c>
      <c r="K12" s="106">
        <v>10</v>
      </c>
      <c r="L12" s="112"/>
      <c r="M12" s="112"/>
      <c r="N12" s="112"/>
    </row>
    <row r="13" spans="2:14" ht="58.5" customHeight="1">
      <c r="B13" s="141">
        <v>1</v>
      </c>
      <c r="C13" s="278" t="s">
        <v>49</v>
      </c>
      <c r="D13" s="154" t="s">
        <v>47</v>
      </c>
      <c r="E13" s="154" t="s">
        <v>50</v>
      </c>
      <c r="F13" s="154"/>
      <c r="G13" s="154"/>
      <c r="H13" s="154"/>
      <c r="I13" s="155">
        <f>I14+I23+I41+I45</f>
        <v>1339.4</v>
      </c>
      <c r="J13" s="155">
        <f>J14+J23+J41+J45</f>
        <v>-87.92</v>
      </c>
      <c r="K13" s="155">
        <f>K14+K23+K41+K45</f>
        <v>1251.48</v>
      </c>
      <c r="L13" s="112"/>
      <c r="M13" s="112"/>
      <c r="N13" s="112"/>
    </row>
    <row r="14" spans="2:14" ht="122.25" customHeight="1">
      <c r="B14" s="141">
        <f>B13+1</f>
        <v>2</v>
      </c>
      <c r="C14" s="278" t="s">
        <v>103</v>
      </c>
      <c r="D14" s="154" t="s">
        <v>47</v>
      </c>
      <c r="E14" s="154" t="s">
        <v>50</v>
      </c>
      <c r="F14" s="154" t="s">
        <v>51</v>
      </c>
      <c r="G14" s="154"/>
      <c r="H14" s="154"/>
      <c r="I14" s="155">
        <f>I19</f>
        <v>406.43</v>
      </c>
      <c r="J14" s="155">
        <f>J15+J19</f>
        <v>3.45</v>
      </c>
      <c r="K14" s="155">
        <f>K15+K19</f>
        <v>409.88</v>
      </c>
      <c r="L14" s="112"/>
      <c r="M14" s="112"/>
      <c r="N14" s="112"/>
    </row>
    <row r="15" spans="2:14" ht="37.5" customHeight="1" hidden="1">
      <c r="B15" s="141">
        <f>B14+1</f>
        <v>3</v>
      </c>
      <c r="C15" s="279" t="s">
        <v>102</v>
      </c>
      <c r="D15" s="149" t="s">
        <v>47</v>
      </c>
      <c r="E15" s="149" t="s">
        <v>50</v>
      </c>
      <c r="F15" s="149" t="s">
        <v>51</v>
      </c>
      <c r="G15" s="149" t="s">
        <v>154</v>
      </c>
      <c r="H15" s="149"/>
      <c r="I15" s="150"/>
      <c r="J15" s="150"/>
      <c r="K15" s="150">
        <f>K16</f>
        <v>0</v>
      </c>
      <c r="L15" s="112"/>
      <c r="M15" s="112"/>
      <c r="N15" s="112"/>
    </row>
    <row r="16" spans="2:14" ht="65.25" customHeight="1" hidden="1">
      <c r="B16" s="141">
        <f>B15+1</f>
        <v>4</v>
      </c>
      <c r="C16" s="280" t="s">
        <v>155</v>
      </c>
      <c r="D16" s="149" t="s">
        <v>47</v>
      </c>
      <c r="E16" s="149" t="s">
        <v>50</v>
      </c>
      <c r="F16" s="149" t="s">
        <v>51</v>
      </c>
      <c r="G16" s="149" t="s">
        <v>156</v>
      </c>
      <c r="H16" s="149"/>
      <c r="I16" s="150"/>
      <c r="J16" s="150"/>
      <c r="K16" s="150">
        <f>K17</f>
        <v>0</v>
      </c>
      <c r="L16" s="112"/>
      <c r="M16" s="112"/>
      <c r="N16" s="112"/>
    </row>
    <row r="17" spans="2:14" ht="74.25" customHeight="1" hidden="1">
      <c r="B17" s="141">
        <f>B16+1</f>
        <v>5</v>
      </c>
      <c r="C17" s="281" t="s">
        <v>0</v>
      </c>
      <c r="D17" s="149" t="s">
        <v>47</v>
      </c>
      <c r="E17" s="149" t="s">
        <v>50</v>
      </c>
      <c r="F17" s="149" t="s">
        <v>51</v>
      </c>
      <c r="G17" s="149" t="s">
        <v>157</v>
      </c>
      <c r="H17" s="149"/>
      <c r="I17" s="150"/>
      <c r="J17" s="150"/>
      <c r="K17" s="150">
        <f>K18</f>
        <v>0</v>
      </c>
      <c r="L17" s="112"/>
      <c r="M17" s="112"/>
      <c r="N17" s="112"/>
    </row>
    <row r="18" spans="2:14" ht="77.25" customHeight="1" hidden="1">
      <c r="B18" s="141">
        <f>B17+1</f>
        <v>6</v>
      </c>
      <c r="C18" s="277" t="s">
        <v>77</v>
      </c>
      <c r="D18" s="149" t="s">
        <v>47</v>
      </c>
      <c r="E18" s="149" t="s">
        <v>50</v>
      </c>
      <c r="F18" s="149" t="s">
        <v>51</v>
      </c>
      <c r="G18" s="149" t="s">
        <v>157</v>
      </c>
      <c r="H18" s="149" t="s">
        <v>67</v>
      </c>
      <c r="I18" s="150"/>
      <c r="J18" s="150"/>
      <c r="K18" s="150">
        <v>0</v>
      </c>
      <c r="L18" s="112"/>
      <c r="M18" s="112"/>
      <c r="N18" s="112"/>
    </row>
    <row r="19" spans="2:14" ht="73.5" customHeight="1">
      <c r="B19" s="141">
        <v>3</v>
      </c>
      <c r="C19" s="279" t="s">
        <v>102</v>
      </c>
      <c r="D19" s="149" t="s">
        <v>47</v>
      </c>
      <c r="E19" s="149" t="s">
        <v>50</v>
      </c>
      <c r="F19" s="149" t="s">
        <v>51</v>
      </c>
      <c r="G19" s="149" t="s">
        <v>121</v>
      </c>
      <c r="H19" s="154"/>
      <c r="I19" s="150">
        <f>I20</f>
        <v>406.43</v>
      </c>
      <c r="J19" s="150">
        <f>J20</f>
        <v>3.45</v>
      </c>
      <c r="K19" s="150">
        <f>K20</f>
        <v>409.88</v>
      </c>
      <c r="L19" s="112"/>
      <c r="M19" s="112"/>
      <c r="N19" s="112"/>
    </row>
    <row r="20" spans="2:14" ht="120" customHeight="1">
      <c r="B20" s="141">
        <f aca="true" t="shared" si="0" ref="B20:B88">B19+1</f>
        <v>4</v>
      </c>
      <c r="C20" s="281" t="s">
        <v>0</v>
      </c>
      <c r="D20" s="149" t="s">
        <v>47</v>
      </c>
      <c r="E20" s="149" t="s">
        <v>50</v>
      </c>
      <c r="F20" s="149" t="s">
        <v>51</v>
      </c>
      <c r="G20" s="149" t="s">
        <v>175</v>
      </c>
      <c r="H20" s="149"/>
      <c r="I20" s="150">
        <f>I21+I22</f>
        <v>406.43</v>
      </c>
      <c r="J20" s="150">
        <f>J21+J22</f>
        <v>3.45</v>
      </c>
      <c r="K20" s="150">
        <f>K21+K22</f>
        <v>409.88</v>
      </c>
      <c r="L20" s="112"/>
      <c r="M20" s="112"/>
      <c r="N20" s="112"/>
    </row>
    <row r="21" spans="2:14" ht="114" customHeight="1">
      <c r="B21" s="141">
        <f t="shared" si="0"/>
        <v>5</v>
      </c>
      <c r="C21" s="277" t="s">
        <v>77</v>
      </c>
      <c r="D21" s="149" t="s">
        <v>47</v>
      </c>
      <c r="E21" s="149" t="s">
        <v>50</v>
      </c>
      <c r="F21" s="149" t="s">
        <v>51</v>
      </c>
      <c r="G21" s="149" t="s">
        <v>175</v>
      </c>
      <c r="H21" s="149" t="s">
        <v>67</v>
      </c>
      <c r="I21" s="150" t="s">
        <v>317</v>
      </c>
      <c r="J21" s="150">
        <v>2.65</v>
      </c>
      <c r="K21" s="150">
        <f>I21+J21</f>
        <v>314.81</v>
      </c>
      <c r="L21" s="112"/>
      <c r="M21" s="112"/>
      <c r="N21" s="112"/>
    </row>
    <row r="22" spans="2:14" ht="98.25" customHeight="1">
      <c r="B22" s="141">
        <f t="shared" si="0"/>
        <v>6</v>
      </c>
      <c r="C22" s="277" t="s">
        <v>138</v>
      </c>
      <c r="D22" s="149" t="s">
        <v>47</v>
      </c>
      <c r="E22" s="149" t="s">
        <v>50</v>
      </c>
      <c r="F22" s="149" t="s">
        <v>51</v>
      </c>
      <c r="G22" s="149" t="s">
        <v>175</v>
      </c>
      <c r="H22" s="149" t="s">
        <v>137</v>
      </c>
      <c r="I22" s="150" t="s">
        <v>316</v>
      </c>
      <c r="J22" s="150">
        <v>0.8</v>
      </c>
      <c r="K22" s="150">
        <f>I22+J22</f>
        <v>95.07</v>
      </c>
      <c r="L22" s="112"/>
      <c r="M22" s="112"/>
      <c r="N22" s="112"/>
    </row>
    <row r="23" spans="2:14" ht="260.25" customHeight="1">
      <c r="B23" s="141">
        <f t="shared" si="0"/>
        <v>7</v>
      </c>
      <c r="C23" s="282" t="s">
        <v>20</v>
      </c>
      <c r="D23" s="154" t="s">
        <v>47</v>
      </c>
      <c r="E23" s="154" t="s">
        <v>50</v>
      </c>
      <c r="F23" s="154" t="s">
        <v>52</v>
      </c>
      <c r="G23" s="154"/>
      <c r="H23" s="154"/>
      <c r="I23" s="155">
        <f>I32</f>
        <v>912.97</v>
      </c>
      <c r="J23" s="155">
        <f>J24+J32</f>
        <v>-101.37</v>
      </c>
      <c r="K23" s="155">
        <f>K32</f>
        <v>811.6</v>
      </c>
      <c r="L23" s="112"/>
      <c r="M23" s="112"/>
      <c r="N23" s="112"/>
    </row>
    <row r="24" spans="2:14" ht="69.75" customHeight="1" hidden="1">
      <c r="B24" s="141">
        <f t="shared" si="0"/>
        <v>8</v>
      </c>
      <c r="C24" s="283" t="s">
        <v>177</v>
      </c>
      <c r="D24" s="149" t="s">
        <v>47</v>
      </c>
      <c r="E24" s="149" t="s">
        <v>50</v>
      </c>
      <c r="F24" s="149" t="s">
        <v>52</v>
      </c>
      <c r="G24" s="149" t="s">
        <v>158</v>
      </c>
      <c r="H24" s="149"/>
      <c r="I24" s="150"/>
      <c r="J24" s="150">
        <f>J25</f>
        <v>0</v>
      </c>
      <c r="K24" s="150">
        <f>K25</f>
        <v>143.69</v>
      </c>
      <c r="L24" s="112"/>
      <c r="M24" s="112"/>
      <c r="N24" s="112"/>
    </row>
    <row r="25" spans="2:14" ht="71.25" customHeight="1" hidden="1">
      <c r="B25" s="141">
        <f t="shared" si="0"/>
        <v>9</v>
      </c>
      <c r="C25" s="284" t="s">
        <v>182</v>
      </c>
      <c r="D25" s="149" t="s">
        <v>47</v>
      </c>
      <c r="E25" s="149" t="s">
        <v>50</v>
      </c>
      <c r="F25" s="149" t="s">
        <v>52</v>
      </c>
      <c r="G25" s="167" t="s">
        <v>159</v>
      </c>
      <c r="H25" s="149"/>
      <c r="I25" s="150"/>
      <c r="J25" s="150">
        <f>J26+J27+J28+J29+J30+J31</f>
        <v>0</v>
      </c>
      <c r="K25" s="150">
        <v>143.69</v>
      </c>
      <c r="L25" s="112"/>
      <c r="M25" s="112"/>
      <c r="N25" s="112"/>
    </row>
    <row r="26" spans="2:14" ht="85.5" customHeight="1" hidden="1">
      <c r="B26" s="141">
        <f t="shared" si="0"/>
        <v>10</v>
      </c>
      <c r="C26" s="277" t="s">
        <v>77</v>
      </c>
      <c r="D26" s="149" t="s">
        <v>47</v>
      </c>
      <c r="E26" s="149" t="s">
        <v>50</v>
      </c>
      <c r="F26" s="149" t="s">
        <v>52</v>
      </c>
      <c r="G26" s="167" t="s">
        <v>159</v>
      </c>
      <c r="H26" s="149" t="s">
        <v>67</v>
      </c>
      <c r="I26" s="150"/>
      <c r="J26" s="150"/>
      <c r="K26" s="150">
        <v>42.5</v>
      </c>
      <c r="L26" s="112"/>
      <c r="M26" s="112"/>
      <c r="N26" s="112"/>
    </row>
    <row r="27" spans="2:14" ht="40.5" customHeight="1" hidden="1">
      <c r="B27" s="141">
        <f t="shared" si="0"/>
        <v>11</v>
      </c>
      <c r="C27" s="277" t="s">
        <v>68</v>
      </c>
      <c r="D27" s="149" t="s">
        <v>47</v>
      </c>
      <c r="E27" s="149" t="s">
        <v>50</v>
      </c>
      <c r="F27" s="149" t="s">
        <v>52</v>
      </c>
      <c r="G27" s="167" t="s">
        <v>159</v>
      </c>
      <c r="H27" s="149" t="s">
        <v>160</v>
      </c>
      <c r="I27" s="150"/>
      <c r="J27" s="150"/>
      <c r="K27" s="150">
        <v>201</v>
      </c>
      <c r="L27" s="112"/>
      <c r="M27" s="112"/>
      <c r="N27" s="112"/>
    </row>
    <row r="28" spans="2:14" ht="72.75" customHeight="1" hidden="1">
      <c r="B28" s="141">
        <f t="shared" si="0"/>
        <v>12</v>
      </c>
      <c r="C28" s="277" t="s">
        <v>69</v>
      </c>
      <c r="D28" s="149" t="s">
        <v>47</v>
      </c>
      <c r="E28" s="149" t="s">
        <v>50</v>
      </c>
      <c r="F28" s="149" t="s">
        <v>52</v>
      </c>
      <c r="G28" s="167" t="s">
        <v>159</v>
      </c>
      <c r="H28" s="149" t="s">
        <v>70</v>
      </c>
      <c r="I28" s="150"/>
      <c r="J28" s="150"/>
      <c r="K28" s="150">
        <v>45</v>
      </c>
      <c r="L28" s="112"/>
      <c r="M28" s="112"/>
      <c r="N28" s="112"/>
    </row>
    <row r="29" spans="2:14" ht="88.5" customHeight="1" hidden="1">
      <c r="B29" s="141">
        <f t="shared" si="0"/>
        <v>13</v>
      </c>
      <c r="C29" s="277" t="s">
        <v>1</v>
      </c>
      <c r="D29" s="149" t="s">
        <v>47</v>
      </c>
      <c r="E29" s="149" t="s">
        <v>50</v>
      </c>
      <c r="F29" s="149" t="s">
        <v>52</v>
      </c>
      <c r="G29" s="167" t="s">
        <v>159</v>
      </c>
      <c r="H29" s="149" t="s">
        <v>73</v>
      </c>
      <c r="I29" s="150"/>
      <c r="J29" s="150"/>
      <c r="K29" s="150">
        <v>0</v>
      </c>
      <c r="L29" s="112"/>
      <c r="M29" s="112"/>
      <c r="N29" s="112"/>
    </row>
    <row r="30" spans="2:14" ht="42" customHeight="1" hidden="1">
      <c r="B30" s="141">
        <f t="shared" si="0"/>
        <v>14</v>
      </c>
      <c r="C30" s="277" t="s">
        <v>71</v>
      </c>
      <c r="D30" s="149" t="s">
        <v>47</v>
      </c>
      <c r="E30" s="149" t="s">
        <v>50</v>
      </c>
      <c r="F30" s="149" t="s">
        <v>52</v>
      </c>
      <c r="G30" s="166" t="s">
        <v>198</v>
      </c>
      <c r="H30" s="149">
        <v>851</v>
      </c>
      <c r="I30" s="150"/>
      <c r="J30" s="150"/>
      <c r="K30" s="150">
        <v>52.4</v>
      </c>
      <c r="L30" s="112"/>
      <c r="M30" s="112"/>
      <c r="N30" s="112"/>
    </row>
    <row r="31" spans="2:14" ht="52.5" customHeight="1" hidden="1">
      <c r="B31" s="141">
        <f t="shared" si="0"/>
        <v>15</v>
      </c>
      <c r="C31" s="277" t="s">
        <v>72</v>
      </c>
      <c r="D31" s="149" t="s">
        <v>47</v>
      </c>
      <c r="E31" s="149" t="s">
        <v>50</v>
      </c>
      <c r="F31" s="149" t="s">
        <v>52</v>
      </c>
      <c r="G31" s="167" t="s">
        <v>198</v>
      </c>
      <c r="H31" s="149">
        <v>852</v>
      </c>
      <c r="I31" s="150"/>
      <c r="J31" s="150"/>
      <c r="K31" s="150">
        <v>0</v>
      </c>
      <c r="L31" s="112"/>
      <c r="M31" s="112"/>
      <c r="N31" s="112"/>
    </row>
    <row r="32" spans="2:14" ht="203.25" customHeight="1">
      <c r="B32" s="141">
        <v>8</v>
      </c>
      <c r="C32" s="283" t="s">
        <v>188</v>
      </c>
      <c r="D32" s="149" t="s">
        <v>47</v>
      </c>
      <c r="E32" s="149" t="s">
        <v>50</v>
      </c>
      <c r="F32" s="149" t="s">
        <v>52</v>
      </c>
      <c r="G32" s="167" t="s">
        <v>130</v>
      </c>
      <c r="H32" s="149"/>
      <c r="I32" s="150">
        <f>I33</f>
        <v>912.97</v>
      </c>
      <c r="J32" s="150">
        <f>J33</f>
        <v>-101.37</v>
      </c>
      <c r="K32" s="150">
        <f>K33</f>
        <v>811.6</v>
      </c>
      <c r="L32" s="112"/>
      <c r="M32" s="112"/>
      <c r="N32" s="112"/>
    </row>
    <row r="33" spans="2:14" ht="144" customHeight="1">
      <c r="B33" s="141">
        <f t="shared" si="0"/>
        <v>9</v>
      </c>
      <c r="C33" s="284" t="s">
        <v>189</v>
      </c>
      <c r="D33" s="149" t="s">
        <v>47</v>
      </c>
      <c r="E33" s="149" t="s">
        <v>50</v>
      </c>
      <c r="F33" s="149" t="s">
        <v>52</v>
      </c>
      <c r="G33" s="167" t="s">
        <v>130</v>
      </c>
      <c r="H33" s="149" t="s">
        <v>48</v>
      </c>
      <c r="I33" s="150">
        <f>I34+I36+I37+I38+I39+I40</f>
        <v>912.97</v>
      </c>
      <c r="J33" s="150">
        <f>J34+J35+J36+J37+J38+J39+J40</f>
        <v>-101.37</v>
      </c>
      <c r="K33" s="150">
        <f>K34+K36+K37+K38+K39+K40</f>
        <v>811.6</v>
      </c>
      <c r="L33" s="112"/>
      <c r="M33" s="112"/>
      <c r="N33" s="112"/>
    </row>
    <row r="34" spans="2:14" ht="110.25" customHeight="1">
      <c r="B34" s="141">
        <f t="shared" si="0"/>
        <v>10</v>
      </c>
      <c r="C34" s="277" t="s">
        <v>139</v>
      </c>
      <c r="D34" s="149" t="s">
        <v>47</v>
      </c>
      <c r="E34" s="149" t="s">
        <v>50</v>
      </c>
      <c r="F34" s="149" t="s">
        <v>52</v>
      </c>
      <c r="G34" s="167" t="s">
        <v>130</v>
      </c>
      <c r="H34" s="149" t="s">
        <v>67</v>
      </c>
      <c r="I34" s="150">
        <v>475.78</v>
      </c>
      <c r="J34" s="150">
        <v>12.7</v>
      </c>
      <c r="K34" s="150">
        <f>I34+J34</f>
        <v>488.47999999999996</v>
      </c>
      <c r="L34" s="112"/>
      <c r="M34" s="112"/>
      <c r="N34" s="112"/>
    </row>
    <row r="35" spans="2:14" ht="48" customHeight="1" hidden="1">
      <c r="B35" s="141">
        <f t="shared" si="0"/>
        <v>11</v>
      </c>
      <c r="C35" s="277" t="s">
        <v>68</v>
      </c>
      <c r="D35" s="149" t="s">
        <v>47</v>
      </c>
      <c r="E35" s="149" t="s">
        <v>50</v>
      </c>
      <c r="F35" s="149" t="s">
        <v>52</v>
      </c>
      <c r="G35" s="167" t="s">
        <v>132</v>
      </c>
      <c r="H35" s="149" t="s">
        <v>160</v>
      </c>
      <c r="I35" s="150"/>
      <c r="J35" s="150"/>
      <c r="K35" s="150">
        <f aca="true" t="shared" si="1" ref="K35:K40">I35+J35</f>
        <v>0</v>
      </c>
      <c r="L35" s="112"/>
      <c r="M35" s="112"/>
      <c r="N35" s="112"/>
    </row>
    <row r="36" spans="2:14" ht="76.5" customHeight="1">
      <c r="B36" s="141">
        <f t="shared" si="0"/>
        <v>12</v>
      </c>
      <c r="C36" s="277" t="s">
        <v>138</v>
      </c>
      <c r="D36" s="149" t="s">
        <v>47</v>
      </c>
      <c r="E36" s="149" t="s">
        <v>50</v>
      </c>
      <c r="F36" s="149" t="s">
        <v>52</v>
      </c>
      <c r="G36" s="167" t="s">
        <v>130</v>
      </c>
      <c r="H36" s="149" t="s">
        <v>137</v>
      </c>
      <c r="I36" s="150">
        <v>143.69</v>
      </c>
      <c r="J36" s="150">
        <v>3.83</v>
      </c>
      <c r="K36" s="150">
        <f t="shared" si="1"/>
        <v>147.52</v>
      </c>
      <c r="L36" s="112"/>
      <c r="M36" s="112"/>
      <c r="N36" s="112"/>
    </row>
    <row r="37" spans="2:14" ht="120" customHeight="1" hidden="1">
      <c r="B37" s="141">
        <f t="shared" si="0"/>
        <v>13</v>
      </c>
      <c r="C37" s="277" t="s">
        <v>69</v>
      </c>
      <c r="D37" s="149" t="s">
        <v>47</v>
      </c>
      <c r="E37" s="149" t="s">
        <v>50</v>
      </c>
      <c r="F37" s="149" t="s">
        <v>52</v>
      </c>
      <c r="G37" s="167" t="s">
        <v>130</v>
      </c>
      <c r="H37" s="149" t="s">
        <v>70</v>
      </c>
      <c r="I37" s="150">
        <v>0</v>
      </c>
      <c r="J37" s="150"/>
      <c r="K37" s="150">
        <f t="shared" si="1"/>
        <v>0</v>
      </c>
      <c r="L37" s="112"/>
      <c r="M37" s="112"/>
      <c r="N37" s="112"/>
    </row>
    <row r="38" spans="2:14" ht="144.75" customHeight="1">
      <c r="B38" s="141">
        <f>B37+1</f>
        <v>14</v>
      </c>
      <c r="C38" s="277" t="s">
        <v>1</v>
      </c>
      <c r="D38" s="149" t="s">
        <v>47</v>
      </c>
      <c r="E38" s="149" t="s">
        <v>50</v>
      </c>
      <c r="F38" s="149" t="s">
        <v>52</v>
      </c>
      <c r="G38" s="167" t="s">
        <v>130</v>
      </c>
      <c r="H38" s="149" t="s">
        <v>73</v>
      </c>
      <c r="I38" s="150">
        <v>243.5</v>
      </c>
      <c r="J38" s="150">
        <v>-89.4</v>
      </c>
      <c r="K38" s="150">
        <f t="shared" si="1"/>
        <v>154.1</v>
      </c>
      <c r="L38" s="112"/>
      <c r="M38" s="112"/>
      <c r="N38" s="112"/>
    </row>
    <row r="39" spans="2:14" ht="120" customHeight="1">
      <c r="B39" s="141">
        <f t="shared" si="0"/>
        <v>15</v>
      </c>
      <c r="C39" s="277" t="s">
        <v>71</v>
      </c>
      <c r="D39" s="149" t="s">
        <v>47</v>
      </c>
      <c r="E39" s="149" t="s">
        <v>50</v>
      </c>
      <c r="F39" s="149" t="s">
        <v>52</v>
      </c>
      <c r="G39" s="167" t="s">
        <v>130</v>
      </c>
      <c r="H39" s="149">
        <v>851</v>
      </c>
      <c r="I39" s="150">
        <v>45</v>
      </c>
      <c r="J39" s="150">
        <v>-28</v>
      </c>
      <c r="K39" s="150">
        <f t="shared" si="1"/>
        <v>17</v>
      </c>
      <c r="L39" s="112"/>
      <c r="M39" s="112"/>
      <c r="N39" s="112"/>
    </row>
    <row r="40" spans="2:14" ht="90.75" customHeight="1">
      <c r="B40" s="141">
        <f t="shared" si="0"/>
        <v>16</v>
      </c>
      <c r="C40" s="277" t="s">
        <v>72</v>
      </c>
      <c r="D40" s="149" t="s">
        <v>47</v>
      </c>
      <c r="E40" s="149" t="s">
        <v>50</v>
      </c>
      <c r="F40" s="149" t="s">
        <v>52</v>
      </c>
      <c r="G40" s="167" t="s">
        <v>130</v>
      </c>
      <c r="H40" s="149">
        <v>852</v>
      </c>
      <c r="I40" s="150">
        <v>5</v>
      </c>
      <c r="J40" s="150">
        <v>-0.5</v>
      </c>
      <c r="K40" s="150">
        <f t="shared" si="1"/>
        <v>4.5</v>
      </c>
      <c r="L40" s="112"/>
      <c r="M40" s="112"/>
      <c r="N40" s="112"/>
    </row>
    <row r="41" spans="2:14" ht="90.75" customHeight="1">
      <c r="B41" s="141">
        <v>17</v>
      </c>
      <c r="C41" s="276" t="s">
        <v>324</v>
      </c>
      <c r="D41" s="154" t="s">
        <v>47</v>
      </c>
      <c r="E41" s="154" t="s">
        <v>50</v>
      </c>
      <c r="F41" s="154" t="s">
        <v>7</v>
      </c>
      <c r="G41" s="166"/>
      <c r="H41" s="154"/>
      <c r="I41" s="155">
        <f>I42</f>
        <v>0</v>
      </c>
      <c r="J41" s="155">
        <f>J42</f>
        <v>25</v>
      </c>
      <c r="K41" s="155">
        <f>K42</f>
        <v>25</v>
      </c>
      <c r="L41" s="112"/>
      <c r="M41" s="112"/>
      <c r="N41" s="112"/>
    </row>
    <row r="42" spans="2:14" ht="93.75" customHeight="1">
      <c r="B42" s="141">
        <v>18</v>
      </c>
      <c r="C42" s="277" t="s">
        <v>325</v>
      </c>
      <c r="D42" s="149"/>
      <c r="E42" s="149"/>
      <c r="F42" s="149"/>
      <c r="G42" s="167" t="s">
        <v>121</v>
      </c>
      <c r="H42" s="149"/>
      <c r="I42" s="150">
        <v>0</v>
      </c>
      <c r="J42" s="150">
        <f>K44</f>
        <v>25</v>
      </c>
      <c r="K42" s="150">
        <f>J42</f>
        <v>25</v>
      </c>
      <c r="L42" s="112"/>
      <c r="M42" s="112"/>
      <c r="N42" s="112"/>
    </row>
    <row r="43" spans="2:14" ht="90.75" customHeight="1">
      <c r="B43" s="141">
        <v>19</v>
      </c>
      <c r="C43" s="283" t="s">
        <v>326</v>
      </c>
      <c r="D43" s="149" t="s">
        <v>47</v>
      </c>
      <c r="E43" s="149" t="s">
        <v>50</v>
      </c>
      <c r="F43" s="149" t="s">
        <v>7</v>
      </c>
      <c r="G43" s="167" t="s">
        <v>322</v>
      </c>
      <c r="H43" s="149"/>
      <c r="I43" s="150">
        <f>I44</f>
        <v>0</v>
      </c>
      <c r="J43" s="150">
        <f>J44</f>
        <v>25</v>
      </c>
      <c r="K43" s="150">
        <f>K44</f>
        <v>25</v>
      </c>
      <c r="L43" s="112"/>
      <c r="M43" s="112"/>
      <c r="N43" s="112"/>
    </row>
    <row r="44" spans="2:14" ht="138.75" customHeight="1">
      <c r="B44" s="141">
        <v>20</v>
      </c>
      <c r="C44" s="277" t="s">
        <v>1</v>
      </c>
      <c r="D44" s="149" t="s">
        <v>47</v>
      </c>
      <c r="E44" s="149" t="s">
        <v>50</v>
      </c>
      <c r="F44" s="149" t="s">
        <v>7</v>
      </c>
      <c r="G44" s="167" t="s">
        <v>322</v>
      </c>
      <c r="H44" s="149" t="s">
        <v>323</v>
      </c>
      <c r="I44" s="150">
        <v>0</v>
      </c>
      <c r="J44" s="150">
        <v>25</v>
      </c>
      <c r="K44" s="150">
        <f>I44+J44</f>
        <v>25</v>
      </c>
      <c r="L44" s="112"/>
      <c r="M44" s="112"/>
      <c r="N44" s="112"/>
    </row>
    <row r="45" spans="2:14" ht="83.25" customHeight="1">
      <c r="B45" s="141">
        <v>21</v>
      </c>
      <c r="C45" s="282" t="s">
        <v>2</v>
      </c>
      <c r="D45" s="154" t="s">
        <v>47</v>
      </c>
      <c r="E45" s="154" t="s">
        <v>50</v>
      </c>
      <c r="F45" s="154" t="s">
        <v>64</v>
      </c>
      <c r="G45" s="154"/>
      <c r="H45" s="154"/>
      <c r="I45" s="155">
        <f>I49</f>
        <v>20</v>
      </c>
      <c r="J45" s="155">
        <f>J46++J49</f>
        <v>-15</v>
      </c>
      <c r="K45" s="155">
        <f>K49</f>
        <v>5</v>
      </c>
      <c r="L45" s="112"/>
      <c r="M45" s="112"/>
      <c r="N45" s="112"/>
    </row>
    <row r="46" spans="2:14" ht="41.25" customHeight="1" hidden="1">
      <c r="B46" s="141">
        <f t="shared" si="0"/>
        <v>22</v>
      </c>
      <c r="C46" s="279" t="s">
        <v>102</v>
      </c>
      <c r="D46" s="149" t="s">
        <v>47</v>
      </c>
      <c r="E46" s="149" t="s">
        <v>50</v>
      </c>
      <c r="F46" s="149" t="s">
        <v>64</v>
      </c>
      <c r="G46" s="149" t="s">
        <v>118</v>
      </c>
      <c r="H46" s="149"/>
      <c r="I46" s="150"/>
      <c r="J46" s="150"/>
      <c r="K46" s="150">
        <v>0</v>
      </c>
      <c r="L46" s="112"/>
      <c r="M46" s="112"/>
      <c r="N46" s="112"/>
    </row>
    <row r="47" spans="2:14" ht="42" customHeight="1" hidden="1">
      <c r="B47" s="141">
        <f t="shared" si="0"/>
        <v>23</v>
      </c>
      <c r="C47" s="285" t="s">
        <v>3</v>
      </c>
      <c r="D47" s="149" t="s">
        <v>47</v>
      </c>
      <c r="E47" s="149" t="s">
        <v>50</v>
      </c>
      <c r="F47" s="149" t="s">
        <v>64</v>
      </c>
      <c r="G47" s="149" t="s">
        <v>118</v>
      </c>
      <c r="H47" s="149"/>
      <c r="I47" s="150"/>
      <c r="J47" s="150"/>
      <c r="K47" s="150">
        <v>89.3</v>
      </c>
      <c r="L47" s="112"/>
      <c r="M47" s="112"/>
      <c r="N47" s="112"/>
    </row>
    <row r="48" spans="2:14" ht="44.25" customHeight="1" hidden="1">
      <c r="B48" s="141">
        <f t="shared" si="0"/>
        <v>24</v>
      </c>
      <c r="C48" s="277" t="s">
        <v>4</v>
      </c>
      <c r="D48" s="149" t="s">
        <v>47</v>
      </c>
      <c r="E48" s="149" t="s">
        <v>50</v>
      </c>
      <c r="F48" s="149" t="s">
        <v>64</v>
      </c>
      <c r="G48" s="149" t="s">
        <v>118</v>
      </c>
      <c r="H48" s="149" t="s">
        <v>5</v>
      </c>
      <c r="I48" s="150"/>
      <c r="J48" s="150"/>
      <c r="K48" s="150">
        <v>27</v>
      </c>
      <c r="L48" s="112"/>
      <c r="M48" s="112"/>
      <c r="N48" s="112"/>
    </row>
    <row r="49" spans="2:14" ht="99.75" customHeight="1">
      <c r="B49" s="141">
        <v>22</v>
      </c>
      <c r="C49" s="279" t="s">
        <v>102</v>
      </c>
      <c r="D49" s="149" t="s">
        <v>47</v>
      </c>
      <c r="E49" s="149" t="s">
        <v>50</v>
      </c>
      <c r="F49" s="149" t="s">
        <v>64</v>
      </c>
      <c r="G49" s="149" t="s">
        <v>121</v>
      </c>
      <c r="H49" s="149"/>
      <c r="I49" s="150">
        <f>I50</f>
        <v>20</v>
      </c>
      <c r="J49" s="150">
        <f>J50</f>
        <v>-15</v>
      </c>
      <c r="K49" s="150">
        <f>I49+J49</f>
        <v>5</v>
      </c>
      <c r="L49" s="112"/>
      <c r="M49" s="112"/>
      <c r="N49" s="112"/>
    </row>
    <row r="50" spans="2:14" ht="93.75" customHeight="1">
      <c r="B50" s="141">
        <v>23</v>
      </c>
      <c r="C50" s="285" t="s">
        <v>3</v>
      </c>
      <c r="D50" s="149" t="s">
        <v>47</v>
      </c>
      <c r="E50" s="149" t="s">
        <v>50</v>
      </c>
      <c r="F50" s="149" t="s">
        <v>64</v>
      </c>
      <c r="G50" s="149" t="s">
        <v>200</v>
      </c>
      <c r="H50" s="149"/>
      <c r="I50" s="150">
        <f>I51</f>
        <v>20</v>
      </c>
      <c r="J50" s="150">
        <f>J51</f>
        <v>-15</v>
      </c>
      <c r="K50" s="150">
        <f>K51</f>
        <v>5</v>
      </c>
      <c r="L50" s="112"/>
      <c r="M50" s="112"/>
      <c r="N50" s="112"/>
    </row>
    <row r="51" spans="2:14" ht="99.75" customHeight="1">
      <c r="B51" s="141">
        <f t="shared" si="0"/>
        <v>24</v>
      </c>
      <c r="C51" s="277" t="s">
        <v>4</v>
      </c>
      <c r="D51" s="149" t="s">
        <v>47</v>
      </c>
      <c r="E51" s="149" t="s">
        <v>50</v>
      </c>
      <c r="F51" s="149" t="s">
        <v>64</v>
      </c>
      <c r="G51" s="149" t="s">
        <v>200</v>
      </c>
      <c r="H51" s="149" t="s">
        <v>5</v>
      </c>
      <c r="I51" s="150">
        <v>20</v>
      </c>
      <c r="J51" s="150">
        <v>-15</v>
      </c>
      <c r="K51" s="150">
        <f>I51+J51</f>
        <v>5</v>
      </c>
      <c r="L51" s="112"/>
      <c r="M51" s="112"/>
      <c r="N51" s="112"/>
    </row>
    <row r="52" spans="2:14" ht="105" customHeight="1">
      <c r="B52" s="141">
        <f t="shared" si="0"/>
        <v>25</v>
      </c>
      <c r="C52" s="282" t="s">
        <v>141</v>
      </c>
      <c r="D52" s="154" t="s">
        <v>47</v>
      </c>
      <c r="E52" s="154" t="s">
        <v>51</v>
      </c>
      <c r="F52" s="154"/>
      <c r="G52" s="149"/>
      <c r="H52" s="154"/>
      <c r="I52" s="155">
        <f>I53</f>
        <v>47.4</v>
      </c>
      <c r="J52" s="155">
        <f>J53</f>
        <v>3.4</v>
      </c>
      <c r="K52" s="155">
        <f>K53</f>
        <v>50.8</v>
      </c>
      <c r="L52" s="112"/>
      <c r="M52" s="112"/>
      <c r="N52" s="112"/>
    </row>
    <row r="53" spans="2:14" ht="72" customHeight="1">
      <c r="B53" s="141">
        <f t="shared" si="0"/>
        <v>26</v>
      </c>
      <c r="C53" s="286" t="s">
        <v>142</v>
      </c>
      <c r="D53" s="149" t="s">
        <v>47</v>
      </c>
      <c r="E53" s="149" t="s">
        <v>51</v>
      </c>
      <c r="F53" s="149" t="s">
        <v>53</v>
      </c>
      <c r="G53" s="167" t="s">
        <v>198</v>
      </c>
      <c r="H53" s="149"/>
      <c r="I53" s="150">
        <f>I58</f>
        <v>47.4</v>
      </c>
      <c r="J53" s="150">
        <f>J54+J58</f>
        <v>3.4</v>
      </c>
      <c r="K53" s="150">
        <f>K58</f>
        <v>50.8</v>
      </c>
      <c r="L53" s="112"/>
      <c r="M53" s="112"/>
      <c r="N53" s="112"/>
    </row>
    <row r="54" spans="2:14" ht="54.75" customHeight="1" hidden="1">
      <c r="B54" s="141">
        <f t="shared" si="0"/>
        <v>27</v>
      </c>
      <c r="C54" s="286" t="s">
        <v>102</v>
      </c>
      <c r="D54" s="149" t="s">
        <v>47</v>
      </c>
      <c r="E54" s="149" t="s">
        <v>51</v>
      </c>
      <c r="F54" s="149" t="s">
        <v>53</v>
      </c>
      <c r="G54" s="149" t="s">
        <v>119</v>
      </c>
      <c r="H54" s="149"/>
      <c r="I54" s="150"/>
      <c r="J54" s="150">
        <f>J55</f>
        <v>0</v>
      </c>
      <c r="K54" s="150">
        <v>10</v>
      </c>
      <c r="L54" s="112"/>
      <c r="M54" s="112"/>
      <c r="N54" s="112"/>
    </row>
    <row r="55" spans="2:14" ht="75.75" customHeight="1" hidden="1">
      <c r="B55" s="141">
        <f t="shared" si="0"/>
        <v>28</v>
      </c>
      <c r="C55" s="277" t="s">
        <v>161</v>
      </c>
      <c r="D55" s="149" t="s">
        <v>47</v>
      </c>
      <c r="E55" s="149" t="s">
        <v>51</v>
      </c>
      <c r="F55" s="149" t="s">
        <v>53</v>
      </c>
      <c r="G55" s="149" t="s">
        <v>120</v>
      </c>
      <c r="H55" s="149"/>
      <c r="I55" s="150"/>
      <c r="J55" s="150">
        <f>J56+J57</f>
        <v>0</v>
      </c>
      <c r="K55" s="150">
        <v>0</v>
      </c>
      <c r="L55" s="112"/>
      <c r="M55" s="112"/>
      <c r="N55" s="112"/>
    </row>
    <row r="56" spans="2:14" ht="72" customHeight="1" hidden="1">
      <c r="B56" s="141">
        <f t="shared" si="0"/>
        <v>29</v>
      </c>
      <c r="C56" s="277" t="s">
        <v>77</v>
      </c>
      <c r="D56" s="149" t="s">
        <v>47</v>
      </c>
      <c r="E56" s="149" t="s">
        <v>51</v>
      </c>
      <c r="F56" s="149" t="s">
        <v>53</v>
      </c>
      <c r="G56" s="149" t="s">
        <v>120</v>
      </c>
      <c r="H56" s="149" t="s">
        <v>67</v>
      </c>
      <c r="I56" s="150"/>
      <c r="J56" s="150"/>
      <c r="K56" s="150">
        <v>430.39</v>
      </c>
      <c r="L56" s="112"/>
      <c r="M56" s="112"/>
      <c r="N56" s="112"/>
    </row>
    <row r="57" spans="2:14" ht="77.25" customHeight="1" hidden="1">
      <c r="B57" s="141">
        <f t="shared" si="0"/>
        <v>30</v>
      </c>
      <c r="C57" s="277" t="s">
        <v>1</v>
      </c>
      <c r="D57" s="149" t="s">
        <v>47</v>
      </c>
      <c r="E57" s="149" t="s">
        <v>51</v>
      </c>
      <c r="F57" s="149" t="s">
        <v>53</v>
      </c>
      <c r="G57" s="149" t="s">
        <v>120</v>
      </c>
      <c r="H57" s="149" t="s">
        <v>73</v>
      </c>
      <c r="I57" s="150"/>
      <c r="J57" s="150"/>
      <c r="K57" s="150">
        <v>129.98</v>
      </c>
      <c r="L57" s="112"/>
      <c r="M57" s="112"/>
      <c r="N57" s="112"/>
    </row>
    <row r="58" spans="2:14" ht="182.25" customHeight="1">
      <c r="B58" s="141">
        <v>27</v>
      </c>
      <c r="C58" s="283" t="s">
        <v>204</v>
      </c>
      <c r="D58" s="149" t="s">
        <v>47</v>
      </c>
      <c r="E58" s="149" t="s">
        <v>51</v>
      </c>
      <c r="F58" s="149" t="s">
        <v>53</v>
      </c>
      <c r="G58" s="167" t="s">
        <v>198</v>
      </c>
      <c r="H58" s="149"/>
      <c r="I58" s="150">
        <f>I59</f>
        <v>47.4</v>
      </c>
      <c r="J58" s="150">
        <f>J59</f>
        <v>3.4</v>
      </c>
      <c r="K58" s="150">
        <f>K59</f>
        <v>50.8</v>
      </c>
      <c r="L58" s="112"/>
      <c r="M58" s="112"/>
      <c r="N58" s="112"/>
    </row>
    <row r="59" spans="2:14" ht="264.75" customHeight="1">
      <c r="B59" s="141">
        <v>28</v>
      </c>
      <c r="C59" s="277" t="s">
        <v>172</v>
      </c>
      <c r="D59" s="149" t="s">
        <v>47</v>
      </c>
      <c r="E59" s="149" t="s">
        <v>51</v>
      </c>
      <c r="F59" s="149" t="s">
        <v>53</v>
      </c>
      <c r="G59" s="167" t="s">
        <v>198</v>
      </c>
      <c r="H59" s="149" t="s">
        <v>48</v>
      </c>
      <c r="I59" s="150">
        <f>I60+I61+I62</f>
        <v>47.4</v>
      </c>
      <c r="J59" s="150">
        <f>J60+J61</f>
        <v>3.4</v>
      </c>
      <c r="K59" s="150">
        <f>I59+J59</f>
        <v>50.8</v>
      </c>
      <c r="L59" s="112"/>
      <c r="M59" s="112"/>
      <c r="N59" s="112"/>
    </row>
    <row r="60" spans="2:14" ht="123" customHeight="1">
      <c r="B60" s="141">
        <v>29</v>
      </c>
      <c r="C60" s="277" t="s">
        <v>139</v>
      </c>
      <c r="D60" s="149" t="s">
        <v>47</v>
      </c>
      <c r="E60" s="149" t="s">
        <v>51</v>
      </c>
      <c r="F60" s="149" t="s">
        <v>53</v>
      </c>
      <c r="G60" s="167" t="s">
        <v>198</v>
      </c>
      <c r="H60" s="149" t="s">
        <v>67</v>
      </c>
      <c r="I60" s="150">
        <v>34.8</v>
      </c>
      <c r="J60" s="150">
        <v>3</v>
      </c>
      <c r="K60" s="150">
        <f>I60+J60</f>
        <v>37.8</v>
      </c>
      <c r="L60" s="112"/>
      <c r="M60" s="112"/>
      <c r="N60" s="112"/>
    </row>
    <row r="61" spans="2:14" ht="86.25" customHeight="1">
      <c r="B61" s="141">
        <f t="shared" si="0"/>
        <v>30</v>
      </c>
      <c r="C61" s="277" t="s">
        <v>138</v>
      </c>
      <c r="D61" s="149" t="s">
        <v>47</v>
      </c>
      <c r="E61" s="149" t="s">
        <v>51</v>
      </c>
      <c r="F61" s="149" t="s">
        <v>53</v>
      </c>
      <c r="G61" s="167" t="s">
        <v>198</v>
      </c>
      <c r="H61" s="149" t="s">
        <v>137</v>
      </c>
      <c r="I61" s="150">
        <v>11</v>
      </c>
      <c r="J61" s="150">
        <v>0.4</v>
      </c>
      <c r="K61" s="150">
        <f>I61+J61</f>
        <v>11.4</v>
      </c>
      <c r="L61" s="112"/>
      <c r="M61" s="112"/>
      <c r="N61" s="112"/>
    </row>
    <row r="62" spans="2:14" ht="125.25" customHeight="1">
      <c r="B62" s="141">
        <f t="shared" si="0"/>
        <v>31</v>
      </c>
      <c r="C62" s="277" t="s">
        <v>1</v>
      </c>
      <c r="D62" s="149" t="s">
        <v>47</v>
      </c>
      <c r="E62" s="149" t="s">
        <v>51</v>
      </c>
      <c r="F62" s="149" t="s">
        <v>53</v>
      </c>
      <c r="G62" s="167" t="s">
        <v>198</v>
      </c>
      <c r="H62" s="149" t="s">
        <v>73</v>
      </c>
      <c r="I62" s="150">
        <v>1.6</v>
      </c>
      <c r="J62" s="150"/>
      <c r="K62" s="150">
        <v>1.6</v>
      </c>
      <c r="L62" s="112"/>
      <c r="M62" s="112"/>
      <c r="N62" s="112"/>
    </row>
    <row r="63" spans="2:14" ht="108" customHeight="1">
      <c r="B63" s="141">
        <f t="shared" si="0"/>
        <v>32</v>
      </c>
      <c r="C63" s="282" t="s">
        <v>55</v>
      </c>
      <c r="D63" s="154" t="s">
        <v>47</v>
      </c>
      <c r="E63" s="154" t="s">
        <v>52</v>
      </c>
      <c r="F63" s="149"/>
      <c r="G63" s="149"/>
      <c r="H63" s="149"/>
      <c r="I63" s="150">
        <f>I70</f>
        <v>120</v>
      </c>
      <c r="J63" s="155">
        <f>J70</f>
        <v>-120</v>
      </c>
      <c r="K63" s="155">
        <f>I63+J63</f>
        <v>0</v>
      </c>
      <c r="L63" s="112"/>
      <c r="M63" s="112"/>
      <c r="N63" s="112"/>
    </row>
    <row r="64" spans="2:14" ht="114.75" customHeight="1" hidden="1">
      <c r="B64" s="141">
        <f t="shared" si="0"/>
        <v>33</v>
      </c>
      <c r="C64" s="277" t="s">
        <v>110</v>
      </c>
      <c r="D64" s="149" t="s">
        <v>47</v>
      </c>
      <c r="E64" s="149" t="s">
        <v>52</v>
      </c>
      <c r="F64" s="149" t="s">
        <v>56</v>
      </c>
      <c r="G64" s="149" t="s">
        <v>201</v>
      </c>
      <c r="H64" s="149"/>
      <c r="I64" s="150"/>
      <c r="J64" s="150">
        <f aca="true" t="shared" si="2" ref="J64:K66">J65</f>
        <v>0</v>
      </c>
      <c r="K64" s="150">
        <f>K65</f>
        <v>0</v>
      </c>
      <c r="L64" s="112"/>
      <c r="M64" s="112"/>
      <c r="N64" s="112"/>
    </row>
    <row r="65" spans="2:14" ht="180.75" customHeight="1" hidden="1">
      <c r="B65" s="141">
        <f t="shared" si="0"/>
        <v>34</v>
      </c>
      <c r="C65" s="283" t="s">
        <v>188</v>
      </c>
      <c r="D65" s="149" t="s">
        <v>47</v>
      </c>
      <c r="E65" s="149" t="s">
        <v>52</v>
      </c>
      <c r="F65" s="149" t="s">
        <v>56</v>
      </c>
      <c r="G65" s="149" t="s">
        <v>201</v>
      </c>
      <c r="H65" s="149"/>
      <c r="I65" s="150"/>
      <c r="J65" s="150">
        <f t="shared" si="2"/>
        <v>0</v>
      </c>
      <c r="K65" s="150">
        <f t="shared" si="2"/>
        <v>0</v>
      </c>
      <c r="L65" s="112"/>
      <c r="M65" s="112"/>
      <c r="N65" s="112"/>
    </row>
    <row r="66" spans="2:14" ht="180.75" customHeight="1" hidden="1">
      <c r="B66" s="141">
        <f t="shared" si="0"/>
        <v>35</v>
      </c>
      <c r="C66" s="277" t="s">
        <v>190</v>
      </c>
      <c r="D66" s="149" t="s">
        <v>47</v>
      </c>
      <c r="E66" s="149" t="s">
        <v>52</v>
      </c>
      <c r="F66" s="149" t="s">
        <v>56</v>
      </c>
      <c r="G66" s="149" t="s">
        <v>201</v>
      </c>
      <c r="H66" s="149"/>
      <c r="I66" s="150"/>
      <c r="J66" s="150">
        <f t="shared" si="2"/>
        <v>0</v>
      </c>
      <c r="K66" s="150">
        <f t="shared" si="2"/>
        <v>0</v>
      </c>
      <c r="L66" s="112"/>
      <c r="M66" s="112"/>
      <c r="N66" s="112"/>
    </row>
    <row r="67" spans="2:14" ht="311.25" customHeight="1" hidden="1">
      <c r="B67" s="141">
        <f t="shared" si="0"/>
        <v>36</v>
      </c>
      <c r="C67" s="277" t="s">
        <v>191</v>
      </c>
      <c r="D67" s="149" t="s">
        <v>47</v>
      </c>
      <c r="E67" s="149" t="s">
        <v>52</v>
      </c>
      <c r="F67" s="149" t="s">
        <v>56</v>
      </c>
      <c r="G67" s="149" t="s">
        <v>201</v>
      </c>
      <c r="H67" s="149" t="s">
        <v>48</v>
      </c>
      <c r="I67" s="150"/>
      <c r="J67" s="150">
        <f>J68+J69</f>
        <v>0</v>
      </c>
      <c r="K67" s="150">
        <f>K68+K69</f>
        <v>0</v>
      </c>
      <c r="L67" s="112"/>
      <c r="M67" s="112"/>
      <c r="N67" s="112"/>
    </row>
    <row r="68" spans="2:14" ht="118.5" customHeight="1" hidden="1">
      <c r="B68" s="141">
        <f t="shared" si="0"/>
        <v>37</v>
      </c>
      <c r="C68" s="277" t="s">
        <v>139</v>
      </c>
      <c r="D68" s="149" t="s">
        <v>47</v>
      </c>
      <c r="E68" s="149" t="s">
        <v>52</v>
      </c>
      <c r="F68" s="149" t="s">
        <v>56</v>
      </c>
      <c r="G68" s="149" t="s">
        <v>201</v>
      </c>
      <c r="H68" s="149" t="s">
        <v>67</v>
      </c>
      <c r="I68" s="150"/>
      <c r="J68" s="150"/>
      <c r="K68" s="150">
        <v>0</v>
      </c>
      <c r="L68" s="112"/>
      <c r="M68" s="112"/>
      <c r="N68" s="112"/>
    </row>
    <row r="69" spans="2:14" ht="99" customHeight="1" hidden="1">
      <c r="B69" s="141">
        <f t="shared" si="0"/>
        <v>38</v>
      </c>
      <c r="C69" s="277" t="s">
        <v>138</v>
      </c>
      <c r="D69" s="149" t="s">
        <v>47</v>
      </c>
      <c r="E69" s="149" t="s">
        <v>52</v>
      </c>
      <c r="F69" s="149" t="s">
        <v>56</v>
      </c>
      <c r="G69" s="149" t="s">
        <v>201</v>
      </c>
      <c r="H69" s="149" t="s">
        <v>137</v>
      </c>
      <c r="I69" s="150"/>
      <c r="J69" s="150"/>
      <c r="K69" s="150">
        <v>0</v>
      </c>
      <c r="L69" s="112"/>
      <c r="M69" s="112"/>
      <c r="N69" s="112"/>
    </row>
    <row r="70" spans="2:14" ht="99" customHeight="1">
      <c r="B70" s="141">
        <v>33</v>
      </c>
      <c r="C70" s="277" t="s">
        <v>110</v>
      </c>
      <c r="D70" s="149" t="s">
        <v>47</v>
      </c>
      <c r="E70" s="149" t="s">
        <v>52</v>
      </c>
      <c r="F70" s="149" t="s">
        <v>56</v>
      </c>
      <c r="G70" s="149" t="s">
        <v>201</v>
      </c>
      <c r="H70" s="149"/>
      <c r="I70" s="150">
        <f aca="true" t="shared" si="3" ref="I70:J72">I71</f>
        <v>120</v>
      </c>
      <c r="J70" s="150">
        <f t="shared" si="3"/>
        <v>-120</v>
      </c>
      <c r="K70" s="150">
        <f aca="true" t="shared" si="4" ref="K70:K75">I70+J70</f>
        <v>0</v>
      </c>
      <c r="L70" s="112"/>
      <c r="M70" s="112"/>
      <c r="N70" s="112"/>
    </row>
    <row r="71" spans="2:14" ht="180" customHeight="1">
      <c r="B71" s="141">
        <v>34</v>
      </c>
      <c r="C71" s="283" t="s">
        <v>188</v>
      </c>
      <c r="D71" s="149" t="s">
        <v>47</v>
      </c>
      <c r="E71" s="149" t="s">
        <v>52</v>
      </c>
      <c r="F71" s="149" t="s">
        <v>56</v>
      </c>
      <c r="G71" s="149" t="s">
        <v>201</v>
      </c>
      <c r="H71" s="149"/>
      <c r="I71" s="150">
        <f t="shared" si="3"/>
        <v>120</v>
      </c>
      <c r="J71" s="150">
        <f t="shared" si="3"/>
        <v>-120</v>
      </c>
      <c r="K71" s="150">
        <f t="shared" si="4"/>
        <v>0</v>
      </c>
      <c r="L71" s="112"/>
      <c r="M71" s="112"/>
      <c r="N71" s="112"/>
    </row>
    <row r="72" spans="2:14" ht="204" customHeight="1">
      <c r="B72" s="141">
        <v>35</v>
      </c>
      <c r="C72" s="277" t="s">
        <v>190</v>
      </c>
      <c r="D72" s="149" t="s">
        <v>47</v>
      </c>
      <c r="E72" s="149" t="s">
        <v>52</v>
      </c>
      <c r="F72" s="149" t="s">
        <v>56</v>
      </c>
      <c r="G72" s="149" t="s">
        <v>201</v>
      </c>
      <c r="H72" s="149"/>
      <c r="I72" s="150">
        <f t="shared" si="3"/>
        <v>120</v>
      </c>
      <c r="J72" s="150">
        <f t="shared" si="3"/>
        <v>-120</v>
      </c>
      <c r="K72" s="150">
        <f t="shared" si="4"/>
        <v>0</v>
      </c>
      <c r="L72" s="112"/>
      <c r="M72" s="112"/>
      <c r="N72" s="112"/>
    </row>
    <row r="73" spans="2:14" ht="312" customHeight="1">
      <c r="B73" s="141">
        <v>36</v>
      </c>
      <c r="C73" s="277" t="s">
        <v>191</v>
      </c>
      <c r="D73" s="149" t="s">
        <v>47</v>
      </c>
      <c r="E73" s="149" t="s">
        <v>52</v>
      </c>
      <c r="F73" s="149" t="s">
        <v>56</v>
      </c>
      <c r="G73" s="149" t="s">
        <v>201</v>
      </c>
      <c r="H73" s="149" t="s">
        <v>48</v>
      </c>
      <c r="I73" s="150">
        <f>I74+I75</f>
        <v>120</v>
      </c>
      <c r="J73" s="150">
        <f>J74+J75</f>
        <v>-120</v>
      </c>
      <c r="K73" s="150">
        <f t="shared" si="4"/>
        <v>0</v>
      </c>
      <c r="L73" s="112"/>
      <c r="M73" s="112"/>
      <c r="N73" s="112"/>
    </row>
    <row r="74" spans="2:14" ht="138" customHeight="1">
      <c r="B74" s="141">
        <v>37</v>
      </c>
      <c r="C74" s="277" t="s">
        <v>139</v>
      </c>
      <c r="D74" s="149" t="s">
        <v>47</v>
      </c>
      <c r="E74" s="149" t="s">
        <v>52</v>
      </c>
      <c r="F74" s="149" t="s">
        <v>56</v>
      </c>
      <c r="G74" s="149" t="s">
        <v>201</v>
      </c>
      <c r="H74" s="149" t="s">
        <v>67</v>
      </c>
      <c r="I74" s="150">
        <v>94.5</v>
      </c>
      <c r="J74" s="150">
        <v>-94.5</v>
      </c>
      <c r="K74" s="150">
        <f t="shared" si="4"/>
        <v>0</v>
      </c>
      <c r="L74" s="112"/>
      <c r="M74" s="112"/>
      <c r="N74" s="112"/>
    </row>
    <row r="75" spans="2:14" ht="90" customHeight="1">
      <c r="B75" s="141">
        <v>38</v>
      </c>
      <c r="C75" s="277" t="s">
        <v>138</v>
      </c>
      <c r="D75" s="149" t="s">
        <v>47</v>
      </c>
      <c r="E75" s="149" t="s">
        <v>52</v>
      </c>
      <c r="F75" s="149" t="s">
        <v>56</v>
      </c>
      <c r="G75" s="149" t="s">
        <v>201</v>
      </c>
      <c r="H75" s="149" t="s">
        <v>137</v>
      </c>
      <c r="I75" s="150">
        <v>25.5</v>
      </c>
      <c r="J75" s="150">
        <v>-25.5</v>
      </c>
      <c r="K75" s="150">
        <f t="shared" si="4"/>
        <v>0</v>
      </c>
      <c r="L75" s="112"/>
      <c r="M75" s="112"/>
      <c r="N75" s="112"/>
    </row>
    <row r="76" spans="2:14" ht="81.75" customHeight="1">
      <c r="B76" s="141">
        <v>39</v>
      </c>
      <c r="C76" s="278" t="s">
        <v>57</v>
      </c>
      <c r="D76" s="154" t="s">
        <v>47</v>
      </c>
      <c r="E76" s="154" t="s">
        <v>58</v>
      </c>
      <c r="F76" s="154"/>
      <c r="G76" s="154"/>
      <c r="H76" s="154"/>
      <c r="I76" s="155">
        <f>I77</f>
        <v>20</v>
      </c>
      <c r="J76" s="155">
        <f>J77</f>
        <v>-20</v>
      </c>
      <c r="K76" s="155">
        <f>K77</f>
        <v>0</v>
      </c>
      <c r="L76" s="112"/>
      <c r="M76" s="112"/>
      <c r="N76" s="112"/>
    </row>
    <row r="77" spans="2:14" ht="53.25" customHeight="1">
      <c r="B77" s="141">
        <v>40</v>
      </c>
      <c r="C77" s="279" t="s">
        <v>19</v>
      </c>
      <c r="D77" s="149" t="s">
        <v>47</v>
      </c>
      <c r="E77" s="149" t="s">
        <v>58</v>
      </c>
      <c r="F77" s="149" t="s">
        <v>53</v>
      </c>
      <c r="G77" s="149"/>
      <c r="H77" s="149"/>
      <c r="I77" s="150">
        <f>I83</f>
        <v>20</v>
      </c>
      <c r="J77" s="150">
        <f>J78+J82</f>
        <v>-20</v>
      </c>
      <c r="K77" s="150">
        <f>K82</f>
        <v>0</v>
      </c>
      <c r="L77" s="112"/>
      <c r="M77" s="112"/>
      <c r="N77" s="112"/>
    </row>
    <row r="78" spans="2:14" ht="64.5" customHeight="1" hidden="1">
      <c r="B78" s="141">
        <f t="shared" si="0"/>
        <v>41</v>
      </c>
      <c r="C78" s="283" t="s">
        <v>177</v>
      </c>
      <c r="D78" s="149" t="s">
        <v>47</v>
      </c>
      <c r="E78" s="149" t="s">
        <v>58</v>
      </c>
      <c r="F78" s="149" t="s">
        <v>53</v>
      </c>
      <c r="G78" s="149" t="s">
        <v>158</v>
      </c>
      <c r="H78" s="149"/>
      <c r="I78" s="150"/>
      <c r="J78" s="150">
        <f>J79</f>
        <v>0</v>
      </c>
      <c r="K78" s="150">
        <f>K79</f>
        <v>0</v>
      </c>
      <c r="L78" s="112"/>
      <c r="M78" s="112"/>
      <c r="N78" s="112"/>
    </row>
    <row r="79" spans="2:14" ht="74.25" customHeight="1" hidden="1">
      <c r="B79" s="141">
        <f t="shared" si="0"/>
        <v>42</v>
      </c>
      <c r="C79" s="283" t="s">
        <v>183</v>
      </c>
      <c r="D79" s="149" t="s">
        <v>47</v>
      </c>
      <c r="E79" s="149" t="s">
        <v>58</v>
      </c>
      <c r="F79" s="149" t="s">
        <v>53</v>
      </c>
      <c r="G79" s="149" t="s">
        <v>162</v>
      </c>
      <c r="H79" s="149"/>
      <c r="I79" s="150"/>
      <c r="J79" s="150">
        <f>J80</f>
        <v>0</v>
      </c>
      <c r="K79" s="150">
        <f>K80</f>
        <v>0</v>
      </c>
      <c r="L79" s="112"/>
      <c r="M79" s="112"/>
      <c r="N79" s="112"/>
    </row>
    <row r="80" spans="2:14" ht="139.5" customHeight="1" hidden="1">
      <c r="B80" s="141">
        <f t="shared" si="0"/>
        <v>43</v>
      </c>
      <c r="C80" s="279" t="s">
        <v>184</v>
      </c>
      <c r="D80" s="149" t="s">
        <v>47</v>
      </c>
      <c r="E80" s="149" t="s">
        <v>58</v>
      </c>
      <c r="F80" s="149" t="s">
        <v>53</v>
      </c>
      <c r="G80" s="149" t="s">
        <v>163</v>
      </c>
      <c r="H80" s="149"/>
      <c r="I80" s="150"/>
      <c r="J80" s="150">
        <f>J81</f>
        <v>0</v>
      </c>
      <c r="K80" s="150">
        <v>0</v>
      </c>
      <c r="L80" s="112"/>
      <c r="M80" s="112"/>
      <c r="N80" s="112"/>
    </row>
    <row r="81" spans="2:14" ht="58.5" customHeight="1" hidden="1">
      <c r="B81" s="141">
        <f t="shared" si="0"/>
        <v>44</v>
      </c>
      <c r="C81" s="287" t="s">
        <v>1</v>
      </c>
      <c r="D81" s="149" t="s">
        <v>47</v>
      </c>
      <c r="E81" s="149" t="s">
        <v>58</v>
      </c>
      <c r="F81" s="149" t="s">
        <v>53</v>
      </c>
      <c r="G81" s="149" t="s">
        <v>163</v>
      </c>
      <c r="H81" s="149">
        <v>244</v>
      </c>
      <c r="I81" s="150"/>
      <c r="J81" s="150"/>
      <c r="K81" s="150">
        <v>0</v>
      </c>
      <c r="L81" s="112"/>
      <c r="M81" s="112"/>
      <c r="N81" s="112"/>
    </row>
    <row r="82" spans="2:14" ht="197.25" customHeight="1">
      <c r="B82" s="141">
        <v>41</v>
      </c>
      <c r="C82" s="283" t="s">
        <v>188</v>
      </c>
      <c r="D82" s="149" t="s">
        <v>47</v>
      </c>
      <c r="E82" s="149" t="s">
        <v>58</v>
      </c>
      <c r="F82" s="149" t="s">
        <v>53</v>
      </c>
      <c r="G82" s="149" t="s">
        <v>115</v>
      </c>
      <c r="H82" s="149"/>
      <c r="I82" s="150">
        <f>I83</f>
        <v>20</v>
      </c>
      <c r="J82" s="150">
        <f aca="true" t="shared" si="5" ref="J82:K84">J83</f>
        <v>-20</v>
      </c>
      <c r="K82" s="150">
        <f t="shared" si="5"/>
        <v>0</v>
      </c>
      <c r="L82" s="112"/>
      <c r="M82" s="112"/>
      <c r="N82" s="112"/>
    </row>
    <row r="83" spans="2:14" ht="171.75" customHeight="1">
      <c r="B83" s="141">
        <v>42</v>
      </c>
      <c r="C83" s="283" t="s">
        <v>192</v>
      </c>
      <c r="D83" s="149" t="s">
        <v>47</v>
      </c>
      <c r="E83" s="149" t="s">
        <v>58</v>
      </c>
      <c r="F83" s="149" t="s">
        <v>53</v>
      </c>
      <c r="G83" s="149" t="s">
        <v>111</v>
      </c>
      <c r="H83" s="149"/>
      <c r="I83" s="150">
        <f>I84</f>
        <v>20</v>
      </c>
      <c r="J83" s="150">
        <f t="shared" si="5"/>
        <v>-20</v>
      </c>
      <c r="K83" s="150">
        <f t="shared" si="5"/>
        <v>0</v>
      </c>
      <c r="L83" s="112"/>
      <c r="M83" s="112"/>
      <c r="N83" s="112"/>
    </row>
    <row r="84" spans="2:14" ht="246.75" customHeight="1">
      <c r="B84" s="141">
        <v>43</v>
      </c>
      <c r="C84" s="279" t="s">
        <v>193</v>
      </c>
      <c r="D84" s="149" t="s">
        <v>47</v>
      </c>
      <c r="E84" s="149" t="s">
        <v>58</v>
      </c>
      <c r="F84" s="149" t="s">
        <v>53</v>
      </c>
      <c r="G84" s="149" t="s">
        <v>114</v>
      </c>
      <c r="H84" s="149"/>
      <c r="I84" s="150">
        <f>I85</f>
        <v>20</v>
      </c>
      <c r="J84" s="150">
        <f t="shared" si="5"/>
        <v>-20</v>
      </c>
      <c r="K84" s="150">
        <f t="shared" si="5"/>
        <v>0</v>
      </c>
      <c r="L84" s="112"/>
      <c r="M84" s="112"/>
      <c r="N84" s="112"/>
    </row>
    <row r="85" spans="2:14" ht="124.5" customHeight="1">
      <c r="B85" s="141">
        <f t="shared" si="0"/>
        <v>44</v>
      </c>
      <c r="C85" s="287" t="s">
        <v>1</v>
      </c>
      <c r="D85" s="149" t="s">
        <v>47</v>
      </c>
      <c r="E85" s="149" t="s">
        <v>58</v>
      </c>
      <c r="F85" s="149" t="s">
        <v>53</v>
      </c>
      <c r="G85" s="149" t="s">
        <v>114</v>
      </c>
      <c r="H85" s="149">
        <v>244</v>
      </c>
      <c r="I85" s="150">
        <v>20</v>
      </c>
      <c r="J85" s="150">
        <v>-20</v>
      </c>
      <c r="K85" s="150">
        <f>I85+J85</f>
        <v>0</v>
      </c>
      <c r="L85" s="112"/>
      <c r="M85" s="112"/>
      <c r="N85" s="112"/>
    </row>
    <row r="86" spans="2:14" ht="66" customHeight="1">
      <c r="B86" s="141">
        <f t="shared" si="0"/>
        <v>45</v>
      </c>
      <c r="C86" s="282" t="s">
        <v>6</v>
      </c>
      <c r="D86" s="154" t="s">
        <v>47</v>
      </c>
      <c r="E86" s="156" t="s">
        <v>7</v>
      </c>
      <c r="F86" s="156"/>
      <c r="G86" s="156"/>
      <c r="H86" s="156"/>
      <c r="I86" s="181">
        <f>I87</f>
        <v>155.55</v>
      </c>
      <c r="J86" s="181">
        <f>J87</f>
        <v>-135.55</v>
      </c>
      <c r="K86" s="181">
        <f>K87</f>
        <v>20</v>
      </c>
      <c r="L86" s="112"/>
      <c r="M86" s="112"/>
      <c r="N86" s="112"/>
    </row>
    <row r="87" spans="2:14" ht="62.25" customHeight="1">
      <c r="B87" s="141">
        <f t="shared" si="0"/>
        <v>46</v>
      </c>
      <c r="C87" s="277" t="s">
        <v>8</v>
      </c>
      <c r="D87" s="149" t="s">
        <v>47</v>
      </c>
      <c r="E87" s="151" t="s">
        <v>7</v>
      </c>
      <c r="F87" s="151" t="s">
        <v>7</v>
      </c>
      <c r="G87" s="151"/>
      <c r="H87" s="151"/>
      <c r="I87" s="182">
        <f>I93</f>
        <v>155.55</v>
      </c>
      <c r="J87" s="182">
        <f>J88+++J93</f>
        <v>-135.55</v>
      </c>
      <c r="K87" s="182">
        <f>K93</f>
        <v>20</v>
      </c>
      <c r="L87" s="112"/>
      <c r="M87" s="112"/>
      <c r="N87" s="112"/>
    </row>
    <row r="88" spans="2:14" ht="99.75" customHeight="1" hidden="1">
      <c r="B88" s="141">
        <f t="shared" si="0"/>
        <v>47</v>
      </c>
      <c r="C88" s="283" t="s">
        <v>177</v>
      </c>
      <c r="D88" s="149" t="s">
        <v>47</v>
      </c>
      <c r="E88" s="149" t="s">
        <v>7</v>
      </c>
      <c r="F88" s="149" t="s">
        <v>7</v>
      </c>
      <c r="G88" s="149" t="s">
        <v>158</v>
      </c>
      <c r="H88" s="151"/>
      <c r="I88" s="182"/>
      <c r="J88" s="182">
        <f>J89</f>
        <v>0</v>
      </c>
      <c r="K88" s="182">
        <f>K89</f>
        <v>0</v>
      </c>
      <c r="L88" s="112"/>
      <c r="M88" s="112"/>
      <c r="N88" s="112"/>
    </row>
    <row r="89" spans="2:14" ht="78.75" customHeight="1" hidden="1">
      <c r="B89" s="141">
        <f aca="true" t="shared" si="6" ref="B89:B124">B88+1</f>
        <v>48</v>
      </c>
      <c r="C89" s="283" t="s">
        <v>178</v>
      </c>
      <c r="D89" s="149" t="s">
        <v>47</v>
      </c>
      <c r="E89" s="151" t="s">
        <v>7</v>
      </c>
      <c r="F89" s="151" t="s">
        <v>7</v>
      </c>
      <c r="G89" s="149" t="s">
        <v>164</v>
      </c>
      <c r="H89" s="151"/>
      <c r="I89" s="182"/>
      <c r="J89" s="182">
        <f>J90</f>
        <v>0</v>
      </c>
      <c r="K89" s="182">
        <f>K90</f>
        <v>0</v>
      </c>
      <c r="L89" s="112"/>
      <c r="M89" s="112"/>
      <c r="N89" s="112"/>
    </row>
    <row r="90" spans="2:14" ht="154.5" customHeight="1" hidden="1">
      <c r="B90" s="141">
        <f t="shared" si="6"/>
        <v>49</v>
      </c>
      <c r="C90" s="277" t="s">
        <v>179</v>
      </c>
      <c r="D90" s="149" t="s">
        <v>47</v>
      </c>
      <c r="E90" s="151" t="s">
        <v>7</v>
      </c>
      <c r="F90" s="151" t="s">
        <v>7</v>
      </c>
      <c r="G90" s="151" t="s">
        <v>165</v>
      </c>
      <c r="H90" s="151" t="s">
        <v>48</v>
      </c>
      <c r="I90" s="182"/>
      <c r="J90" s="182">
        <f>J91+J92</f>
        <v>0</v>
      </c>
      <c r="K90" s="182">
        <v>0</v>
      </c>
      <c r="L90" s="112"/>
      <c r="M90" s="112"/>
      <c r="N90" s="112"/>
    </row>
    <row r="91" spans="2:14" ht="75.75" customHeight="1" hidden="1">
      <c r="B91" s="141">
        <f t="shared" si="6"/>
        <v>50</v>
      </c>
      <c r="C91" s="288" t="s">
        <v>77</v>
      </c>
      <c r="D91" s="149" t="s">
        <v>47</v>
      </c>
      <c r="E91" s="151" t="s">
        <v>7</v>
      </c>
      <c r="F91" s="151" t="s">
        <v>7</v>
      </c>
      <c r="G91" s="151" t="s">
        <v>165</v>
      </c>
      <c r="H91" s="151" t="s">
        <v>67</v>
      </c>
      <c r="I91" s="182"/>
      <c r="J91" s="182"/>
      <c r="K91" s="150">
        <v>0</v>
      </c>
      <c r="L91" s="112"/>
      <c r="M91" s="112"/>
      <c r="N91" s="112"/>
    </row>
    <row r="92" spans="2:14" ht="69" customHeight="1" hidden="1">
      <c r="B92" s="141">
        <f t="shared" si="6"/>
        <v>51</v>
      </c>
      <c r="C92" s="287" t="s">
        <v>1</v>
      </c>
      <c r="D92" s="149" t="s">
        <v>47</v>
      </c>
      <c r="E92" s="151" t="s">
        <v>7</v>
      </c>
      <c r="F92" s="151" t="s">
        <v>7</v>
      </c>
      <c r="G92" s="151" t="s">
        <v>165</v>
      </c>
      <c r="H92" s="151" t="s">
        <v>73</v>
      </c>
      <c r="I92" s="182"/>
      <c r="J92" s="182"/>
      <c r="K92" s="150">
        <v>0</v>
      </c>
      <c r="L92" s="112"/>
      <c r="M92" s="112"/>
      <c r="N92" s="112"/>
    </row>
    <row r="93" spans="2:14" ht="112.5" customHeight="1">
      <c r="B93" s="141">
        <v>47</v>
      </c>
      <c r="C93" s="283" t="s">
        <v>188</v>
      </c>
      <c r="D93" s="149" t="s">
        <v>47</v>
      </c>
      <c r="E93" s="149" t="s">
        <v>7</v>
      </c>
      <c r="F93" s="149" t="s">
        <v>7</v>
      </c>
      <c r="G93" s="149" t="s">
        <v>115</v>
      </c>
      <c r="H93" s="151"/>
      <c r="I93" s="182">
        <f aca="true" t="shared" si="7" ref="I93:K94">I94</f>
        <v>155.55</v>
      </c>
      <c r="J93" s="150">
        <f t="shared" si="7"/>
        <v>-135.55</v>
      </c>
      <c r="K93" s="150">
        <f t="shared" si="7"/>
        <v>20</v>
      </c>
      <c r="L93" s="112"/>
      <c r="M93" s="112"/>
      <c r="N93" s="112"/>
    </row>
    <row r="94" spans="2:14" ht="118.5" customHeight="1">
      <c r="B94" s="141">
        <v>48</v>
      </c>
      <c r="C94" s="283" t="s">
        <v>194</v>
      </c>
      <c r="D94" s="149" t="s">
        <v>47</v>
      </c>
      <c r="E94" s="151" t="s">
        <v>7</v>
      </c>
      <c r="F94" s="151" t="s">
        <v>7</v>
      </c>
      <c r="G94" s="149" t="s">
        <v>117</v>
      </c>
      <c r="H94" s="151" t="s">
        <v>48</v>
      </c>
      <c r="I94" s="182">
        <f t="shared" si="7"/>
        <v>155.55</v>
      </c>
      <c r="J94" s="150">
        <f t="shared" si="7"/>
        <v>-135.55</v>
      </c>
      <c r="K94" s="150">
        <f t="shared" si="7"/>
        <v>20</v>
      </c>
      <c r="L94" s="112"/>
      <c r="M94" s="112"/>
      <c r="N94" s="112"/>
    </row>
    <row r="95" spans="2:14" ht="243" customHeight="1">
      <c r="B95" s="141">
        <v>49</v>
      </c>
      <c r="C95" s="277" t="s">
        <v>195</v>
      </c>
      <c r="D95" s="149" t="s">
        <v>47</v>
      </c>
      <c r="E95" s="151" t="s">
        <v>7</v>
      </c>
      <c r="F95" s="151" t="s">
        <v>7</v>
      </c>
      <c r="G95" s="149" t="s">
        <v>118</v>
      </c>
      <c r="H95" s="151" t="s">
        <v>48</v>
      </c>
      <c r="I95" s="150">
        <f>I98+I99+I100</f>
        <v>155.55</v>
      </c>
      <c r="J95" s="150">
        <f>J98+J99+J100</f>
        <v>-135.55</v>
      </c>
      <c r="K95" s="150">
        <f>K98+K99+K100</f>
        <v>20</v>
      </c>
      <c r="L95" s="112"/>
      <c r="M95" s="112"/>
      <c r="N95" s="112"/>
    </row>
    <row r="96" spans="2:14" ht="76.5" customHeight="1" hidden="1">
      <c r="B96" s="141">
        <f t="shared" si="6"/>
        <v>50</v>
      </c>
      <c r="C96" s="277" t="s">
        <v>139</v>
      </c>
      <c r="D96" s="149" t="s">
        <v>47</v>
      </c>
      <c r="E96" s="151" t="s">
        <v>7</v>
      </c>
      <c r="F96" s="151" t="s">
        <v>7</v>
      </c>
      <c r="G96" s="149" t="s">
        <v>318</v>
      </c>
      <c r="H96" s="151" t="s">
        <v>67</v>
      </c>
      <c r="I96" s="182"/>
      <c r="J96" s="150"/>
      <c r="K96" s="150">
        <v>0</v>
      </c>
      <c r="L96" s="112"/>
      <c r="M96" s="112"/>
      <c r="N96" s="112"/>
    </row>
    <row r="97" spans="2:14" ht="86.25" customHeight="1" hidden="1">
      <c r="B97" s="141">
        <f t="shared" si="6"/>
        <v>51</v>
      </c>
      <c r="C97" s="277" t="s">
        <v>138</v>
      </c>
      <c r="D97" s="149" t="s">
        <v>47</v>
      </c>
      <c r="E97" s="151" t="s">
        <v>7</v>
      </c>
      <c r="F97" s="151" t="s">
        <v>7</v>
      </c>
      <c r="G97" s="149" t="s">
        <v>319</v>
      </c>
      <c r="H97" s="151" t="s">
        <v>137</v>
      </c>
      <c r="I97" s="182"/>
      <c r="J97" s="150"/>
      <c r="K97" s="150">
        <v>0</v>
      </c>
      <c r="L97" s="112"/>
      <c r="M97" s="112"/>
      <c r="N97" s="112"/>
    </row>
    <row r="98" spans="2:14" ht="119.25" customHeight="1">
      <c r="B98" s="141">
        <v>50</v>
      </c>
      <c r="C98" s="277" t="s">
        <v>139</v>
      </c>
      <c r="D98" s="149" t="s">
        <v>47</v>
      </c>
      <c r="E98" s="151" t="s">
        <v>7</v>
      </c>
      <c r="F98" s="151" t="s">
        <v>7</v>
      </c>
      <c r="G98" s="149" t="s">
        <v>118</v>
      </c>
      <c r="H98" s="151" t="s">
        <v>67</v>
      </c>
      <c r="I98" s="182">
        <v>89.3</v>
      </c>
      <c r="J98" s="150">
        <v>-89.3</v>
      </c>
      <c r="K98" s="150">
        <f>I98+J98</f>
        <v>0</v>
      </c>
      <c r="L98" s="112"/>
      <c r="M98" s="112"/>
      <c r="N98" s="112"/>
    </row>
    <row r="99" spans="2:14" ht="86.25" customHeight="1">
      <c r="B99" s="141">
        <v>51</v>
      </c>
      <c r="C99" s="277" t="s">
        <v>138</v>
      </c>
      <c r="D99" s="149" t="s">
        <v>47</v>
      </c>
      <c r="E99" s="151" t="s">
        <v>7</v>
      </c>
      <c r="F99" s="151" t="s">
        <v>7</v>
      </c>
      <c r="G99" s="149" t="s">
        <v>118</v>
      </c>
      <c r="H99" s="151" t="s">
        <v>137</v>
      </c>
      <c r="I99" s="182">
        <v>27</v>
      </c>
      <c r="J99" s="150">
        <v>-27</v>
      </c>
      <c r="K99" s="150">
        <f>I99+J99</f>
        <v>0</v>
      </c>
      <c r="L99" s="112"/>
      <c r="M99" s="112"/>
      <c r="N99" s="112"/>
    </row>
    <row r="100" spans="2:14" ht="141" customHeight="1">
      <c r="B100" s="141">
        <v>52</v>
      </c>
      <c r="C100" s="287" t="s">
        <v>1</v>
      </c>
      <c r="D100" s="149" t="s">
        <v>47</v>
      </c>
      <c r="E100" s="151" t="s">
        <v>7</v>
      </c>
      <c r="F100" s="151" t="s">
        <v>7</v>
      </c>
      <c r="G100" s="149" t="s">
        <v>118</v>
      </c>
      <c r="H100" s="151" t="s">
        <v>73</v>
      </c>
      <c r="I100" s="182">
        <v>39.25</v>
      </c>
      <c r="J100" s="150">
        <v>-19.25</v>
      </c>
      <c r="K100" s="150">
        <f>I100+J100</f>
        <v>20</v>
      </c>
      <c r="L100" s="112"/>
      <c r="M100" s="112"/>
      <c r="N100" s="112"/>
    </row>
    <row r="101" spans="2:14" ht="88.5" customHeight="1">
      <c r="B101" s="141">
        <v>53</v>
      </c>
      <c r="C101" s="278" t="s">
        <v>75</v>
      </c>
      <c r="D101" s="154" t="s">
        <v>47</v>
      </c>
      <c r="E101" s="154" t="s">
        <v>61</v>
      </c>
      <c r="F101" s="154"/>
      <c r="G101" s="154"/>
      <c r="H101" s="154"/>
      <c r="I101" s="155">
        <f>I102</f>
        <v>342.61</v>
      </c>
      <c r="J101" s="155">
        <f>J102</f>
        <v>-12.73</v>
      </c>
      <c r="K101" s="155">
        <f>I101+J101</f>
        <v>329.88</v>
      </c>
      <c r="L101" s="112"/>
      <c r="M101" s="112"/>
      <c r="N101" s="112"/>
    </row>
    <row r="102" spans="2:14" ht="52.5" customHeight="1">
      <c r="B102" s="141">
        <f t="shared" si="6"/>
        <v>54</v>
      </c>
      <c r="C102" s="279" t="s">
        <v>18</v>
      </c>
      <c r="D102" s="149" t="s">
        <v>47</v>
      </c>
      <c r="E102" s="149" t="s">
        <v>61</v>
      </c>
      <c r="F102" s="149" t="s">
        <v>50</v>
      </c>
      <c r="G102" s="149"/>
      <c r="H102" s="149"/>
      <c r="I102" s="150">
        <f>I111</f>
        <v>342.61</v>
      </c>
      <c r="J102" s="150">
        <f>J103+J110</f>
        <v>-12.73</v>
      </c>
      <c r="K102" s="150">
        <f>K110</f>
        <v>329.88</v>
      </c>
      <c r="L102" s="112"/>
      <c r="M102" s="112"/>
      <c r="N102" s="112"/>
    </row>
    <row r="103" spans="2:14" ht="52.5" customHeight="1" hidden="1">
      <c r="B103" s="141">
        <f t="shared" si="6"/>
        <v>55</v>
      </c>
      <c r="C103" s="283" t="s">
        <v>177</v>
      </c>
      <c r="D103" s="149" t="s">
        <v>47</v>
      </c>
      <c r="E103" s="149" t="s">
        <v>61</v>
      </c>
      <c r="F103" s="149" t="s">
        <v>50</v>
      </c>
      <c r="G103" s="149" t="s">
        <v>158</v>
      </c>
      <c r="H103" s="149"/>
      <c r="I103" s="150"/>
      <c r="J103" s="150">
        <f>J104</f>
        <v>0</v>
      </c>
      <c r="K103" s="150">
        <f>K104</f>
        <v>0</v>
      </c>
      <c r="L103" s="112"/>
      <c r="M103" s="112"/>
      <c r="N103" s="112"/>
    </row>
    <row r="104" spans="2:14" ht="51.75" customHeight="1" hidden="1">
      <c r="B104" s="141">
        <f t="shared" si="6"/>
        <v>56</v>
      </c>
      <c r="C104" s="283" t="s">
        <v>178</v>
      </c>
      <c r="D104" s="149" t="s">
        <v>47</v>
      </c>
      <c r="E104" s="149" t="s">
        <v>61</v>
      </c>
      <c r="F104" s="149" t="s">
        <v>50</v>
      </c>
      <c r="G104" s="149" t="s">
        <v>164</v>
      </c>
      <c r="H104" s="149"/>
      <c r="I104" s="150"/>
      <c r="J104" s="150">
        <f>J105</f>
        <v>0</v>
      </c>
      <c r="K104" s="150">
        <f>K105</f>
        <v>0</v>
      </c>
      <c r="L104" s="112"/>
      <c r="M104" s="112"/>
      <c r="N104" s="112"/>
    </row>
    <row r="105" spans="2:14" ht="121.5" customHeight="1" hidden="1">
      <c r="B105" s="141">
        <f t="shared" si="6"/>
        <v>57</v>
      </c>
      <c r="C105" s="279" t="s">
        <v>180</v>
      </c>
      <c r="D105" s="149" t="s">
        <v>47</v>
      </c>
      <c r="E105" s="149" t="s">
        <v>61</v>
      </c>
      <c r="F105" s="149" t="s">
        <v>50</v>
      </c>
      <c r="G105" s="149" t="s">
        <v>166</v>
      </c>
      <c r="H105" s="149" t="s">
        <v>48</v>
      </c>
      <c r="I105" s="150"/>
      <c r="J105" s="150">
        <f>J106+J107+J108+J109</f>
        <v>0</v>
      </c>
      <c r="K105" s="150">
        <f>K109</f>
        <v>0</v>
      </c>
      <c r="L105" s="112"/>
      <c r="M105" s="112"/>
      <c r="N105" s="112"/>
    </row>
    <row r="106" spans="2:14" ht="63.75" customHeight="1" hidden="1">
      <c r="B106" s="141">
        <f t="shared" si="6"/>
        <v>58</v>
      </c>
      <c r="C106" s="277" t="s">
        <v>135</v>
      </c>
      <c r="D106" s="149" t="s">
        <v>47</v>
      </c>
      <c r="E106" s="149" t="s">
        <v>61</v>
      </c>
      <c r="F106" s="149" t="s">
        <v>50</v>
      </c>
      <c r="G106" s="149" t="s">
        <v>166</v>
      </c>
      <c r="H106" s="149" t="s">
        <v>73</v>
      </c>
      <c r="I106" s="150"/>
      <c r="J106" s="150"/>
      <c r="K106" s="150">
        <v>0</v>
      </c>
      <c r="L106" s="112"/>
      <c r="M106" s="112"/>
      <c r="N106" s="112"/>
    </row>
    <row r="107" spans="2:14" ht="47.25" customHeight="1" hidden="1">
      <c r="B107" s="141">
        <f t="shared" si="6"/>
        <v>59</v>
      </c>
      <c r="C107" s="277" t="s">
        <v>108</v>
      </c>
      <c r="D107" s="149" t="s">
        <v>47</v>
      </c>
      <c r="E107" s="149" t="s">
        <v>61</v>
      </c>
      <c r="F107" s="149" t="s">
        <v>50</v>
      </c>
      <c r="G107" s="149" t="s">
        <v>166</v>
      </c>
      <c r="H107" s="149" t="s">
        <v>136</v>
      </c>
      <c r="I107" s="150"/>
      <c r="J107" s="150"/>
      <c r="K107" s="150">
        <v>0</v>
      </c>
      <c r="L107" s="112"/>
      <c r="M107" s="112"/>
      <c r="N107" s="112"/>
    </row>
    <row r="108" spans="2:14" ht="55.5" customHeight="1" hidden="1">
      <c r="B108" s="141">
        <f t="shared" si="6"/>
        <v>60</v>
      </c>
      <c r="C108" s="277" t="s">
        <v>71</v>
      </c>
      <c r="D108" s="149" t="s">
        <v>47</v>
      </c>
      <c r="E108" s="149" t="s">
        <v>61</v>
      </c>
      <c r="F108" s="149" t="s">
        <v>50</v>
      </c>
      <c r="G108" s="149" t="s">
        <v>166</v>
      </c>
      <c r="H108" s="149" t="s">
        <v>74</v>
      </c>
      <c r="I108" s="150"/>
      <c r="J108" s="150"/>
      <c r="K108" s="150">
        <v>0</v>
      </c>
      <c r="L108" s="112"/>
      <c r="M108" s="112"/>
      <c r="N108" s="112"/>
    </row>
    <row r="109" spans="2:14" ht="36" customHeight="1" hidden="1">
      <c r="B109" s="141">
        <f t="shared" si="6"/>
        <v>61</v>
      </c>
      <c r="C109" s="277" t="s">
        <v>72</v>
      </c>
      <c r="D109" s="149" t="s">
        <v>47</v>
      </c>
      <c r="E109" s="149" t="s">
        <v>61</v>
      </c>
      <c r="F109" s="149" t="s">
        <v>50</v>
      </c>
      <c r="G109" s="149" t="s">
        <v>166</v>
      </c>
      <c r="H109" s="149" t="s">
        <v>9</v>
      </c>
      <c r="I109" s="150"/>
      <c r="J109" s="150"/>
      <c r="K109" s="150">
        <v>0</v>
      </c>
      <c r="L109" s="112"/>
      <c r="M109" s="112"/>
      <c r="N109" s="112"/>
    </row>
    <row r="110" spans="2:14" ht="181.5" customHeight="1">
      <c r="B110" s="141">
        <v>55</v>
      </c>
      <c r="C110" s="283" t="s">
        <v>188</v>
      </c>
      <c r="D110" s="149" t="s">
        <v>47</v>
      </c>
      <c r="E110" s="149" t="s">
        <v>61</v>
      </c>
      <c r="F110" s="149" t="s">
        <v>50</v>
      </c>
      <c r="G110" s="149" t="s">
        <v>115</v>
      </c>
      <c r="H110" s="149"/>
      <c r="I110" s="150">
        <f aca="true" t="shared" si="8" ref="I110:K111">I111</f>
        <v>342.61</v>
      </c>
      <c r="J110" s="150">
        <f t="shared" si="8"/>
        <v>-12.73</v>
      </c>
      <c r="K110" s="150">
        <f t="shared" si="8"/>
        <v>329.88</v>
      </c>
      <c r="L110" s="112"/>
      <c r="M110" s="112"/>
      <c r="N110" s="112"/>
    </row>
    <row r="111" spans="2:14" ht="163.5" customHeight="1">
      <c r="B111" s="141">
        <v>56</v>
      </c>
      <c r="C111" s="283" t="s">
        <v>194</v>
      </c>
      <c r="D111" s="149" t="s">
        <v>47</v>
      </c>
      <c r="E111" s="149" t="s">
        <v>61</v>
      </c>
      <c r="F111" s="149" t="s">
        <v>50</v>
      </c>
      <c r="G111" s="149" t="s">
        <v>117</v>
      </c>
      <c r="H111" s="149"/>
      <c r="I111" s="150">
        <f t="shared" si="8"/>
        <v>342.61</v>
      </c>
      <c r="J111" s="150">
        <f t="shared" si="8"/>
        <v>-12.73</v>
      </c>
      <c r="K111" s="150">
        <f t="shared" si="8"/>
        <v>329.88</v>
      </c>
      <c r="L111" s="112"/>
      <c r="M111" s="112"/>
      <c r="N111" s="112"/>
    </row>
    <row r="112" spans="2:14" ht="232.5" customHeight="1">
      <c r="B112" s="141">
        <f t="shared" si="6"/>
        <v>57</v>
      </c>
      <c r="C112" s="278" t="s">
        <v>196</v>
      </c>
      <c r="D112" s="154" t="s">
        <v>47</v>
      </c>
      <c r="E112" s="154" t="s">
        <v>61</v>
      </c>
      <c r="F112" s="154" t="s">
        <v>50</v>
      </c>
      <c r="G112" s="154" t="s">
        <v>119</v>
      </c>
      <c r="H112" s="154" t="s">
        <v>48</v>
      </c>
      <c r="I112" s="155">
        <f>I113+I114+I115+I116+I117</f>
        <v>342.61</v>
      </c>
      <c r="J112" s="155">
        <f>J113+J114+J115+J116+J117</f>
        <v>-12.73</v>
      </c>
      <c r="K112" s="155">
        <f>I112+J112</f>
        <v>329.88</v>
      </c>
      <c r="L112" s="112"/>
      <c r="M112" s="112"/>
      <c r="N112" s="112"/>
    </row>
    <row r="113" spans="2:14" ht="128.25" customHeight="1">
      <c r="B113" s="141">
        <f>B112+1</f>
        <v>58</v>
      </c>
      <c r="C113" s="277" t="s">
        <v>135</v>
      </c>
      <c r="D113" s="149" t="s">
        <v>47</v>
      </c>
      <c r="E113" s="149" t="s">
        <v>61</v>
      </c>
      <c r="F113" s="149" t="s">
        <v>50</v>
      </c>
      <c r="G113" s="149" t="s">
        <v>119</v>
      </c>
      <c r="H113" s="149" t="s">
        <v>73</v>
      </c>
      <c r="I113" s="150">
        <v>292.61</v>
      </c>
      <c r="J113" s="150">
        <v>2.27</v>
      </c>
      <c r="K113" s="150">
        <f>I113+J113</f>
        <v>294.88</v>
      </c>
      <c r="L113" s="112"/>
      <c r="M113" s="112"/>
      <c r="N113" s="112"/>
    </row>
    <row r="114" spans="2:14" ht="78.75" customHeight="1">
      <c r="B114" s="141">
        <f t="shared" si="6"/>
        <v>59</v>
      </c>
      <c r="C114" s="277" t="s">
        <v>108</v>
      </c>
      <c r="D114" s="149" t="s">
        <v>47</v>
      </c>
      <c r="E114" s="149" t="s">
        <v>61</v>
      </c>
      <c r="F114" s="149" t="s">
        <v>50</v>
      </c>
      <c r="G114" s="149" t="s">
        <v>119</v>
      </c>
      <c r="H114" s="149" t="s">
        <v>136</v>
      </c>
      <c r="I114" s="150">
        <v>10</v>
      </c>
      <c r="J114" s="150"/>
      <c r="K114" s="150">
        <v>10</v>
      </c>
      <c r="L114" s="112"/>
      <c r="M114" s="112"/>
      <c r="N114" s="112"/>
    </row>
    <row r="115" spans="2:14" ht="124.5" customHeight="1">
      <c r="B115" s="141">
        <f t="shared" si="6"/>
        <v>60</v>
      </c>
      <c r="C115" s="277" t="s">
        <v>71</v>
      </c>
      <c r="D115" s="149" t="s">
        <v>47</v>
      </c>
      <c r="E115" s="149" t="s">
        <v>61</v>
      </c>
      <c r="F115" s="149" t="s">
        <v>50</v>
      </c>
      <c r="G115" s="149" t="s">
        <v>119</v>
      </c>
      <c r="H115" s="149" t="s">
        <v>74</v>
      </c>
      <c r="I115" s="150">
        <v>30</v>
      </c>
      <c r="J115" s="150">
        <v>-10</v>
      </c>
      <c r="K115" s="150">
        <v>30</v>
      </c>
      <c r="L115" s="112"/>
      <c r="M115" s="112"/>
      <c r="N115" s="112"/>
    </row>
    <row r="116" spans="2:14" ht="94.5" customHeight="1">
      <c r="B116" s="141"/>
      <c r="C116" s="277" t="s">
        <v>72</v>
      </c>
      <c r="D116" s="149" t="s">
        <v>47</v>
      </c>
      <c r="E116" s="149" t="s">
        <v>61</v>
      </c>
      <c r="F116" s="149" t="s">
        <v>50</v>
      </c>
      <c r="G116" s="149" t="s">
        <v>119</v>
      </c>
      <c r="H116" s="149" t="s">
        <v>9</v>
      </c>
      <c r="I116" s="150">
        <v>10</v>
      </c>
      <c r="J116" s="150">
        <v>-5</v>
      </c>
      <c r="K116" s="150">
        <v>10</v>
      </c>
      <c r="L116" s="112"/>
      <c r="M116" s="112"/>
      <c r="N116" s="112"/>
    </row>
    <row r="117" spans="2:14" ht="55.5" customHeight="1">
      <c r="B117" s="141">
        <f>B115+1</f>
        <v>61</v>
      </c>
      <c r="C117" s="277" t="s">
        <v>299</v>
      </c>
      <c r="D117" s="149" t="s">
        <v>47</v>
      </c>
      <c r="E117" s="149" t="s">
        <v>61</v>
      </c>
      <c r="F117" s="149" t="s">
        <v>50</v>
      </c>
      <c r="G117" s="149" t="s">
        <v>119</v>
      </c>
      <c r="H117" s="149" t="s">
        <v>298</v>
      </c>
      <c r="I117" s="150">
        <v>0</v>
      </c>
      <c r="J117" s="150">
        <v>0</v>
      </c>
      <c r="K117" s="150">
        <v>0</v>
      </c>
      <c r="L117" s="112"/>
      <c r="M117" s="112"/>
      <c r="N117" s="112"/>
    </row>
    <row r="118" spans="2:14" ht="61.5" customHeight="1">
      <c r="B118" s="141">
        <f t="shared" si="6"/>
        <v>62</v>
      </c>
      <c r="C118" s="282" t="s">
        <v>104</v>
      </c>
      <c r="D118" s="154" t="s">
        <v>47</v>
      </c>
      <c r="E118" s="156" t="s">
        <v>64</v>
      </c>
      <c r="F118" s="156"/>
      <c r="G118" s="156"/>
      <c r="H118" s="156"/>
      <c r="I118" s="181">
        <f>I119</f>
        <v>560.37</v>
      </c>
      <c r="J118" s="155">
        <f>J128+J129+J131</f>
        <v>397.17</v>
      </c>
      <c r="K118" s="155">
        <f>I118+J118</f>
        <v>957.54</v>
      </c>
      <c r="L118" s="112"/>
      <c r="M118" s="112"/>
      <c r="N118" s="112"/>
    </row>
    <row r="119" spans="2:14" ht="103.5" customHeight="1">
      <c r="B119" s="141">
        <f t="shared" si="6"/>
        <v>63</v>
      </c>
      <c r="C119" s="280" t="s">
        <v>39</v>
      </c>
      <c r="D119" s="149" t="s">
        <v>47</v>
      </c>
      <c r="E119" s="149" t="s">
        <v>64</v>
      </c>
      <c r="F119" s="149" t="s">
        <v>58</v>
      </c>
      <c r="G119" s="149"/>
      <c r="H119" s="149"/>
      <c r="I119" s="150">
        <f>I125</f>
        <v>560.37</v>
      </c>
      <c r="J119" s="150">
        <f>J120+J125</f>
        <v>397.17</v>
      </c>
      <c r="K119" s="150">
        <f>K125</f>
        <v>957.54</v>
      </c>
      <c r="L119" s="112"/>
      <c r="M119" s="112"/>
      <c r="N119" s="112"/>
    </row>
    <row r="120" spans="2:14" ht="71.25" customHeight="1" hidden="1">
      <c r="B120" s="141">
        <f t="shared" si="6"/>
        <v>64</v>
      </c>
      <c r="C120" s="283" t="s">
        <v>177</v>
      </c>
      <c r="D120" s="149" t="s">
        <v>47</v>
      </c>
      <c r="E120" s="149" t="s">
        <v>64</v>
      </c>
      <c r="F120" s="149" t="s">
        <v>58</v>
      </c>
      <c r="G120" s="149" t="s">
        <v>158</v>
      </c>
      <c r="H120" s="149"/>
      <c r="I120" s="150"/>
      <c r="J120" s="150">
        <f>J121</f>
        <v>0</v>
      </c>
      <c r="K120" s="150">
        <v>0</v>
      </c>
      <c r="L120" s="112"/>
      <c r="M120" s="112"/>
      <c r="N120" s="112"/>
    </row>
    <row r="121" spans="2:14" ht="75.75" customHeight="1" hidden="1">
      <c r="B121" s="141">
        <f t="shared" si="6"/>
        <v>65</v>
      </c>
      <c r="C121" s="283" t="s">
        <v>178</v>
      </c>
      <c r="D121" s="149" t="s">
        <v>47</v>
      </c>
      <c r="E121" s="149" t="s">
        <v>64</v>
      </c>
      <c r="F121" s="149" t="s">
        <v>58</v>
      </c>
      <c r="G121" s="149" t="s">
        <v>164</v>
      </c>
      <c r="H121" s="149" t="s">
        <v>48</v>
      </c>
      <c r="I121" s="150"/>
      <c r="J121" s="150">
        <f>J122</f>
        <v>0</v>
      </c>
      <c r="K121" s="150">
        <v>0</v>
      </c>
      <c r="L121" s="112"/>
      <c r="M121" s="112"/>
      <c r="N121" s="112"/>
    </row>
    <row r="122" spans="2:14" ht="141" customHeight="1" hidden="1">
      <c r="B122" s="141">
        <f t="shared" si="6"/>
        <v>66</v>
      </c>
      <c r="C122" s="279" t="s">
        <v>181</v>
      </c>
      <c r="D122" s="149" t="s">
        <v>47</v>
      </c>
      <c r="E122" s="149" t="s">
        <v>64</v>
      </c>
      <c r="F122" s="149" t="s">
        <v>58</v>
      </c>
      <c r="G122" s="149" t="s">
        <v>165</v>
      </c>
      <c r="H122" s="149" t="s">
        <v>48</v>
      </c>
      <c r="I122" s="150"/>
      <c r="J122" s="150">
        <f>J123+J124</f>
        <v>0</v>
      </c>
      <c r="K122" s="150">
        <v>0</v>
      </c>
      <c r="L122" s="112"/>
      <c r="M122" s="112"/>
      <c r="N122" s="112"/>
    </row>
    <row r="123" spans="2:14" ht="85.5" customHeight="1" hidden="1">
      <c r="B123" s="141">
        <f t="shared" si="6"/>
        <v>67</v>
      </c>
      <c r="C123" s="288" t="s">
        <v>77</v>
      </c>
      <c r="D123" s="149" t="s">
        <v>47</v>
      </c>
      <c r="E123" s="149" t="s">
        <v>64</v>
      </c>
      <c r="F123" s="149" t="s">
        <v>58</v>
      </c>
      <c r="G123" s="149" t="s">
        <v>165</v>
      </c>
      <c r="H123" s="149" t="s">
        <v>67</v>
      </c>
      <c r="I123" s="150"/>
      <c r="J123" s="150"/>
      <c r="K123" s="150">
        <v>0</v>
      </c>
      <c r="L123" s="112"/>
      <c r="M123" s="112"/>
      <c r="N123" s="112"/>
    </row>
    <row r="124" spans="2:14" ht="62.25" customHeight="1" hidden="1">
      <c r="B124" s="141">
        <f t="shared" si="6"/>
        <v>68</v>
      </c>
      <c r="C124" s="287" t="s">
        <v>1</v>
      </c>
      <c r="D124" s="171" t="s">
        <v>47</v>
      </c>
      <c r="E124" s="171" t="s">
        <v>64</v>
      </c>
      <c r="F124" s="171" t="s">
        <v>58</v>
      </c>
      <c r="G124" s="171" t="s">
        <v>165</v>
      </c>
      <c r="H124" s="171" t="s">
        <v>73</v>
      </c>
      <c r="I124" s="183"/>
      <c r="J124" s="183"/>
      <c r="K124" s="150">
        <v>0</v>
      </c>
      <c r="L124" s="112"/>
      <c r="M124" s="112"/>
      <c r="N124" s="112"/>
    </row>
    <row r="125" spans="2:14" ht="186" customHeight="1">
      <c r="B125" s="141">
        <v>65</v>
      </c>
      <c r="C125" s="283" t="s">
        <v>188</v>
      </c>
      <c r="D125" s="149" t="s">
        <v>47</v>
      </c>
      <c r="E125" s="149" t="s">
        <v>64</v>
      </c>
      <c r="F125" s="149" t="s">
        <v>58</v>
      </c>
      <c r="G125" s="149" t="s">
        <v>115</v>
      </c>
      <c r="H125" s="149"/>
      <c r="I125" s="150">
        <f>I126</f>
        <v>560.37</v>
      </c>
      <c r="J125" s="150">
        <f>J126</f>
        <v>397.17</v>
      </c>
      <c r="K125" s="150">
        <f>K126</f>
        <v>957.54</v>
      </c>
      <c r="L125" s="112"/>
      <c r="M125" s="112"/>
      <c r="N125" s="112"/>
    </row>
    <row r="126" spans="2:14" ht="123" customHeight="1">
      <c r="B126" s="141">
        <v>66</v>
      </c>
      <c r="C126" s="283" t="s">
        <v>194</v>
      </c>
      <c r="D126" s="149" t="s">
        <v>47</v>
      </c>
      <c r="E126" s="149" t="s">
        <v>64</v>
      </c>
      <c r="F126" s="149" t="s">
        <v>58</v>
      </c>
      <c r="G126" s="149" t="s">
        <v>117</v>
      </c>
      <c r="H126" s="149"/>
      <c r="I126" s="150">
        <f>I127+I131</f>
        <v>560.37</v>
      </c>
      <c r="J126" s="150">
        <f>J127+J131</f>
        <v>397.17</v>
      </c>
      <c r="K126" s="150">
        <f>K127+K131</f>
        <v>957.54</v>
      </c>
      <c r="L126" s="112"/>
      <c r="M126" s="113"/>
      <c r="N126" s="112"/>
    </row>
    <row r="127" spans="2:14" ht="306.75" customHeight="1">
      <c r="B127" s="141">
        <v>67</v>
      </c>
      <c r="C127" s="278" t="s">
        <v>197</v>
      </c>
      <c r="D127" s="154" t="s">
        <v>47</v>
      </c>
      <c r="E127" s="154" t="s">
        <v>64</v>
      </c>
      <c r="F127" s="154" t="s">
        <v>58</v>
      </c>
      <c r="G127" s="154" t="s">
        <v>120</v>
      </c>
      <c r="H127" s="154" t="s">
        <v>48</v>
      </c>
      <c r="I127" s="155">
        <f>I128+I129</f>
        <v>560.37</v>
      </c>
      <c r="J127" s="155">
        <f>J128+J129</f>
        <v>277.74</v>
      </c>
      <c r="K127" s="155">
        <f>K128+K129</f>
        <v>838.11</v>
      </c>
      <c r="L127" s="112"/>
      <c r="M127" s="112"/>
      <c r="N127" s="112"/>
    </row>
    <row r="128" spans="2:14" ht="64.5" customHeight="1">
      <c r="B128" s="141">
        <v>68</v>
      </c>
      <c r="C128" s="288" t="s">
        <v>139</v>
      </c>
      <c r="D128" s="149" t="s">
        <v>47</v>
      </c>
      <c r="E128" s="149" t="s">
        <v>64</v>
      </c>
      <c r="F128" s="149" t="s">
        <v>58</v>
      </c>
      <c r="G128" s="149" t="s">
        <v>120</v>
      </c>
      <c r="H128" s="149" t="s">
        <v>67</v>
      </c>
      <c r="I128" s="150">
        <v>430.39</v>
      </c>
      <c r="J128" s="150">
        <v>213.32</v>
      </c>
      <c r="K128" s="150">
        <f>I128+J128</f>
        <v>643.71</v>
      </c>
      <c r="L128" s="112"/>
      <c r="M128" s="112"/>
      <c r="N128" s="112"/>
    </row>
    <row r="129" spans="2:14" ht="66.75" customHeight="1">
      <c r="B129" s="141">
        <v>69</v>
      </c>
      <c r="C129" s="288" t="s">
        <v>138</v>
      </c>
      <c r="D129" s="149" t="s">
        <v>47</v>
      </c>
      <c r="E129" s="149" t="s">
        <v>64</v>
      </c>
      <c r="F129" s="149" t="s">
        <v>58</v>
      </c>
      <c r="G129" s="149" t="s">
        <v>120</v>
      </c>
      <c r="H129" s="149" t="s">
        <v>137</v>
      </c>
      <c r="I129" s="150">
        <v>129.98</v>
      </c>
      <c r="J129" s="150">
        <v>64.42</v>
      </c>
      <c r="K129" s="150">
        <f>I129+J129</f>
        <v>194.39999999999998</v>
      </c>
      <c r="L129" s="112"/>
      <c r="M129" s="112"/>
      <c r="N129" s="112"/>
    </row>
    <row r="130" spans="2:14" ht="57" customHeight="1" hidden="1">
      <c r="B130" s="290"/>
      <c r="C130" s="289" t="s">
        <v>65</v>
      </c>
      <c r="D130" s="170" t="s">
        <v>47</v>
      </c>
      <c r="E130" s="170" t="s">
        <v>167</v>
      </c>
      <c r="F130" s="170" t="s">
        <v>167</v>
      </c>
      <c r="G130" s="149" t="s">
        <v>320</v>
      </c>
      <c r="H130" s="170" t="s">
        <v>169</v>
      </c>
      <c r="I130" s="172"/>
      <c r="J130" s="172"/>
      <c r="K130" s="155">
        <v>0</v>
      </c>
      <c r="L130" s="112"/>
      <c r="M130" s="113">
        <f>J15+J24+J46+J55+J78+J88+J103+J120+J130</f>
        <v>0</v>
      </c>
      <c r="N130" s="112"/>
    </row>
    <row r="131" spans="2:14" ht="309" customHeight="1">
      <c r="B131" s="141">
        <v>70</v>
      </c>
      <c r="C131" s="278" t="s">
        <v>197</v>
      </c>
      <c r="D131" s="271">
        <v>801</v>
      </c>
      <c r="E131" s="271">
        <v>11</v>
      </c>
      <c r="F131" s="272" t="s">
        <v>58</v>
      </c>
      <c r="G131" s="142" t="s">
        <v>320</v>
      </c>
      <c r="H131" s="271"/>
      <c r="I131" s="273">
        <v>0</v>
      </c>
      <c r="J131" s="273">
        <f>J132+J133</f>
        <v>119.43</v>
      </c>
      <c r="K131" s="273">
        <f>K132+K133</f>
        <v>119.43</v>
      </c>
      <c r="L131" s="112"/>
      <c r="M131" s="113"/>
      <c r="N131" s="112"/>
    </row>
    <row r="132" spans="2:14" ht="69" customHeight="1">
      <c r="B132" s="141">
        <v>71</v>
      </c>
      <c r="C132" s="288" t="s">
        <v>139</v>
      </c>
      <c r="D132" s="269">
        <v>801</v>
      </c>
      <c r="E132" s="269">
        <v>11</v>
      </c>
      <c r="F132" s="270" t="s">
        <v>58</v>
      </c>
      <c r="G132" s="146" t="s">
        <v>320</v>
      </c>
      <c r="H132" s="269">
        <v>121</v>
      </c>
      <c r="I132" s="274">
        <v>0</v>
      </c>
      <c r="J132" s="269">
        <v>91.73</v>
      </c>
      <c r="K132" s="316">
        <f>I132+J132</f>
        <v>91.73</v>
      </c>
      <c r="L132" s="112"/>
      <c r="M132" s="113"/>
      <c r="N132" s="112"/>
    </row>
    <row r="133" spans="2:14" ht="57" customHeight="1">
      <c r="B133" s="141">
        <v>72</v>
      </c>
      <c r="C133" s="288" t="s">
        <v>138</v>
      </c>
      <c r="D133" s="149" t="s">
        <v>47</v>
      </c>
      <c r="E133" s="149" t="s">
        <v>64</v>
      </c>
      <c r="F133" s="149" t="s">
        <v>58</v>
      </c>
      <c r="G133" s="149" t="s">
        <v>320</v>
      </c>
      <c r="H133" s="149" t="s">
        <v>137</v>
      </c>
      <c r="I133" s="150">
        <v>0</v>
      </c>
      <c r="J133" s="150">
        <v>27.7</v>
      </c>
      <c r="K133" s="150">
        <f>J133+I133</f>
        <v>27.7</v>
      </c>
      <c r="L133" s="112"/>
      <c r="M133" s="113"/>
      <c r="N133" s="112"/>
    </row>
    <row r="134" spans="2:14" ht="57" customHeight="1">
      <c r="B134" s="291">
        <v>73</v>
      </c>
      <c r="C134" s="289" t="s">
        <v>65</v>
      </c>
      <c r="D134" s="170" t="s">
        <v>47</v>
      </c>
      <c r="E134" s="170" t="s">
        <v>167</v>
      </c>
      <c r="F134" s="170" t="s">
        <v>167</v>
      </c>
      <c r="G134" s="170" t="s">
        <v>168</v>
      </c>
      <c r="H134" s="170" t="s">
        <v>169</v>
      </c>
      <c r="I134" s="172">
        <v>61.57</v>
      </c>
      <c r="J134" s="172">
        <v>-61.57</v>
      </c>
      <c r="K134" s="172">
        <f>I134+J134</f>
        <v>0</v>
      </c>
      <c r="L134" s="112"/>
      <c r="M134" s="113"/>
      <c r="N134" s="112"/>
    </row>
    <row r="135" spans="2:14" ht="48" customHeight="1">
      <c r="B135" s="362" t="s">
        <v>17</v>
      </c>
      <c r="C135" s="362"/>
      <c r="D135" s="362"/>
      <c r="E135" s="362"/>
      <c r="F135" s="362"/>
      <c r="G135" s="362"/>
      <c r="H135" s="172"/>
      <c r="I135" s="172">
        <f>I13+I52+I63+I76+I86+I101+I118+I134</f>
        <v>2646.9</v>
      </c>
      <c r="J135" s="172">
        <f>J13+J52+J63+J76+J86+J101+J118+J134</f>
        <v>-37.199999999999996</v>
      </c>
      <c r="K135" s="172">
        <f>K13+K52+K63+K76+K86+K101+K118</f>
        <v>2609.7</v>
      </c>
      <c r="L135" s="112"/>
      <c r="M135" s="112"/>
      <c r="N135" s="112"/>
    </row>
    <row r="136" spans="2:14" ht="45.75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</row>
    <row r="137" spans="2:14" ht="45.75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</row>
    <row r="138" spans="2:12" ht="24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</sheetData>
  <sheetProtection/>
  <mergeCells count="5">
    <mergeCell ref="B9:K9"/>
    <mergeCell ref="H10:K10"/>
    <mergeCell ref="B135:G135"/>
    <mergeCell ref="H4:O7"/>
    <mergeCell ref="K3:O3"/>
  </mergeCells>
  <printOptions/>
  <pageMargins left="0.5118110236220472" right="0.31496062992125984" top="0.3937007874015748" bottom="0" header="0.31496062992125984" footer="0.31496062992125984"/>
  <pageSetup fitToHeight="2" horizontalDpi="600" verticalDpi="600" orientation="portrait" paperSize="9" scale="10" r:id="rId1"/>
  <rowBreaks count="1" manualBreakCount="1">
    <brk id="100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1:O84"/>
  <sheetViews>
    <sheetView view="pageBreakPreview" zoomScale="20" zoomScaleNormal="65" zoomScaleSheetLayoutView="20" zoomScalePageLayoutView="0" workbookViewId="0" topLeftCell="A65">
      <selection activeCell="L80" sqref="L80"/>
    </sheetView>
  </sheetViews>
  <sheetFormatPr defaultColWidth="9.00390625" defaultRowHeight="12.75"/>
  <cols>
    <col min="1" max="1" width="49.00390625" style="0" customWidth="1"/>
    <col min="2" max="2" width="39.125" style="0" customWidth="1"/>
    <col min="3" max="3" width="250.375" style="0" customWidth="1"/>
    <col min="4" max="4" width="54.875" style="0" customWidth="1"/>
    <col min="5" max="5" width="41.625" style="0" customWidth="1"/>
    <col min="6" max="6" width="47.50390625" style="0" customWidth="1"/>
    <col min="7" max="7" width="69.375" style="0" customWidth="1"/>
    <col min="8" max="8" width="32.125" style="0" customWidth="1"/>
    <col min="9" max="9" width="47.125" style="0" hidden="1" customWidth="1"/>
    <col min="10" max="10" width="50.00390625" style="0" customWidth="1"/>
    <col min="11" max="11" width="56.50390625" style="0" customWidth="1"/>
    <col min="12" max="12" width="54.00390625" style="0" customWidth="1"/>
    <col min="14" max="14" width="6.50390625" style="0" customWidth="1"/>
    <col min="15" max="15" width="9.125" style="0" hidden="1" customWidth="1"/>
  </cols>
  <sheetData>
    <row r="1" spans="2:12" ht="60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2:12" ht="54.75" customHeight="1">
      <c r="B2" s="179"/>
      <c r="C2" s="179"/>
      <c r="D2" s="179"/>
      <c r="E2" s="179"/>
      <c r="F2" s="179"/>
      <c r="G2" s="179"/>
      <c r="H2" s="179"/>
      <c r="I2" s="179"/>
      <c r="J2" s="179"/>
      <c r="K2" s="180"/>
      <c r="L2" s="178"/>
    </row>
    <row r="3" spans="2:15" ht="81.75" customHeight="1">
      <c r="B3" s="180"/>
      <c r="C3" s="180"/>
      <c r="D3" s="180"/>
      <c r="E3" s="180"/>
      <c r="F3" s="180"/>
      <c r="G3" s="180"/>
      <c r="H3" s="180"/>
      <c r="I3" s="180"/>
      <c r="J3" s="180"/>
      <c r="K3" s="211"/>
      <c r="L3" s="178" t="s">
        <v>205</v>
      </c>
      <c r="M3" s="112"/>
      <c r="N3" s="112"/>
      <c r="O3" s="112"/>
    </row>
    <row r="4" spans="2:15" ht="60.75">
      <c r="B4" s="180"/>
      <c r="C4" s="180"/>
      <c r="D4" s="180"/>
      <c r="E4" s="180"/>
      <c r="F4" s="180"/>
      <c r="G4" s="180"/>
      <c r="H4" s="180"/>
      <c r="I4" s="180"/>
      <c r="J4" s="180"/>
      <c r="K4" s="367" t="s">
        <v>289</v>
      </c>
      <c r="L4" s="367"/>
      <c r="M4" s="112"/>
      <c r="N4" s="112"/>
      <c r="O4" s="112"/>
    </row>
    <row r="5" spans="2:15" ht="60.75">
      <c r="B5" s="180"/>
      <c r="C5" s="180"/>
      <c r="D5" s="180"/>
      <c r="E5" s="180"/>
      <c r="F5" s="180"/>
      <c r="G5" s="180"/>
      <c r="H5" s="180"/>
      <c r="I5" s="180"/>
      <c r="J5" s="180"/>
      <c r="K5" s="367"/>
      <c r="L5" s="367"/>
      <c r="M5" s="112"/>
      <c r="N5" s="112"/>
      <c r="O5" s="112"/>
    </row>
    <row r="6" spans="2:15" ht="297.75" customHeight="1">
      <c r="B6" s="180"/>
      <c r="C6" s="180"/>
      <c r="D6" s="180"/>
      <c r="E6" s="180"/>
      <c r="F6" s="180"/>
      <c r="G6" s="180"/>
      <c r="H6" s="180"/>
      <c r="I6" s="180"/>
      <c r="J6" s="180"/>
      <c r="K6" s="367"/>
      <c r="L6" s="367"/>
      <c r="M6" s="112"/>
      <c r="N6" s="112"/>
      <c r="O6" s="112"/>
    </row>
    <row r="7" spans="2:15" ht="60.75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12"/>
      <c r="N7" s="112"/>
      <c r="O7" s="112"/>
    </row>
    <row r="8" spans="2:15" ht="60.75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12"/>
      <c r="N8" s="112"/>
      <c r="O8" s="112"/>
    </row>
    <row r="9" spans="2:15" ht="64.5" customHeight="1">
      <c r="B9" s="360" t="s">
        <v>292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112"/>
      <c r="N9" s="112"/>
      <c r="O9" s="112"/>
    </row>
    <row r="10" spans="2:15" ht="60.75">
      <c r="B10" s="176"/>
      <c r="C10" s="176"/>
      <c r="D10" s="176"/>
      <c r="E10" s="176"/>
      <c r="F10" s="176"/>
      <c r="G10" s="177"/>
      <c r="H10" s="356"/>
      <c r="I10" s="356"/>
      <c r="J10" s="356"/>
      <c r="K10" s="356"/>
      <c r="L10" s="356"/>
      <c r="M10" s="112"/>
      <c r="N10" s="112"/>
      <c r="O10" s="112"/>
    </row>
    <row r="11" spans="2:15" ht="309.75" customHeight="1">
      <c r="B11" s="141" t="s">
        <v>22</v>
      </c>
      <c r="C11" s="141" t="s">
        <v>23</v>
      </c>
      <c r="D11" s="142" t="s">
        <v>42</v>
      </c>
      <c r="E11" s="142" t="s">
        <v>43</v>
      </c>
      <c r="F11" s="142" t="s">
        <v>44</v>
      </c>
      <c r="G11" s="142" t="s">
        <v>45</v>
      </c>
      <c r="H11" s="142" t="s">
        <v>46</v>
      </c>
      <c r="I11" s="142" t="s">
        <v>327</v>
      </c>
      <c r="J11" s="142" t="s">
        <v>16</v>
      </c>
      <c r="K11" s="143" t="s">
        <v>328</v>
      </c>
      <c r="L11" s="144" t="s">
        <v>329</v>
      </c>
      <c r="M11" s="112"/>
      <c r="N11" s="112"/>
      <c r="O11" s="112"/>
    </row>
    <row r="12" spans="2:15" ht="72.75" customHeight="1">
      <c r="B12" s="145">
        <v>1</v>
      </c>
      <c r="C12" s="145">
        <v>2</v>
      </c>
      <c r="D12" s="274" t="s">
        <v>24</v>
      </c>
      <c r="E12" s="274" t="s">
        <v>25</v>
      </c>
      <c r="F12" s="274" t="s">
        <v>26</v>
      </c>
      <c r="G12" s="274" t="s">
        <v>27</v>
      </c>
      <c r="H12" s="274" t="s">
        <v>28</v>
      </c>
      <c r="I12" s="146">
        <v>8</v>
      </c>
      <c r="J12" s="146">
        <v>9</v>
      </c>
      <c r="K12" s="146">
        <v>10</v>
      </c>
      <c r="L12" s="146">
        <v>11</v>
      </c>
      <c r="M12" s="112"/>
      <c r="N12" s="112"/>
      <c r="O12" s="112"/>
    </row>
    <row r="13" spans="2:15" ht="62.25" customHeight="1">
      <c r="B13" s="141">
        <v>1</v>
      </c>
      <c r="C13" s="278" t="s">
        <v>49</v>
      </c>
      <c r="D13" s="155" t="s">
        <v>47</v>
      </c>
      <c r="E13" s="155" t="s">
        <v>50</v>
      </c>
      <c r="F13" s="155"/>
      <c r="G13" s="155"/>
      <c r="H13" s="155"/>
      <c r="I13" s="155" t="e">
        <f>I14+I19+I28</f>
        <v>#REF!</v>
      </c>
      <c r="J13" s="155">
        <f>J14+J19+J28</f>
        <v>20.03</v>
      </c>
      <c r="K13" s="155">
        <f>K14+K19+K28</f>
        <v>1359.43</v>
      </c>
      <c r="L13" s="155">
        <f>L14+L19+L28</f>
        <v>1359.43</v>
      </c>
      <c r="M13" s="112"/>
      <c r="N13" s="112"/>
      <c r="O13" s="112"/>
    </row>
    <row r="14" spans="2:15" ht="135" customHeight="1">
      <c r="B14" s="141">
        <f>B13+1</f>
        <v>2</v>
      </c>
      <c r="C14" s="278" t="s">
        <v>103</v>
      </c>
      <c r="D14" s="155" t="s">
        <v>47</v>
      </c>
      <c r="E14" s="155" t="s">
        <v>50</v>
      </c>
      <c r="F14" s="155" t="s">
        <v>51</v>
      </c>
      <c r="G14" s="155"/>
      <c r="H14" s="154"/>
      <c r="I14" s="155">
        <f aca="true" t="shared" si="0" ref="I14:L15">I15</f>
        <v>406.43</v>
      </c>
      <c r="J14" s="155">
        <f t="shared" si="0"/>
        <v>4.5</v>
      </c>
      <c r="K14" s="155">
        <f t="shared" si="0"/>
        <v>410.93</v>
      </c>
      <c r="L14" s="155">
        <f t="shared" si="0"/>
        <v>410.93</v>
      </c>
      <c r="M14" s="112"/>
      <c r="N14" s="112"/>
      <c r="O14" s="112"/>
    </row>
    <row r="15" spans="2:15" ht="68.25" customHeight="1">
      <c r="B15" s="141">
        <f aca="true" t="shared" si="1" ref="B15:B75">B14+1</f>
        <v>3</v>
      </c>
      <c r="C15" s="279" t="s">
        <v>102</v>
      </c>
      <c r="D15" s="150" t="s">
        <v>47</v>
      </c>
      <c r="E15" s="150" t="s">
        <v>50</v>
      </c>
      <c r="F15" s="150" t="s">
        <v>51</v>
      </c>
      <c r="G15" s="150" t="s">
        <v>121</v>
      </c>
      <c r="H15" s="154"/>
      <c r="I15" s="155">
        <f t="shared" si="0"/>
        <v>406.43</v>
      </c>
      <c r="J15" s="155">
        <f t="shared" si="0"/>
        <v>4.5</v>
      </c>
      <c r="K15" s="150">
        <f t="shared" si="0"/>
        <v>410.93</v>
      </c>
      <c r="L15" s="150">
        <f t="shared" si="0"/>
        <v>410.93</v>
      </c>
      <c r="M15" s="112"/>
      <c r="N15" s="112"/>
      <c r="O15" s="112"/>
    </row>
    <row r="16" spans="2:15" ht="111.75" customHeight="1">
      <c r="B16" s="141">
        <f t="shared" si="1"/>
        <v>4</v>
      </c>
      <c r="C16" s="281" t="s">
        <v>0</v>
      </c>
      <c r="D16" s="150" t="s">
        <v>47</v>
      </c>
      <c r="E16" s="150" t="s">
        <v>50</v>
      </c>
      <c r="F16" s="150" t="s">
        <v>51</v>
      </c>
      <c r="G16" s="150" t="s">
        <v>175</v>
      </c>
      <c r="H16" s="149"/>
      <c r="I16" s="150">
        <f>I17+I18</f>
        <v>406.43</v>
      </c>
      <c r="J16" s="150">
        <f>J17+J18</f>
        <v>4.5</v>
      </c>
      <c r="K16" s="150">
        <f>K17+K18</f>
        <v>410.93</v>
      </c>
      <c r="L16" s="150">
        <f>L17+L18</f>
        <v>410.93</v>
      </c>
      <c r="M16" s="112"/>
      <c r="N16" s="112"/>
      <c r="O16" s="112"/>
    </row>
    <row r="17" spans="2:15" ht="196.5" customHeight="1">
      <c r="B17" s="141">
        <f t="shared" si="1"/>
        <v>5</v>
      </c>
      <c r="C17" s="277" t="s">
        <v>77</v>
      </c>
      <c r="D17" s="150" t="s">
        <v>47</v>
      </c>
      <c r="E17" s="150" t="s">
        <v>50</v>
      </c>
      <c r="F17" s="150" t="s">
        <v>51</v>
      </c>
      <c r="G17" s="150" t="s">
        <v>175</v>
      </c>
      <c r="H17" s="149" t="s">
        <v>67</v>
      </c>
      <c r="I17" s="150">
        <v>312.16</v>
      </c>
      <c r="J17" s="150">
        <v>3</v>
      </c>
      <c r="K17" s="150">
        <f>I17+J17</f>
        <v>315.16</v>
      </c>
      <c r="L17" s="150">
        <f>K17</f>
        <v>315.16</v>
      </c>
      <c r="M17" s="112"/>
      <c r="N17" s="112"/>
      <c r="O17" s="112"/>
    </row>
    <row r="18" spans="2:15" ht="64.5" customHeight="1">
      <c r="B18" s="141">
        <f t="shared" si="1"/>
        <v>6</v>
      </c>
      <c r="C18" s="277" t="s">
        <v>138</v>
      </c>
      <c r="D18" s="150" t="s">
        <v>47</v>
      </c>
      <c r="E18" s="150" t="s">
        <v>50</v>
      </c>
      <c r="F18" s="150" t="s">
        <v>51</v>
      </c>
      <c r="G18" s="150" t="s">
        <v>175</v>
      </c>
      <c r="H18" s="149" t="s">
        <v>137</v>
      </c>
      <c r="I18" s="150">
        <v>94.27</v>
      </c>
      <c r="J18" s="150">
        <v>1.5</v>
      </c>
      <c r="K18" s="150">
        <f>I18+J18</f>
        <v>95.77</v>
      </c>
      <c r="L18" s="150">
        <f>K18</f>
        <v>95.77</v>
      </c>
      <c r="M18" s="112"/>
      <c r="N18" s="112"/>
      <c r="O18" s="112"/>
    </row>
    <row r="19" spans="2:15" ht="202.5" customHeight="1">
      <c r="B19" s="141">
        <f t="shared" si="1"/>
        <v>7</v>
      </c>
      <c r="C19" s="282" t="s">
        <v>20</v>
      </c>
      <c r="D19" s="155" t="s">
        <v>47</v>
      </c>
      <c r="E19" s="155" t="s">
        <v>50</v>
      </c>
      <c r="F19" s="155" t="s">
        <v>52</v>
      </c>
      <c r="G19" s="155"/>
      <c r="H19" s="154"/>
      <c r="I19" s="155" t="e">
        <f aca="true" t="shared" si="2" ref="I19:L20">I20</f>
        <v>#REF!</v>
      </c>
      <c r="J19" s="155">
        <f t="shared" si="2"/>
        <v>25.53</v>
      </c>
      <c r="K19" s="155">
        <f t="shared" si="2"/>
        <v>938.5</v>
      </c>
      <c r="L19" s="155">
        <f t="shared" si="2"/>
        <v>938.5</v>
      </c>
      <c r="M19" s="112"/>
      <c r="N19" s="112"/>
      <c r="O19" s="112"/>
    </row>
    <row r="20" spans="2:15" ht="183" customHeight="1">
      <c r="B20" s="141">
        <f t="shared" si="1"/>
        <v>8</v>
      </c>
      <c r="C20" s="283" t="s">
        <v>382</v>
      </c>
      <c r="D20" s="150" t="s">
        <v>47</v>
      </c>
      <c r="E20" s="150" t="s">
        <v>50</v>
      </c>
      <c r="F20" s="150" t="s">
        <v>52</v>
      </c>
      <c r="G20" s="150" t="s">
        <v>115</v>
      </c>
      <c r="H20" s="149"/>
      <c r="I20" s="150" t="e">
        <f t="shared" si="2"/>
        <v>#REF!</v>
      </c>
      <c r="J20" s="150">
        <f t="shared" si="2"/>
        <v>25.53</v>
      </c>
      <c r="K20" s="150">
        <f t="shared" si="2"/>
        <v>938.5</v>
      </c>
      <c r="L20" s="150">
        <f t="shared" si="2"/>
        <v>938.5</v>
      </c>
      <c r="M20" s="112"/>
      <c r="N20" s="112"/>
      <c r="O20" s="112"/>
    </row>
    <row r="21" spans="2:15" ht="125.25" customHeight="1">
      <c r="B21" s="141">
        <f t="shared" si="1"/>
        <v>9</v>
      </c>
      <c r="C21" s="284" t="s">
        <v>189</v>
      </c>
      <c r="D21" s="150" t="s">
        <v>47</v>
      </c>
      <c r="E21" s="150" t="s">
        <v>50</v>
      </c>
      <c r="F21" s="150" t="s">
        <v>52</v>
      </c>
      <c r="G21" s="275" t="s">
        <v>130</v>
      </c>
      <c r="H21" s="149" t="s">
        <v>48</v>
      </c>
      <c r="I21" s="150" t="e">
        <f>I22+I24+#REF!+I25+I26+I27</f>
        <v>#REF!</v>
      </c>
      <c r="J21" s="150">
        <f>J22+J24+J25+J26+J27</f>
        <v>25.53</v>
      </c>
      <c r="K21" s="150">
        <f>K22+K24+K25+K26+K27</f>
        <v>938.5</v>
      </c>
      <c r="L21" s="150">
        <f>L22+L24+L25+L26+L27</f>
        <v>938.5</v>
      </c>
      <c r="M21" s="112"/>
      <c r="N21" s="112"/>
      <c r="O21" s="112"/>
    </row>
    <row r="22" spans="2:15" ht="117.75" customHeight="1">
      <c r="B22" s="141">
        <f t="shared" si="1"/>
        <v>10</v>
      </c>
      <c r="C22" s="277" t="s">
        <v>139</v>
      </c>
      <c r="D22" s="150" t="s">
        <v>47</v>
      </c>
      <c r="E22" s="150" t="s">
        <v>50</v>
      </c>
      <c r="F22" s="150" t="s">
        <v>52</v>
      </c>
      <c r="G22" s="275" t="s">
        <v>130</v>
      </c>
      <c r="H22" s="149" t="s">
        <v>67</v>
      </c>
      <c r="I22" s="150">
        <v>475.78</v>
      </c>
      <c r="J22" s="150">
        <v>4.22</v>
      </c>
      <c r="K22" s="150">
        <f>I22+J22</f>
        <v>480</v>
      </c>
      <c r="L22" s="150">
        <f>K22</f>
        <v>480</v>
      </c>
      <c r="M22" s="112"/>
      <c r="N22" s="112"/>
      <c r="O22" s="112"/>
    </row>
    <row r="23" spans="2:15" ht="48" customHeight="1" hidden="1">
      <c r="B23" s="141">
        <f t="shared" si="1"/>
        <v>11</v>
      </c>
      <c r="C23" s="277"/>
      <c r="D23" s="150"/>
      <c r="E23" s="150"/>
      <c r="F23" s="150"/>
      <c r="G23" s="275"/>
      <c r="H23" s="149"/>
      <c r="I23" s="150"/>
      <c r="J23" s="150"/>
      <c r="K23" s="150"/>
      <c r="L23" s="150"/>
      <c r="M23" s="112"/>
      <c r="N23" s="112"/>
      <c r="O23" s="112"/>
    </row>
    <row r="24" spans="2:15" ht="64.5" customHeight="1">
      <c r="B24" s="141">
        <v>11</v>
      </c>
      <c r="C24" s="277" t="s">
        <v>138</v>
      </c>
      <c r="D24" s="150" t="s">
        <v>47</v>
      </c>
      <c r="E24" s="150" t="s">
        <v>50</v>
      </c>
      <c r="F24" s="150" t="s">
        <v>52</v>
      </c>
      <c r="G24" s="275" t="s">
        <v>130</v>
      </c>
      <c r="H24" s="149" t="s">
        <v>137</v>
      </c>
      <c r="I24" s="150">
        <v>143.69</v>
      </c>
      <c r="J24" s="150">
        <v>1.31</v>
      </c>
      <c r="K24" s="150">
        <f>I24+J24</f>
        <v>145</v>
      </c>
      <c r="L24" s="150">
        <f>K24</f>
        <v>145</v>
      </c>
      <c r="M24" s="112"/>
      <c r="N24" s="112"/>
      <c r="O24" s="112"/>
    </row>
    <row r="25" spans="2:15" ht="119.25" customHeight="1">
      <c r="B25" s="141">
        <f>B24+1</f>
        <v>12</v>
      </c>
      <c r="C25" s="277" t="s">
        <v>1</v>
      </c>
      <c r="D25" s="150" t="s">
        <v>47</v>
      </c>
      <c r="E25" s="150" t="s">
        <v>50</v>
      </c>
      <c r="F25" s="150" t="s">
        <v>52</v>
      </c>
      <c r="G25" s="275" t="s">
        <v>130</v>
      </c>
      <c r="H25" s="149" t="s">
        <v>73</v>
      </c>
      <c r="I25" s="150">
        <v>201</v>
      </c>
      <c r="J25" s="150">
        <v>20</v>
      </c>
      <c r="K25" s="150">
        <v>263.5</v>
      </c>
      <c r="L25" s="150">
        <v>263.5</v>
      </c>
      <c r="M25" s="112"/>
      <c r="N25" s="112"/>
      <c r="O25" s="112"/>
    </row>
    <row r="26" spans="2:15" ht="121.5" customHeight="1">
      <c r="B26" s="141">
        <f t="shared" si="1"/>
        <v>13</v>
      </c>
      <c r="C26" s="277" t="s">
        <v>71</v>
      </c>
      <c r="D26" s="150" t="s">
        <v>47</v>
      </c>
      <c r="E26" s="150" t="s">
        <v>50</v>
      </c>
      <c r="F26" s="150" t="s">
        <v>52</v>
      </c>
      <c r="G26" s="275" t="s">
        <v>130</v>
      </c>
      <c r="H26" s="149">
        <v>851</v>
      </c>
      <c r="I26" s="150">
        <v>45</v>
      </c>
      <c r="J26" s="150"/>
      <c r="K26" s="150">
        <v>45</v>
      </c>
      <c r="L26" s="150">
        <v>45</v>
      </c>
      <c r="M26" s="112"/>
      <c r="N26" s="112"/>
      <c r="O26" s="112"/>
    </row>
    <row r="27" spans="2:15" ht="79.5" customHeight="1">
      <c r="B27" s="141">
        <f t="shared" si="1"/>
        <v>14</v>
      </c>
      <c r="C27" s="277" t="s">
        <v>72</v>
      </c>
      <c r="D27" s="150" t="s">
        <v>47</v>
      </c>
      <c r="E27" s="150" t="s">
        <v>50</v>
      </c>
      <c r="F27" s="150" t="s">
        <v>52</v>
      </c>
      <c r="G27" s="275" t="s">
        <v>130</v>
      </c>
      <c r="H27" s="149">
        <v>852</v>
      </c>
      <c r="I27" s="150">
        <v>5</v>
      </c>
      <c r="J27" s="150"/>
      <c r="K27" s="150">
        <v>5</v>
      </c>
      <c r="L27" s="150">
        <v>5</v>
      </c>
      <c r="M27" s="112"/>
      <c r="N27" s="112"/>
      <c r="O27" s="112"/>
    </row>
    <row r="28" spans="2:15" ht="62.25" customHeight="1">
      <c r="B28" s="141">
        <v>16</v>
      </c>
      <c r="C28" s="282" t="s">
        <v>2</v>
      </c>
      <c r="D28" s="155" t="s">
        <v>47</v>
      </c>
      <c r="E28" s="155" t="s">
        <v>50</v>
      </c>
      <c r="F28" s="155" t="s">
        <v>64</v>
      </c>
      <c r="G28" s="155" t="s">
        <v>121</v>
      </c>
      <c r="H28" s="154"/>
      <c r="I28" s="155">
        <f aca="true" t="shared" si="3" ref="I28:J30">I29</f>
        <v>20</v>
      </c>
      <c r="J28" s="155">
        <f t="shared" si="3"/>
        <v>-10</v>
      </c>
      <c r="K28" s="155">
        <f aca="true" t="shared" si="4" ref="K28:L30">K29</f>
        <v>10</v>
      </c>
      <c r="L28" s="155">
        <f t="shared" si="4"/>
        <v>10</v>
      </c>
      <c r="M28" s="112"/>
      <c r="N28" s="112"/>
      <c r="O28" s="112"/>
    </row>
    <row r="29" spans="2:15" ht="73.5" customHeight="1">
      <c r="B29" s="141">
        <f t="shared" si="1"/>
        <v>17</v>
      </c>
      <c r="C29" s="279" t="s">
        <v>102</v>
      </c>
      <c r="D29" s="150" t="s">
        <v>47</v>
      </c>
      <c r="E29" s="150" t="s">
        <v>50</v>
      </c>
      <c r="F29" s="150" t="s">
        <v>64</v>
      </c>
      <c r="G29" s="155" t="s">
        <v>200</v>
      </c>
      <c r="H29" s="149"/>
      <c r="I29" s="150">
        <f t="shared" si="3"/>
        <v>20</v>
      </c>
      <c r="J29" s="150">
        <f t="shared" si="3"/>
        <v>-10</v>
      </c>
      <c r="K29" s="150">
        <f t="shared" si="4"/>
        <v>10</v>
      </c>
      <c r="L29" s="150">
        <f t="shared" si="4"/>
        <v>10</v>
      </c>
      <c r="M29" s="112"/>
      <c r="N29" s="112"/>
      <c r="O29" s="112"/>
    </row>
    <row r="30" spans="2:15" ht="94.5" customHeight="1">
      <c r="B30" s="141">
        <f t="shared" si="1"/>
        <v>18</v>
      </c>
      <c r="C30" s="285" t="s">
        <v>3</v>
      </c>
      <c r="D30" s="150" t="s">
        <v>47</v>
      </c>
      <c r="E30" s="150" t="s">
        <v>50</v>
      </c>
      <c r="F30" s="150" t="s">
        <v>64</v>
      </c>
      <c r="G30" s="150" t="s">
        <v>200</v>
      </c>
      <c r="H30" s="149"/>
      <c r="I30" s="150">
        <f t="shared" si="3"/>
        <v>20</v>
      </c>
      <c r="J30" s="150">
        <f t="shared" si="3"/>
        <v>-10</v>
      </c>
      <c r="K30" s="150">
        <f t="shared" si="4"/>
        <v>10</v>
      </c>
      <c r="L30" s="150">
        <f t="shared" si="4"/>
        <v>10</v>
      </c>
      <c r="M30" s="112"/>
      <c r="N30" s="112"/>
      <c r="O30" s="112"/>
    </row>
    <row r="31" spans="2:15" ht="67.5" customHeight="1">
      <c r="B31" s="141">
        <f t="shared" si="1"/>
        <v>19</v>
      </c>
      <c r="C31" s="277" t="s">
        <v>4</v>
      </c>
      <c r="D31" s="150" t="s">
        <v>47</v>
      </c>
      <c r="E31" s="150" t="s">
        <v>50</v>
      </c>
      <c r="F31" s="150" t="s">
        <v>64</v>
      </c>
      <c r="G31" s="150" t="s">
        <v>200</v>
      </c>
      <c r="H31" s="149" t="s">
        <v>5</v>
      </c>
      <c r="I31" s="150">
        <v>20</v>
      </c>
      <c r="J31" s="150">
        <v>-10</v>
      </c>
      <c r="K31" s="150">
        <f>I31+J31</f>
        <v>10</v>
      </c>
      <c r="L31" s="150">
        <f>K31</f>
        <v>10</v>
      </c>
      <c r="M31" s="112"/>
      <c r="N31" s="112"/>
      <c r="O31" s="112"/>
    </row>
    <row r="32" spans="2:15" ht="104.25" customHeight="1">
      <c r="B32" s="141">
        <f t="shared" si="1"/>
        <v>20</v>
      </c>
      <c r="C32" s="282" t="s">
        <v>141</v>
      </c>
      <c r="D32" s="155" t="s">
        <v>47</v>
      </c>
      <c r="E32" s="155" t="s">
        <v>51</v>
      </c>
      <c r="F32" s="155"/>
      <c r="G32" s="155" t="s">
        <v>123</v>
      </c>
      <c r="H32" s="154"/>
      <c r="I32" s="155">
        <f aca="true" t="shared" si="5" ref="I32:J34">I33</f>
        <v>47.4</v>
      </c>
      <c r="J32" s="155">
        <f t="shared" si="5"/>
        <v>4</v>
      </c>
      <c r="K32" s="155">
        <f aca="true" t="shared" si="6" ref="K32:L34">K33</f>
        <v>51.4</v>
      </c>
      <c r="L32" s="155">
        <f t="shared" si="6"/>
        <v>53.2</v>
      </c>
      <c r="M32" s="112"/>
      <c r="N32" s="112"/>
      <c r="O32" s="112"/>
    </row>
    <row r="33" spans="2:15" ht="66" customHeight="1">
      <c r="B33" s="141">
        <f t="shared" si="1"/>
        <v>21</v>
      </c>
      <c r="C33" s="286" t="s">
        <v>142</v>
      </c>
      <c r="D33" s="150" t="s">
        <v>47</v>
      </c>
      <c r="E33" s="150" t="s">
        <v>51</v>
      </c>
      <c r="F33" s="150" t="s">
        <v>53</v>
      </c>
      <c r="G33" s="150" t="s">
        <v>198</v>
      </c>
      <c r="H33" s="149"/>
      <c r="I33" s="150">
        <f t="shared" si="5"/>
        <v>47.4</v>
      </c>
      <c r="J33" s="150">
        <f t="shared" si="5"/>
        <v>4</v>
      </c>
      <c r="K33" s="150">
        <f t="shared" si="6"/>
        <v>51.4</v>
      </c>
      <c r="L33" s="150">
        <f t="shared" si="6"/>
        <v>53.2</v>
      </c>
      <c r="M33" s="112"/>
      <c r="N33" s="112"/>
      <c r="O33" s="112"/>
    </row>
    <row r="34" spans="2:15" ht="201" customHeight="1">
      <c r="B34" s="141">
        <f t="shared" si="1"/>
        <v>22</v>
      </c>
      <c r="C34" s="283" t="s">
        <v>382</v>
      </c>
      <c r="D34" s="150" t="s">
        <v>47</v>
      </c>
      <c r="E34" s="150" t="s">
        <v>51</v>
      </c>
      <c r="F34" s="150" t="s">
        <v>53</v>
      </c>
      <c r="G34" s="150" t="s">
        <v>198</v>
      </c>
      <c r="H34" s="149"/>
      <c r="I34" s="150">
        <f t="shared" si="5"/>
        <v>47.4</v>
      </c>
      <c r="J34" s="150">
        <f t="shared" si="5"/>
        <v>4</v>
      </c>
      <c r="K34" s="150">
        <f t="shared" si="6"/>
        <v>51.4</v>
      </c>
      <c r="L34" s="150">
        <f t="shared" si="6"/>
        <v>53.2</v>
      </c>
      <c r="M34" s="112"/>
      <c r="N34" s="112"/>
      <c r="O34" s="112"/>
    </row>
    <row r="35" spans="2:15" ht="249.75" customHeight="1">
      <c r="B35" s="141">
        <f t="shared" si="1"/>
        <v>23</v>
      </c>
      <c r="C35" s="277" t="s">
        <v>172</v>
      </c>
      <c r="D35" s="150" t="s">
        <v>47</v>
      </c>
      <c r="E35" s="150" t="s">
        <v>51</v>
      </c>
      <c r="F35" s="150" t="s">
        <v>53</v>
      </c>
      <c r="G35" s="150" t="s">
        <v>198</v>
      </c>
      <c r="H35" s="149" t="s">
        <v>48</v>
      </c>
      <c r="I35" s="150">
        <f>I36+I37+I38</f>
        <v>47.4</v>
      </c>
      <c r="J35" s="150">
        <f>J36+J37+J38</f>
        <v>4</v>
      </c>
      <c r="K35" s="150">
        <f>K36+K37+K38</f>
        <v>51.4</v>
      </c>
      <c r="L35" s="150">
        <v>53.2</v>
      </c>
      <c r="M35" s="112"/>
      <c r="N35" s="112"/>
      <c r="O35" s="112"/>
    </row>
    <row r="36" spans="2:15" ht="114" customHeight="1">
      <c r="B36" s="141">
        <f t="shared" si="1"/>
        <v>24</v>
      </c>
      <c r="C36" s="277" t="s">
        <v>139</v>
      </c>
      <c r="D36" s="150" t="s">
        <v>47</v>
      </c>
      <c r="E36" s="150" t="s">
        <v>51</v>
      </c>
      <c r="F36" s="150" t="s">
        <v>53</v>
      </c>
      <c r="G36" s="150" t="s">
        <v>198</v>
      </c>
      <c r="H36" s="149" t="s">
        <v>67</v>
      </c>
      <c r="I36" s="150">
        <v>34.8</v>
      </c>
      <c r="J36" s="150">
        <v>3</v>
      </c>
      <c r="K36" s="150">
        <f>I36+J36</f>
        <v>37.8</v>
      </c>
      <c r="L36" s="150">
        <v>38.8</v>
      </c>
      <c r="M36" s="112"/>
      <c r="N36" s="112"/>
      <c r="O36" s="112"/>
    </row>
    <row r="37" spans="2:15" ht="80.25" customHeight="1">
      <c r="B37" s="141">
        <f t="shared" si="1"/>
        <v>25</v>
      </c>
      <c r="C37" s="277" t="s">
        <v>138</v>
      </c>
      <c r="D37" s="150" t="s">
        <v>47</v>
      </c>
      <c r="E37" s="150" t="s">
        <v>51</v>
      </c>
      <c r="F37" s="150" t="s">
        <v>53</v>
      </c>
      <c r="G37" s="150" t="s">
        <v>198</v>
      </c>
      <c r="H37" s="149" t="s">
        <v>137</v>
      </c>
      <c r="I37" s="150">
        <v>11</v>
      </c>
      <c r="J37" s="150">
        <v>1</v>
      </c>
      <c r="K37" s="150">
        <f>I37+J37</f>
        <v>12</v>
      </c>
      <c r="L37" s="150">
        <v>12.8</v>
      </c>
      <c r="M37" s="112"/>
      <c r="N37" s="112"/>
      <c r="O37" s="112"/>
    </row>
    <row r="38" spans="2:15" ht="123" customHeight="1">
      <c r="B38" s="141">
        <f t="shared" si="1"/>
        <v>26</v>
      </c>
      <c r="C38" s="277" t="s">
        <v>1</v>
      </c>
      <c r="D38" s="150" t="s">
        <v>47</v>
      </c>
      <c r="E38" s="150" t="s">
        <v>51</v>
      </c>
      <c r="F38" s="150" t="s">
        <v>53</v>
      </c>
      <c r="G38" s="150" t="s">
        <v>198</v>
      </c>
      <c r="H38" s="149" t="s">
        <v>73</v>
      </c>
      <c r="I38" s="150">
        <v>1.6</v>
      </c>
      <c r="J38" s="150"/>
      <c r="K38" s="150">
        <v>1.6</v>
      </c>
      <c r="L38" s="150">
        <v>1.6</v>
      </c>
      <c r="M38" s="112"/>
      <c r="N38" s="112"/>
      <c r="O38" s="112"/>
    </row>
    <row r="39" spans="2:15" ht="59.25" customHeight="1">
      <c r="B39" s="141">
        <f t="shared" si="1"/>
        <v>27</v>
      </c>
      <c r="C39" s="282" t="s">
        <v>55</v>
      </c>
      <c r="D39" s="155" t="s">
        <v>47</v>
      </c>
      <c r="E39" s="155" t="s">
        <v>52</v>
      </c>
      <c r="F39" s="150"/>
      <c r="G39" s="150"/>
      <c r="H39" s="149"/>
      <c r="I39" s="155">
        <f aca="true" t="shared" si="7" ref="I39:J42">I40</f>
        <v>120</v>
      </c>
      <c r="J39" s="155">
        <f t="shared" si="7"/>
        <v>-120</v>
      </c>
      <c r="K39" s="155">
        <f aca="true" t="shared" si="8" ref="K39:L42">K40</f>
        <v>0</v>
      </c>
      <c r="L39" s="155">
        <f t="shared" si="8"/>
        <v>0</v>
      </c>
      <c r="M39" s="112"/>
      <c r="N39" s="112"/>
      <c r="O39" s="112"/>
    </row>
    <row r="40" spans="2:15" ht="89.25" customHeight="1">
      <c r="B40" s="141">
        <f t="shared" si="1"/>
        <v>28</v>
      </c>
      <c r="C40" s="277" t="s">
        <v>110</v>
      </c>
      <c r="D40" s="150" t="s">
        <v>47</v>
      </c>
      <c r="E40" s="150" t="s">
        <v>52</v>
      </c>
      <c r="F40" s="150" t="s">
        <v>56</v>
      </c>
      <c r="G40" s="150" t="s">
        <v>202</v>
      </c>
      <c r="H40" s="149"/>
      <c r="I40" s="150">
        <f t="shared" si="7"/>
        <v>120</v>
      </c>
      <c r="J40" s="150">
        <f t="shared" si="7"/>
        <v>-120</v>
      </c>
      <c r="K40" s="150">
        <f t="shared" si="8"/>
        <v>0</v>
      </c>
      <c r="L40" s="150">
        <f t="shared" si="8"/>
        <v>0</v>
      </c>
      <c r="M40" s="112"/>
      <c r="N40" s="112"/>
      <c r="O40" s="112"/>
    </row>
    <row r="41" spans="2:15" ht="192.75" customHeight="1">
      <c r="B41" s="141">
        <f t="shared" si="1"/>
        <v>29</v>
      </c>
      <c r="C41" s="283" t="s">
        <v>382</v>
      </c>
      <c r="D41" s="150" t="s">
        <v>47</v>
      </c>
      <c r="E41" s="150" t="s">
        <v>52</v>
      </c>
      <c r="F41" s="150" t="s">
        <v>56</v>
      </c>
      <c r="G41" s="150" t="s">
        <v>201</v>
      </c>
      <c r="H41" s="149"/>
      <c r="I41" s="150">
        <f t="shared" si="7"/>
        <v>120</v>
      </c>
      <c r="J41" s="150">
        <f t="shared" si="7"/>
        <v>-120</v>
      </c>
      <c r="K41" s="150">
        <f t="shared" si="8"/>
        <v>0</v>
      </c>
      <c r="L41" s="150">
        <f t="shared" si="8"/>
        <v>0</v>
      </c>
      <c r="M41" s="112"/>
      <c r="N41" s="112"/>
      <c r="O41" s="112"/>
    </row>
    <row r="42" spans="2:15" ht="193.5" customHeight="1">
      <c r="B42" s="141">
        <f t="shared" si="1"/>
        <v>30</v>
      </c>
      <c r="C42" s="277" t="s">
        <v>380</v>
      </c>
      <c r="D42" s="150" t="s">
        <v>47</v>
      </c>
      <c r="E42" s="150" t="s">
        <v>52</v>
      </c>
      <c r="F42" s="150" t="s">
        <v>56</v>
      </c>
      <c r="G42" s="182" t="s">
        <v>201</v>
      </c>
      <c r="H42" s="149"/>
      <c r="I42" s="150">
        <f t="shared" si="7"/>
        <v>120</v>
      </c>
      <c r="J42" s="150">
        <f t="shared" si="7"/>
        <v>-120</v>
      </c>
      <c r="K42" s="150">
        <f t="shared" si="8"/>
        <v>0</v>
      </c>
      <c r="L42" s="150">
        <f t="shared" si="8"/>
        <v>0</v>
      </c>
      <c r="M42" s="112"/>
      <c r="N42" s="112"/>
      <c r="O42" s="112"/>
    </row>
    <row r="43" spans="2:15" ht="275.25" customHeight="1">
      <c r="B43" s="141">
        <f t="shared" si="1"/>
        <v>31</v>
      </c>
      <c r="C43" s="277" t="s">
        <v>191</v>
      </c>
      <c r="D43" s="150" t="s">
        <v>47</v>
      </c>
      <c r="E43" s="150" t="s">
        <v>52</v>
      </c>
      <c r="F43" s="150" t="s">
        <v>56</v>
      </c>
      <c r="G43" s="182" t="s">
        <v>201</v>
      </c>
      <c r="H43" s="149" t="s">
        <v>48</v>
      </c>
      <c r="I43" s="150">
        <f>I44+I45</f>
        <v>120</v>
      </c>
      <c r="J43" s="150">
        <f>J44+J45</f>
        <v>-120</v>
      </c>
      <c r="K43" s="150">
        <f>K44+K45</f>
        <v>0</v>
      </c>
      <c r="L43" s="150">
        <f>L44+L45</f>
        <v>0</v>
      </c>
      <c r="M43" s="112"/>
      <c r="N43" s="112"/>
      <c r="O43" s="112"/>
    </row>
    <row r="44" spans="2:15" ht="108" customHeight="1">
      <c r="B44" s="141">
        <f t="shared" si="1"/>
        <v>32</v>
      </c>
      <c r="C44" s="277" t="s">
        <v>139</v>
      </c>
      <c r="D44" s="150" t="s">
        <v>47</v>
      </c>
      <c r="E44" s="150" t="s">
        <v>52</v>
      </c>
      <c r="F44" s="150" t="s">
        <v>56</v>
      </c>
      <c r="G44" s="182" t="s">
        <v>201</v>
      </c>
      <c r="H44" s="149" t="s">
        <v>67</v>
      </c>
      <c r="I44" s="150">
        <v>94.5</v>
      </c>
      <c r="J44" s="150">
        <v>-94.5</v>
      </c>
      <c r="K44" s="150">
        <f>I44+J44</f>
        <v>0</v>
      </c>
      <c r="L44" s="150">
        <f>K44</f>
        <v>0</v>
      </c>
      <c r="M44" s="112"/>
      <c r="N44" s="112"/>
      <c r="O44" s="112"/>
    </row>
    <row r="45" spans="2:15" ht="60.75" customHeight="1">
      <c r="B45" s="141">
        <f t="shared" si="1"/>
        <v>33</v>
      </c>
      <c r="C45" s="277" t="s">
        <v>138</v>
      </c>
      <c r="D45" s="150" t="s">
        <v>47</v>
      </c>
      <c r="E45" s="150" t="s">
        <v>52</v>
      </c>
      <c r="F45" s="150" t="s">
        <v>56</v>
      </c>
      <c r="G45" s="182" t="s">
        <v>201</v>
      </c>
      <c r="H45" s="149" t="s">
        <v>137</v>
      </c>
      <c r="I45" s="150">
        <v>25.5</v>
      </c>
      <c r="J45" s="150">
        <v>-25.5</v>
      </c>
      <c r="K45" s="150">
        <f>I45+J45</f>
        <v>0</v>
      </c>
      <c r="L45" s="150">
        <f>K45</f>
        <v>0</v>
      </c>
      <c r="M45" s="112"/>
      <c r="N45" s="112"/>
      <c r="O45" s="112"/>
    </row>
    <row r="46" spans="2:15" ht="67.5" customHeight="1">
      <c r="B46" s="141">
        <f t="shared" si="1"/>
        <v>34</v>
      </c>
      <c r="C46" s="278" t="s">
        <v>57</v>
      </c>
      <c r="D46" s="155" t="s">
        <v>47</v>
      </c>
      <c r="E46" s="155" t="s">
        <v>58</v>
      </c>
      <c r="F46" s="155"/>
      <c r="G46" s="150" t="s">
        <v>111</v>
      </c>
      <c r="H46" s="154"/>
      <c r="I46" s="155">
        <f aca="true" t="shared" si="9" ref="I46:J50">I47</f>
        <v>20</v>
      </c>
      <c r="J46" s="155">
        <f t="shared" si="9"/>
        <v>20</v>
      </c>
      <c r="K46" s="155">
        <f aca="true" t="shared" si="10" ref="K46:L50">K47</f>
        <v>40</v>
      </c>
      <c r="L46" s="155">
        <f t="shared" si="10"/>
        <v>40</v>
      </c>
      <c r="M46" s="112"/>
      <c r="N46" s="112"/>
      <c r="O46" s="112"/>
    </row>
    <row r="47" spans="2:15" ht="79.5" customHeight="1">
      <c r="B47" s="141">
        <f t="shared" si="1"/>
        <v>35</v>
      </c>
      <c r="C47" s="279" t="s">
        <v>19</v>
      </c>
      <c r="D47" s="150" t="s">
        <v>47</v>
      </c>
      <c r="E47" s="150" t="s">
        <v>58</v>
      </c>
      <c r="F47" s="150" t="s">
        <v>53</v>
      </c>
      <c r="G47" s="150" t="s">
        <v>114</v>
      </c>
      <c r="H47" s="149"/>
      <c r="I47" s="150">
        <f t="shared" si="9"/>
        <v>20</v>
      </c>
      <c r="J47" s="150">
        <f t="shared" si="9"/>
        <v>20</v>
      </c>
      <c r="K47" s="150">
        <f t="shared" si="10"/>
        <v>40</v>
      </c>
      <c r="L47" s="150">
        <f t="shared" si="10"/>
        <v>40</v>
      </c>
      <c r="M47" s="112"/>
      <c r="N47" s="112"/>
      <c r="O47" s="112"/>
    </row>
    <row r="48" spans="2:15" ht="183" customHeight="1">
      <c r="B48" s="141">
        <f t="shared" si="1"/>
        <v>36</v>
      </c>
      <c r="C48" s="283" t="s">
        <v>382</v>
      </c>
      <c r="D48" s="150" t="s">
        <v>47</v>
      </c>
      <c r="E48" s="150" t="s">
        <v>58</v>
      </c>
      <c r="F48" s="150" t="s">
        <v>53</v>
      </c>
      <c r="G48" s="150" t="s">
        <v>114</v>
      </c>
      <c r="H48" s="149"/>
      <c r="I48" s="150">
        <f t="shared" si="9"/>
        <v>20</v>
      </c>
      <c r="J48" s="150">
        <f t="shared" si="9"/>
        <v>20</v>
      </c>
      <c r="K48" s="150">
        <f t="shared" si="10"/>
        <v>40</v>
      </c>
      <c r="L48" s="150">
        <f t="shared" si="10"/>
        <v>40</v>
      </c>
      <c r="M48" s="112"/>
      <c r="N48" s="112"/>
      <c r="O48" s="112"/>
    </row>
    <row r="49" spans="2:15" ht="195.75" customHeight="1">
      <c r="B49" s="141">
        <f t="shared" si="1"/>
        <v>37</v>
      </c>
      <c r="C49" s="283" t="s">
        <v>379</v>
      </c>
      <c r="D49" s="150" t="s">
        <v>47</v>
      </c>
      <c r="E49" s="150" t="s">
        <v>58</v>
      </c>
      <c r="F49" s="150" t="s">
        <v>53</v>
      </c>
      <c r="G49" s="150" t="s">
        <v>114</v>
      </c>
      <c r="H49" s="149"/>
      <c r="I49" s="150">
        <f t="shared" si="9"/>
        <v>20</v>
      </c>
      <c r="J49" s="150">
        <f t="shared" si="9"/>
        <v>20</v>
      </c>
      <c r="K49" s="150">
        <f t="shared" si="10"/>
        <v>40</v>
      </c>
      <c r="L49" s="150">
        <f t="shared" si="10"/>
        <v>40</v>
      </c>
      <c r="M49" s="112"/>
      <c r="N49" s="112"/>
      <c r="O49" s="112"/>
    </row>
    <row r="50" spans="2:15" ht="315.75" customHeight="1">
      <c r="B50" s="141">
        <f t="shared" si="1"/>
        <v>38</v>
      </c>
      <c r="C50" s="279" t="s">
        <v>385</v>
      </c>
      <c r="D50" s="150" t="s">
        <v>47</v>
      </c>
      <c r="E50" s="150" t="s">
        <v>58</v>
      </c>
      <c r="F50" s="150" t="s">
        <v>53</v>
      </c>
      <c r="G50" s="150" t="s">
        <v>114</v>
      </c>
      <c r="H50" s="149"/>
      <c r="I50" s="150">
        <f t="shared" si="9"/>
        <v>20</v>
      </c>
      <c r="J50" s="150">
        <f t="shared" si="9"/>
        <v>20</v>
      </c>
      <c r="K50" s="150">
        <f t="shared" si="10"/>
        <v>40</v>
      </c>
      <c r="L50" s="150">
        <f t="shared" si="10"/>
        <v>40</v>
      </c>
      <c r="M50" s="112"/>
      <c r="N50" s="112"/>
      <c r="O50" s="112"/>
    </row>
    <row r="51" spans="2:15" ht="117" customHeight="1">
      <c r="B51" s="141">
        <f t="shared" si="1"/>
        <v>39</v>
      </c>
      <c r="C51" s="287" t="s">
        <v>1</v>
      </c>
      <c r="D51" s="150" t="s">
        <v>47</v>
      </c>
      <c r="E51" s="150" t="s">
        <v>58</v>
      </c>
      <c r="F51" s="150" t="s">
        <v>53</v>
      </c>
      <c r="G51" s="150" t="s">
        <v>114</v>
      </c>
      <c r="H51" s="149">
        <v>244</v>
      </c>
      <c r="I51" s="150">
        <v>20</v>
      </c>
      <c r="J51" s="150">
        <v>20</v>
      </c>
      <c r="K51" s="150">
        <f>I51+J51</f>
        <v>40</v>
      </c>
      <c r="L51" s="150">
        <f>K51</f>
        <v>40</v>
      </c>
      <c r="M51" s="112"/>
      <c r="N51" s="112"/>
      <c r="O51" s="112"/>
    </row>
    <row r="52" spans="2:15" ht="60.75">
      <c r="B52" s="141">
        <f t="shared" si="1"/>
        <v>40</v>
      </c>
      <c r="C52" s="282" t="s">
        <v>6</v>
      </c>
      <c r="D52" s="155" t="s">
        <v>47</v>
      </c>
      <c r="E52" s="181" t="s">
        <v>7</v>
      </c>
      <c r="F52" s="181"/>
      <c r="G52" s="182" t="s">
        <v>120</v>
      </c>
      <c r="H52" s="156"/>
      <c r="I52" s="181">
        <f aca="true" t="shared" si="11" ref="I52:J55">I53</f>
        <v>155.55</v>
      </c>
      <c r="J52" s="181">
        <f t="shared" si="11"/>
        <v>-113.33</v>
      </c>
      <c r="K52" s="181">
        <f aca="true" t="shared" si="12" ref="K52:L55">K53</f>
        <v>42.22</v>
      </c>
      <c r="L52" s="181">
        <f t="shared" si="12"/>
        <v>43.07</v>
      </c>
      <c r="M52" s="112"/>
      <c r="N52" s="112"/>
      <c r="O52" s="112"/>
    </row>
    <row r="53" spans="2:15" ht="57.75" customHeight="1">
      <c r="B53" s="141">
        <f t="shared" si="1"/>
        <v>41</v>
      </c>
      <c r="C53" s="277" t="s">
        <v>8</v>
      </c>
      <c r="D53" s="150" t="s">
        <v>47</v>
      </c>
      <c r="E53" s="182" t="s">
        <v>7</v>
      </c>
      <c r="F53" s="182" t="s">
        <v>7</v>
      </c>
      <c r="G53" s="182"/>
      <c r="H53" s="151"/>
      <c r="I53" s="182">
        <f t="shared" si="11"/>
        <v>155.55</v>
      </c>
      <c r="J53" s="182">
        <f t="shared" si="11"/>
        <v>-113.33</v>
      </c>
      <c r="K53" s="182">
        <f t="shared" si="12"/>
        <v>42.22</v>
      </c>
      <c r="L53" s="182">
        <f t="shared" si="12"/>
        <v>43.07</v>
      </c>
      <c r="M53" s="112"/>
      <c r="N53" s="112"/>
      <c r="O53" s="112"/>
    </row>
    <row r="54" spans="2:15" ht="198.75" customHeight="1">
      <c r="B54" s="141">
        <f t="shared" si="1"/>
        <v>42</v>
      </c>
      <c r="C54" s="283" t="s">
        <v>382</v>
      </c>
      <c r="D54" s="150" t="s">
        <v>47</v>
      </c>
      <c r="E54" s="150" t="s">
        <v>7</v>
      </c>
      <c r="F54" s="150" t="s">
        <v>7</v>
      </c>
      <c r="G54" s="150" t="s">
        <v>115</v>
      </c>
      <c r="H54" s="151"/>
      <c r="I54" s="182">
        <f t="shared" si="11"/>
        <v>155.55</v>
      </c>
      <c r="J54" s="182">
        <f t="shared" si="11"/>
        <v>-113.33</v>
      </c>
      <c r="K54" s="150">
        <f t="shared" si="12"/>
        <v>42.22</v>
      </c>
      <c r="L54" s="150">
        <f t="shared" si="12"/>
        <v>43.07</v>
      </c>
      <c r="M54" s="112"/>
      <c r="N54" s="112"/>
      <c r="O54" s="112"/>
    </row>
    <row r="55" spans="2:15" ht="132" customHeight="1">
      <c r="B55" s="141">
        <f t="shared" si="1"/>
        <v>43</v>
      </c>
      <c r="C55" s="283" t="s">
        <v>386</v>
      </c>
      <c r="D55" s="150" t="s">
        <v>47</v>
      </c>
      <c r="E55" s="182" t="s">
        <v>7</v>
      </c>
      <c r="F55" s="182" t="s">
        <v>7</v>
      </c>
      <c r="G55" s="150" t="s">
        <v>117</v>
      </c>
      <c r="H55" s="151" t="s">
        <v>48</v>
      </c>
      <c r="I55" s="182">
        <f t="shared" si="11"/>
        <v>155.55</v>
      </c>
      <c r="J55" s="182">
        <f t="shared" si="11"/>
        <v>-113.33</v>
      </c>
      <c r="K55" s="150">
        <f t="shared" si="12"/>
        <v>42.22</v>
      </c>
      <c r="L55" s="150">
        <f t="shared" si="12"/>
        <v>43.07</v>
      </c>
      <c r="M55" s="112"/>
      <c r="N55" s="112"/>
      <c r="O55" s="112"/>
    </row>
    <row r="56" spans="2:15" ht="298.5" customHeight="1">
      <c r="B56" s="141">
        <f t="shared" si="1"/>
        <v>44</v>
      </c>
      <c r="C56" s="277" t="s">
        <v>195</v>
      </c>
      <c r="D56" s="150" t="s">
        <v>47</v>
      </c>
      <c r="E56" s="182" t="s">
        <v>7</v>
      </c>
      <c r="F56" s="182" t="s">
        <v>7</v>
      </c>
      <c r="G56" s="150" t="s">
        <v>118</v>
      </c>
      <c r="H56" s="151" t="s">
        <v>48</v>
      </c>
      <c r="I56" s="182">
        <f>I57+I58+I59</f>
        <v>155.55</v>
      </c>
      <c r="J56" s="182">
        <f>J57+J58+J59</f>
        <v>-113.33</v>
      </c>
      <c r="K56" s="150">
        <f>K57+K58+K59</f>
        <v>42.22</v>
      </c>
      <c r="L56" s="150">
        <v>43.07</v>
      </c>
      <c r="M56" s="112"/>
      <c r="N56" s="112"/>
      <c r="O56" s="112"/>
    </row>
    <row r="57" spans="2:15" ht="115.5" customHeight="1">
      <c r="B57" s="141">
        <f t="shared" si="1"/>
        <v>45</v>
      </c>
      <c r="C57" s="277" t="s">
        <v>139</v>
      </c>
      <c r="D57" s="150" t="s">
        <v>47</v>
      </c>
      <c r="E57" s="182" t="s">
        <v>7</v>
      </c>
      <c r="F57" s="182" t="s">
        <v>7</v>
      </c>
      <c r="G57" s="150" t="s">
        <v>118</v>
      </c>
      <c r="H57" s="151" t="s">
        <v>67</v>
      </c>
      <c r="I57" s="182">
        <v>89.3</v>
      </c>
      <c r="J57" s="182">
        <v>-89.3</v>
      </c>
      <c r="K57" s="150">
        <f>I57+J57</f>
        <v>0</v>
      </c>
      <c r="L57" s="150">
        <f>K57</f>
        <v>0</v>
      </c>
      <c r="M57" s="112"/>
      <c r="N57" s="112"/>
      <c r="O57" s="112"/>
    </row>
    <row r="58" spans="2:15" ht="75" customHeight="1">
      <c r="B58" s="141">
        <f t="shared" si="1"/>
        <v>46</v>
      </c>
      <c r="C58" s="277" t="s">
        <v>138</v>
      </c>
      <c r="D58" s="150" t="s">
        <v>47</v>
      </c>
      <c r="E58" s="182" t="s">
        <v>7</v>
      </c>
      <c r="F58" s="182" t="s">
        <v>7</v>
      </c>
      <c r="G58" s="150" t="s">
        <v>118</v>
      </c>
      <c r="H58" s="151" t="s">
        <v>137</v>
      </c>
      <c r="I58" s="182">
        <v>27</v>
      </c>
      <c r="J58" s="182">
        <v>-27</v>
      </c>
      <c r="K58" s="150">
        <f>I58+J58</f>
        <v>0</v>
      </c>
      <c r="L58" s="150">
        <f>K58</f>
        <v>0</v>
      </c>
      <c r="M58" s="112"/>
      <c r="N58" s="112"/>
      <c r="O58" s="112"/>
    </row>
    <row r="59" spans="2:15" ht="117.75" customHeight="1">
      <c r="B59" s="141">
        <f t="shared" si="1"/>
        <v>47</v>
      </c>
      <c r="C59" s="287" t="s">
        <v>1</v>
      </c>
      <c r="D59" s="150" t="s">
        <v>47</v>
      </c>
      <c r="E59" s="182" t="s">
        <v>7</v>
      </c>
      <c r="F59" s="182" t="s">
        <v>7</v>
      </c>
      <c r="G59" s="150" t="s">
        <v>118</v>
      </c>
      <c r="H59" s="151" t="s">
        <v>73</v>
      </c>
      <c r="I59" s="182">
        <v>39.25</v>
      </c>
      <c r="J59" s="182">
        <v>2.97</v>
      </c>
      <c r="K59" s="150">
        <f>I59+J59</f>
        <v>42.22</v>
      </c>
      <c r="L59" s="150">
        <f>K59</f>
        <v>42.22</v>
      </c>
      <c r="M59" s="112"/>
      <c r="N59" s="112"/>
      <c r="O59" s="112"/>
    </row>
    <row r="60" spans="2:15" ht="73.5" customHeight="1">
      <c r="B60" s="141">
        <f t="shared" si="1"/>
        <v>48</v>
      </c>
      <c r="C60" s="278" t="s">
        <v>75</v>
      </c>
      <c r="D60" s="155" t="s">
        <v>47</v>
      </c>
      <c r="E60" s="155" t="s">
        <v>61</v>
      </c>
      <c r="F60" s="155"/>
      <c r="G60" s="155"/>
      <c r="H60" s="154"/>
      <c r="I60" s="155" t="e">
        <f aca="true" t="shared" si="13" ref="I60:J63">I61</f>
        <v>#REF!</v>
      </c>
      <c r="J60" s="155">
        <f t="shared" si="13"/>
        <v>92.38</v>
      </c>
      <c r="K60" s="155">
        <f aca="true" t="shared" si="14" ref="K60:L63">K61</f>
        <v>376.36</v>
      </c>
      <c r="L60" s="155">
        <f t="shared" si="14"/>
        <v>448.58</v>
      </c>
      <c r="M60" s="112"/>
      <c r="N60" s="112"/>
      <c r="O60" s="112"/>
    </row>
    <row r="61" spans="2:15" ht="100.5" customHeight="1">
      <c r="B61" s="141">
        <f t="shared" si="1"/>
        <v>49</v>
      </c>
      <c r="C61" s="279" t="s">
        <v>18</v>
      </c>
      <c r="D61" s="150" t="s">
        <v>47</v>
      </c>
      <c r="E61" s="150" t="s">
        <v>61</v>
      </c>
      <c r="F61" s="150" t="s">
        <v>50</v>
      </c>
      <c r="G61" s="150"/>
      <c r="H61" s="149"/>
      <c r="I61" s="150" t="e">
        <f t="shared" si="13"/>
        <v>#REF!</v>
      </c>
      <c r="J61" s="150">
        <f t="shared" si="13"/>
        <v>92.38</v>
      </c>
      <c r="K61" s="150">
        <f t="shared" si="14"/>
        <v>376.36</v>
      </c>
      <c r="L61" s="150">
        <f t="shared" si="14"/>
        <v>448.58</v>
      </c>
      <c r="M61" s="112"/>
      <c r="N61" s="112"/>
      <c r="O61" s="112"/>
    </row>
    <row r="62" spans="2:15" ht="181.5" customHeight="1">
      <c r="B62" s="141">
        <f t="shared" si="1"/>
        <v>50</v>
      </c>
      <c r="C62" s="283" t="s">
        <v>382</v>
      </c>
      <c r="D62" s="150" t="s">
        <v>47</v>
      </c>
      <c r="E62" s="150" t="s">
        <v>61</v>
      </c>
      <c r="F62" s="150" t="s">
        <v>50</v>
      </c>
      <c r="G62" s="150" t="s">
        <v>115</v>
      </c>
      <c r="H62" s="149"/>
      <c r="I62" s="150" t="e">
        <f t="shared" si="13"/>
        <v>#REF!</v>
      </c>
      <c r="J62" s="150">
        <f t="shared" si="13"/>
        <v>92.38</v>
      </c>
      <c r="K62" s="150">
        <f t="shared" si="14"/>
        <v>376.36</v>
      </c>
      <c r="L62" s="150">
        <f t="shared" si="14"/>
        <v>448.58</v>
      </c>
      <c r="M62" s="112"/>
      <c r="N62" s="112"/>
      <c r="O62" s="112"/>
    </row>
    <row r="63" spans="2:15" ht="138.75" customHeight="1">
      <c r="B63" s="141">
        <f t="shared" si="1"/>
        <v>51</v>
      </c>
      <c r="C63" s="283" t="s">
        <v>386</v>
      </c>
      <c r="D63" s="150" t="s">
        <v>47</v>
      </c>
      <c r="E63" s="150" t="s">
        <v>61</v>
      </c>
      <c r="F63" s="150" t="s">
        <v>50</v>
      </c>
      <c r="G63" s="150" t="s">
        <v>117</v>
      </c>
      <c r="H63" s="149"/>
      <c r="I63" s="150" t="e">
        <f t="shared" si="13"/>
        <v>#REF!</v>
      </c>
      <c r="J63" s="150">
        <f>J64</f>
        <v>92.38</v>
      </c>
      <c r="K63" s="150">
        <f t="shared" si="14"/>
        <v>376.36</v>
      </c>
      <c r="L63" s="150">
        <f>L64</f>
        <v>448.58</v>
      </c>
      <c r="M63" s="112"/>
      <c r="N63" s="112"/>
      <c r="O63" s="112"/>
    </row>
    <row r="64" spans="2:15" ht="257.25" customHeight="1">
      <c r="B64" s="141">
        <f t="shared" si="1"/>
        <v>52</v>
      </c>
      <c r="C64" s="279" t="s">
        <v>388</v>
      </c>
      <c r="D64" s="150" t="s">
        <v>47</v>
      </c>
      <c r="E64" s="150" t="s">
        <v>61</v>
      </c>
      <c r="F64" s="150" t="s">
        <v>50</v>
      </c>
      <c r="G64" s="150" t="s">
        <v>119</v>
      </c>
      <c r="H64" s="149" t="s">
        <v>48</v>
      </c>
      <c r="I64" s="150" t="e">
        <f>#REF!+I65+I66+I67+I68</f>
        <v>#REF!</v>
      </c>
      <c r="J64" s="150">
        <f>J65+J66+J67+J68</f>
        <v>92.38</v>
      </c>
      <c r="K64" s="150">
        <f>K65+K66+K67+K68</f>
        <v>376.36</v>
      </c>
      <c r="L64" s="150">
        <f>L65+L66+L67+L68</f>
        <v>448.58</v>
      </c>
      <c r="M64" s="112"/>
      <c r="N64" s="112"/>
      <c r="O64" s="112"/>
    </row>
    <row r="65" spans="2:15" ht="118.5" customHeight="1">
      <c r="B65" s="141">
        <f>B64+1</f>
        <v>53</v>
      </c>
      <c r="C65" s="277" t="s">
        <v>135</v>
      </c>
      <c r="D65" s="150" t="s">
        <v>47</v>
      </c>
      <c r="E65" s="150" t="s">
        <v>61</v>
      </c>
      <c r="F65" s="150" t="s">
        <v>50</v>
      </c>
      <c r="G65" s="150" t="s">
        <v>119</v>
      </c>
      <c r="H65" s="149" t="s">
        <v>73</v>
      </c>
      <c r="I65" s="150">
        <v>233.98</v>
      </c>
      <c r="J65" s="150">
        <v>92.38</v>
      </c>
      <c r="K65" s="150">
        <f>I65+J65</f>
        <v>326.36</v>
      </c>
      <c r="L65" s="150">
        <v>398.58</v>
      </c>
      <c r="M65" s="112"/>
      <c r="N65" s="112"/>
      <c r="O65" s="112"/>
    </row>
    <row r="66" spans="2:15" ht="70.5" customHeight="1">
      <c r="B66" s="141">
        <f t="shared" si="1"/>
        <v>54</v>
      </c>
      <c r="C66" s="277" t="s">
        <v>108</v>
      </c>
      <c r="D66" s="150" t="s">
        <v>47</v>
      </c>
      <c r="E66" s="150" t="s">
        <v>61</v>
      </c>
      <c r="F66" s="150" t="s">
        <v>50</v>
      </c>
      <c r="G66" s="150" t="s">
        <v>119</v>
      </c>
      <c r="H66" s="149" t="s">
        <v>136</v>
      </c>
      <c r="I66" s="150">
        <v>10</v>
      </c>
      <c r="J66" s="150"/>
      <c r="K66" s="150">
        <v>10</v>
      </c>
      <c r="L66" s="150">
        <v>10</v>
      </c>
      <c r="M66" s="112"/>
      <c r="N66" s="112"/>
      <c r="O66" s="112"/>
    </row>
    <row r="67" spans="2:15" ht="110.25" customHeight="1">
      <c r="B67" s="141">
        <f t="shared" si="1"/>
        <v>55</v>
      </c>
      <c r="C67" s="277" t="s">
        <v>71</v>
      </c>
      <c r="D67" s="150" t="s">
        <v>47</v>
      </c>
      <c r="E67" s="150" t="s">
        <v>61</v>
      </c>
      <c r="F67" s="150" t="s">
        <v>50</v>
      </c>
      <c r="G67" s="150" t="s">
        <v>119</v>
      </c>
      <c r="H67" s="149" t="s">
        <v>74</v>
      </c>
      <c r="I67" s="150">
        <v>30</v>
      </c>
      <c r="J67" s="150"/>
      <c r="K67" s="150">
        <v>30</v>
      </c>
      <c r="L67" s="150">
        <v>30</v>
      </c>
      <c r="M67" s="112"/>
      <c r="N67" s="112"/>
      <c r="O67" s="112"/>
    </row>
    <row r="68" spans="2:15" ht="84.75" customHeight="1">
      <c r="B68" s="141">
        <f t="shared" si="1"/>
        <v>56</v>
      </c>
      <c r="C68" s="277" t="s">
        <v>72</v>
      </c>
      <c r="D68" s="150" t="s">
        <v>47</v>
      </c>
      <c r="E68" s="150" t="s">
        <v>61</v>
      </c>
      <c r="F68" s="150" t="s">
        <v>50</v>
      </c>
      <c r="G68" s="150" t="s">
        <v>119</v>
      </c>
      <c r="H68" s="149" t="s">
        <v>9</v>
      </c>
      <c r="I68" s="150">
        <v>10</v>
      </c>
      <c r="J68" s="150"/>
      <c r="K68" s="150">
        <v>10</v>
      </c>
      <c r="L68" s="150">
        <v>10</v>
      </c>
      <c r="M68" s="112"/>
      <c r="N68" s="112"/>
      <c r="O68" s="112"/>
    </row>
    <row r="69" spans="2:15" ht="90.75" customHeight="1">
      <c r="B69" s="141">
        <f t="shared" si="1"/>
        <v>57</v>
      </c>
      <c r="C69" s="282" t="s">
        <v>104</v>
      </c>
      <c r="D69" s="155" t="s">
        <v>47</v>
      </c>
      <c r="E69" s="181" t="s">
        <v>64</v>
      </c>
      <c r="F69" s="181"/>
      <c r="G69" s="181"/>
      <c r="H69" s="156"/>
      <c r="I69" s="181">
        <f aca="true" t="shared" si="15" ref="I69:J71">I70</f>
        <v>560.37</v>
      </c>
      <c r="J69" s="181">
        <f t="shared" si="15"/>
        <v>133.32</v>
      </c>
      <c r="K69" s="155">
        <f>I69+J69</f>
        <v>693.69</v>
      </c>
      <c r="L69" s="155">
        <f>L70</f>
        <v>564.8199999999999</v>
      </c>
      <c r="M69" s="112"/>
      <c r="N69" s="112"/>
      <c r="O69" s="112"/>
    </row>
    <row r="70" spans="2:15" ht="126.75" customHeight="1">
      <c r="B70" s="141">
        <f t="shared" si="1"/>
        <v>58</v>
      </c>
      <c r="C70" s="280" t="s">
        <v>39</v>
      </c>
      <c r="D70" s="150" t="s">
        <v>47</v>
      </c>
      <c r="E70" s="150" t="s">
        <v>64</v>
      </c>
      <c r="F70" s="150" t="s">
        <v>58</v>
      </c>
      <c r="G70" s="150"/>
      <c r="H70" s="149"/>
      <c r="I70" s="150">
        <f t="shared" si="15"/>
        <v>560.37</v>
      </c>
      <c r="J70" s="150">
        <f t="shared" si="15"/>
        <v>133.32</v>
      </c>
      <c r="K70" s="150">
        <f>K71</f>
        <v>693.69</v>
      </c>
      <c r="L70" s="150">
        <f>L71</f>
        <v>564.8199999999999</v>
      </c>
      <c r="M70" s="112"/>
      <c r="N70" s="112"/>
      <c r="O70" s="112"/>
    </row>
    <row r="71" spans="2:15" ht="199.5" customHeight="1">
      <c r="B71" s="141">
        <f t="shared" si="1"/>
        <v>59</v>
      </c>
      <c r="C71" s="283" t="s">
        <v>382</v>
      </c>
      <c r="D71" s="150" t="s">
        <v>47</v>
      </c>
      <c r="E71" s="150" t="s">
        <v>64</v>
      </c>
      <c r="F71" s="150" t="s">
        <v>58</v>
      </c>
      <c r="G71" s="150" t="s">
        <v>115</v>
      </c>
      <c r="H71" s="149"/>
      <c r="I71" s="150">
        <f t="shared" si="15"/>
        <v>560.37</v>
      </c>
      <c r="J71" s="150">
        <f t="shared" si="15"/>
        <v>133.32</v>
      </c>
      <c r="K71" s="150">
        <f>K72</f>
        <v>693.69</v>
      </c>
      <c r="L71" s="150">
        <f>L72</f>
        <v>564.8199999999999</v>
      </c>
      <c r="M71" s="112"/>
      <c r="N71" s="112"/>
      <c r="O71" s="112"/>
    </row>
    <row r="72" spans="2:15" ht="158.25" customHeight="1">
      <c r="B72" s="141">
        <f t="shared" si="1"/>
        <v>60</v>
      </c>
      <c r="C72" s="283" t="s">
        <v>386</v>
      </c>
      <c r="D72" s="150" t="s">
        <v>47</v>
      </c>
      <c r="E72" s="150" t="s">
        <v>64</v>
      </c>
      <c r="F72" s="150" t="s">
        <v>58</v>
      </c>
      <c r="G72" s="150" t="s">
        <v>117</v>
      </c>
      <c r="H72" s="149"/>
      <c r="I72" s="150">
        <f>I73</f>
        <v>560.37</v>
      </c>
      <c r="J72" s="150">
        <f>J73+J76</f>
        <v>133.32</v>
      </c>
      <c r="K72" s="150">
        <f>I72+J72</f>
        <v>693.69</v>
      </c>
      <c r="L72" s="150">
        <f>L73</f>
        <v>564.8199999999999</v>
      </c>
      <c r="M72" s="112"/>
      <c r="N72" s="112"/>
      <c r="O72" s="112"/>
    </row>
    <row r="73" spans="2:15" ht="320.25" customHeight="1">
      <c r="B73" s="141">
        <f t="shared" si="1"/>
        <v>61</v>
      </c>
      <c r="C73" s="278" t="s">
        <v>378</v>
      </c>
      <c r="D73" s="292" t="s">
        <v>47</v>
      </c>
      <c r="E73" s="292" t="s">
        <v>64</v>
      </c>
      <c r="F73" s="292" t="s">
        <v>58</v>
      </c>
      <c r="G73" s="292" t="s">
        <v>120</v>
      </c>
      <c r="H73" s="142" t="s">
        <v>48</v>
      </c>
      <c r="I73" s="292">
        <f>I74+I75</f>
        <v>560.37</v>
      </c>
      <c r="J73" s="292">
        <f>J74+J75</f>
        <v>13.02</v>
      </c>
      <c r="K73" s="292">
        <f>K74+K75</f>
        <v>573.39</v>
      </c>
      <c r="L73" s="292">
        <f>L74+L75</f>
        <v>564.8199999999999</v>
      </c>
      <c r="M73" s="112"/>
      <c r="N73" s="112"/>
      <c r="O73" s="112"/>
    </row>
    <row r="74" spans="2:15" ht="122.25" customHeight="1">
      <c r="B74" s="141">
        <f t="shared" si="1"/>
        <v>62</v>
      </c>
      <c r="C74" s="288" t="s">
        <v>139</v>
      </c>
      <c r="D74" s="150" t="s">
        <v>47</v>
      </c>
      <c r="E74" s="150" t="s">
        <v>64</v>
      </c>
      <c r="F74" s="150" t="s">
        <v>58</v>
      </c>
      <c r="G74" s="150" t="s">
        <v>120</v>
      </c>
      <c r="H74" s="149" t="s">
        <v>67</v>
      </c>
      <c r="I74" s="150">
        <v>430.39</v>
      </c>
      <c r="J74" s="150">
        <v>10</v>
      </c>
      <c r="K74" s="150">
        <f>I74+J74</f>
        <v>440.39</v>
      </c>
      <c r="L74" s="150">
        <v>431.82</v>
      </c>
      <c r="M74" s="112"/>
      <c r="N74" s="112"/>
      <c r="O74" s="112"/>
    </row>
    <row r="75" spans="2:15" ht="75.75" customHeight="1">
      <c r="B75" s="141">
        <f t="shared" si="1"/>
        <v>63</v>
      </c>
      <c r="C75" s="288" t="s">
        <v>138</v>
      </c>
      <c r="D75" s="150" t="s">
        <v>47</v>
      </c>
      <c r="E75" s="150" t="s">
        <v>64</v>
      </c>
      <c r="F75" s="150" t="s">
        <v>58</v>
      </c>
      <c r="G75" s="150" t="s">
        <v>120</v>
      </c>
      <c r="H75" s="149" t="s">
        <v>137</v>
      </c>
      <c r="I75" s="150">
        <v>129.98</v>
      </c>
      <c r="J75" s="150">
        <v>3.02</v>
      </c>
      <c r="K75" s="150">
        <f>I75+J75</f>
        <v>133</v>
      </c>
      <c r="L75" s="150">
        <f>K75</f>
        <v>133</v>
      </c>
      <c r="M75" s="112"/>
      <c r="N75" s="112"/>
      <c r="O75" s="112"/>
    </row>
    <row r="76" spans="2:15" ht="308.25" customHeight="1">
      <c r="B76" s="141">
        <v>64</v>
      </c>
      <c r="C76" s="278" t="s">
        <v>378</v>
      </c>
      <c r="D76" s="271">
        <v>801</v>
      </c>
      <c r="E76" s="271">
        <v>11</v>
      </c>
      <c r="F76" s="272" t="s">
        <v>58</v>
      </c>
      <c r="G76" s="142" t="s">
        <v>320</v>
      </c>
      <c r="H76" s="293"/>
      <c r="I76" s="295">
        <f>I77</f>
        <v>0</v>
      </c>
      <c r="J76" s="295">
        <f>J77+J78</f>
        <v>120.3</v>
      </c>
      <c r="K76" s="295">
        <f>I76+J76</f>
        <v>120.3</v>
      </c>
      <c r="L76" s="295">
        <f>K76</f>
        <v>120.3</v>
      </c>
      <c r="M76" s="112"/>
      <c r="N76" s="112"/>
      <c r="O76" s="112"/>
    </row>
    <row r="77" spans="2:15" ht="132" customHeight="1">
      <c r="B77" s="141">
        <v>65</v>
      </c>
      <c r="C77" s="287" t="s">
        <v>139</v>
      </c>
      <c r="D77" s="269">
        <v>801</v>
      </c>
      <c r="E77" s="269">
        <v>11</v>
      </c>
      <c r="F77" s="270" t="s">
        <v>58</v>
      </c>
      <c r="G77" s="146" t="s">
        <v>320</v>
      </c>
      <c r="H77" s="269">
        <v>121</v>
      </c>
      <c r="I77" s="294">
        <v>0</v>
      </c>
      <c r="J77" s="294">
        <v>92.3</v>
      </c>
      <c r="K77" s="294">
        <f>I77+J77</f>
        <v>92.3</v>
      </c>
      <c r="L77" s="294">
        <f>K77</f>
        <v>92.3</v>
      </c>
      <c r="M77" s="112"/>
      <c r="N77" s="112"/>
      <c r="O77" s="112"/>
    </row>
    <row r="78" spans="2:15" ht="75.75" customHeight="1">
      <c r="B78" s="141">
        <v>66</v>
      </c>
      <c r="C78" s="288" t="s">
        <v>138</v>
      </c>
      <c r="D78" s="146" t="s">
        <v>47</v>
      </c>
      <c r="E78" s="146" t="s">
        <v>64</v>
      </c>
      <c r="F78" s="146" t="s">
        <v>58</v>
      </c>
      <c r="G78" s="146" t="s">
        <v>320</v>
      </c>
      <c r="H78" s="146" t="s">
        <v>137</v>
      </c>
      <c r="I78" s="294">
        <v>0</v>
      </c>
      <c r="J78" s="294">
        <v>28</v>
      </c>
      <c r="K78" s="294">
        <f>I78+J78</f>
        <v>28</v>
      </c>
      <c r="L78" s="294">
        <f>K78</f>
        <v>28</v>
      </c>
      <c r="M78" s="112"/>
      <c r="N78" s="112"/>
      <c r="O78" s="112"/>
    </row>
    <row r="79" spans="2:15" ht="72" customHeight="1">
      <c r="B79" s="141">
        <v>67</v>
      </c>
      <c r="C79" s="289" t="s">
        <v>65</v>
      </c>
      <c r="D79" s="172" t="s">
        <v>47</v>
      </c>
      <c r="E79" s="172" t="s">
        <v>167</v>
      </c>
      <c r="F79" s="172" t="s">
        <v>167</v>
      </c>
      <c r="G79" s="172" t="s">
        <v>168</v>
      </c>
      <c r="H79" s="170" t="s">
        <v>169</v>
      </c>
      <c r="I79" s="172">
        <v>120.2</v>
      </c>
      <c r="J79" s="172">
        <v>-55</v>
      </c>
      <c r="K79" s="172">
        <v>65.2</v>
      </c>
      <c r="L79" s="172">
        <v>132</v>
      </c>
      <c r="M79" s="112"/>
      <c r="N79" s="113"/>
      <c r="O79" s="112"/>
    </row>
    <row r="80" spans="2:15" ht="48" customHeight="1">
      <c r="B80" s="362" t="s">
        <v>17</v>
      </c>
      <c r="C80" s="362"/>
      <c r="D80" s="362"/>
      <c r="E80" s="362"/>
      <c r="F80" s="362"/>
      <c r="G80" s="362"/>
      <c r="H80" s="172"/>
      <c r="I80" s="172" t="e">
        <f>I14+I19+I28+I32+I39+I46+I52+I60+I69+I76+I79</f>
        <v>#REF!</v>
      </c>
      <c r="J80" s="172">
        <f>J79+J69+J60+J52+J46+J39+J32+J28+J19+J14</f>
        <v>-18.60000000000001</v>
      </c>
      <c r="K80" s="172">
        <f>K79+K69+K60+K52+K46+K39+K32+K28+K19+K14</f>
        <v>2628.2999999999997</v>
      </c>
      <c r="L80" s="172">
        <f>L79+L69+L60+L52+L46+L39+L32+L28+L19+L14</f>
        <v>2641.1</v>
      </c>
      <c r="M80" s="112"/>
      <c r="N80" s="112"/>
      <c r="O80" s="112"/>
    </row>
    <row r="81" spans="2:15" ht="60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12"/>
      <c r="N81" s="112"/>
      <c r="O81" s="112"/>
    </row>
    <row r="82" spans="2:15" ht="45.75"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12"/>
      <c r="N82" s="112"/>
      <c r="O82" s="112"/>
    </row>
    <row r="83" spans="2:15" ht="45.75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</row>
    <row r="84" spans="2:13" ht="34.5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</sheetData>
  <sheetProtection/>
  <mergeCells count="4">
    <mergeCell ref="K4:L6"/>
    <mergeCell ref="B9:L9"/>
    <mergeCell ref="H10:L10"/>
    <mergeCell ref="B80:G80"/>
  </mergeCells>
  <printOptions horizontalCentered="1"/>
  <pageMargins left="0.3937007874015748" right="0.15748031496062992" top="0.3937007874015748" bottom="0" header="0.31496062992125984" footer="0.31496062992125984"/>
  <pageSetup fitToHeight="2" horizontalDpi="600" verticalDpi="600" orientation="portrait" paperSize="9" scale="10" r:id="rId1"/>
  <rowBreaks count="1" manualBreakCount="1">
    <brk id="63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K59"/>
  <sheetViews>
    <sheetView view="pageBreakPreview" zoomScale="70" zoomScaleNormal="75" zoomScaleSheetLayoutView="70" zoomScalePageLayoutView="0" workbookViewId="0" topLeftCell="A22">
      <selection activeCell="D10" sqref="D10"/>
    </sheetView>
  </sheetViews>
  <sheetFormatPr defaultColWidth="9.125" defaultRowHeight="12.75"/>
  <cols>
    <col min="1" max="1" width="9.125" style="13" customWidth="1"/>
    <col min="2" max="2" width="12.375" style="10" customWidth="1"/>
    <col min="3" max="3" width="25.875" style="11" customWidth="1"/>
    <col min="4" max="4" width="99.00390625" style="12" customWidth="1"/>
    <col min="5" max="16384" width="9.125" style="13" customWidth="1"/>
  </cols>
  <sheetData>
    <row r="1" spans="2:4" s="6" customFormat="1" ht="64.5" customHeight="1">
      <c r="B1" s="369" t="s">
        <v>300</v>
      </c>
      <c r="C1" s="369"/>
      <c r="D1" s="369"/>
    </row>
    <row r="2" spans="2:4" s="14" customFormat="1" ht="18">
      <c r="B2" s="50"/>
      <c r="C2" s="50"/>
      <c r="D2" s="51"/>
    </row>
    <row r="3" spans="2:4" s="16" customFormat="1" ht="27.75" customHeight="1">
      <c r="B3" s="22" t="s">
        <v>22</v>
      </c>
      <c r="C3" s="44" t="s">
        <v>107</v>
      </c>
      <c r="D3" s="23" t="s">
        <v>122</v>
      </c>
    </row>
    <row r="4" spans="2:4" s="15" customFormat="1" ht="42" customHeight="1">
      <c r="B4" s="305">
        <v>1</v>
      </c>
      <c r="C4" s="46" t="s">
        <v>115</v>
      </c>
      <c r="D4" s="49" t="s">
        <v>188</v>
      </c>
    </row>
    <row r="5" spans="2:4" s="15" customFormat="1" ht="33.75" customHeight="1">
      <c r="B5" s="306">
        <f>B4+1</f>
        <v>2</v>
      </c>
      <c r="C5" s="53" t="s">
        <v>123</v>
      </c>
      <c r="D5" s="54" t="s">
        <v>301</v>
      </c>
    </row>
    <row r="6" spans="2:4" s="15" customFormat="1" ht="78" customHeight="1">
      <c r="B6" s="306">
        <f aca="true" t="shared" si="0" ref="B6:B24">B5+1</f>
        <v>3</v>
      </c>
      <c r="C6" s="45" t="s">
        <v>124</v>
      </c>
      <c r="D6" s="47" t="s">
        <v>302</v>
      </c>
    </row>
    <row r="7" spans="2:4" s="15" customFormat="1" ht="81.75" customHeight="1">
      <c r="B7" s="306">
        <f t="shared" si="0"/>
        <v>4</v>
      </c>
      <c r="C7" s="45" t="s">
        <v>124</v>
      </c>
      <c r="D7" s="47" t="s">
        <v>303</v>
      </c>
    </row>
    <row r="8" spans="2:4" s="15" customFormat="1" ht="78" customHeight="1">
      <c r="B8" s="306">
        <f t="shared" si="0"/>
        <v>5</v>
      </c>
      <c r="C8" s="45" t="s">
        <v>125</v>
      </c>
      <c r="D8" s="47" t="s">
        <v>304</v>
      </c>
    </row>
    <row r="9" spans="2:4" s="15" customFormat="1" ht="67.5" customHeight="1">
      <c r="B9" s="306">
        <f t="shared" si="0"/>
        <v>6</v>
      </c>
      <c r="C9" s="45" t="s">
        <v>126</v>
      </c>
      <c r="D9" s="307" t="s">
        <v>140</v>
      </c>
    </row>
    <row r="10" spans="2:6" s="14" customFormat="1" ht="45" customHeight="1">
      <c r="B10" s="306">
        <f t="shared" si="0"/>
        <v>7</v>
      </c>
      <c r="C10" s="53" t="s">
        <v>111</v>
      </c>
      <c r="D10" s="54" t="s">
        <v>305</v>
      </c>
      <c r="F10" s="124"/>
    </row>
    <row r="11" spans="2:4" ht="64.5" customHeight="1">
      <c r="B11" s="306">
        <f t="shared" si="0"/>
        <v>8</v>
      </c>
      <c r="C11" s="45" t="s">
        <v>114</v>
      </c>
      <c r="D11" s="308" t="s">
        <v>193</v>
      </c>
    </row>
    <row r="12" spans="2:4" ht="74.25" customHeight="1">
      <c r="B12" s="306">
        <f t="shared" si="0"/>
        <v>9</v>
      </c>
      <c r="C12" s="45" t="s">
        <v>112</v>
      </c>
      <c r="D12" s="308" t="s">
        <v>306</v>
      </c>
    </row>
    <row r="13" spans="2:4" s="14" customFormat="1" ht="80.25" customHeight="1">
      <c r="B13" s="306">
        <f t="shared" si="0"/>
        <v>10</v>
      </c>
      <c r="C13" s="45" t="s">
        <v>113</v>
      </c>
      <c r="D13" s="309" t="s">
        <v>307</v>
      </c>
    </row>
    <row r="14" spans="2:4" ht="64.5" customHeight="1">
      <c r="B14" s="306">
        <f t="shared" si="0"/>
        <v>11</v>
      </c>
      <c r="C14" s="45" t="s">
        <v>116</v>
      </c>
      <c r="D14" s="309" t="s">
        <v>308</v>
      </c>
    </row>
    <row r="15" spans="2:4" s="14" customFormat="1" ht="45" customHeight="1">
      <c r="B15" s="306">
        <f t="shared" si="0"/>
        <v>12</v>
      </c>
      <c r="C15" s="53" t="s">
        <v>117</v>
      </c>
      <c r="D15" s="54" t="s">
        <v>194</v>
      </c>
    </row>
    <row r="16" spans="2:4" ht="54">
      <c r="B16" s="306">
        <f t="shared" si="0"/>
        <v>13</v>
      </c>
      <c r="C16" s="45" t="s">
        <v>119</v>
      </c>
      <c r="D16" s="308" t="s">
        <v>309</v>
      </c>
    </row>
    <row r="17" spans="2:4" ht="69.75" customHeight="1">
      <c r="B17" s="306">
        <f t="shared" si="0"/>
        <v>14</v>
      </c>
      <c r="C17" s="45" t="s">
        <v>120</v>
      </c>
      <c r="D17" s="308" t="s">
        <v>197</v>
      </c>
    </row>
    <row r="18" spans="2:4" ht="63.75" customHeight="1">
      <c r="B18" s="306">
        <f t="shared" si="0"/>
        <v>15</v>
      </c>
      <c r="C18" s="45" t="s">
        <v>118</v>
      </c>
      <c r="D18" s="307" t="s">
        <v>195</v>
      </c>
    </row>
    <row r="19" spans="2:4" ht="46.5" customHeight="1">
      <c r="B19" s="306">
        <f t="shared" si="0"/>
        <v>16</v>
      </c>
      <c r="C19" s="52" t="s">
        <v>130</v>
      </c>
      <c r="D19" s="49" t="s">
        <v>375</v>
      </c>
    </row>
    <row r="20" spans="2:6" ht="44.25" customHeight="1">
      <c r="B20" s="306">
        <f t="shared" si="0"/>
        <v>17</v>
      </c>
      <c r="C20" s="48" t="s">
        <v>131</v>
      </c>
      <c r="D20" s="310" t="s">
        <v>77</v>
      </c>
      <c r="F20" s="129"/>
    </row>
    <row r="21" spans="2:6" ht="36" customHeight="1">
      <c r="B21" s="306">
        <f t="shared" si="0"/>
        <v>18</v>
      </c>
      <c r="C21" s="48" t="s">
        <v>132</v>
      </c>
      <c r="D21" s="310" t="s">
        <v>68</v>
      </c>
      <c r="F21" s="129"/>
    </row>
    <row r="22" spans="2:6" s="14" customFormat="1" ht="33" customHeight="1">
      <c r="B22" s="306">
        <f t="shared" si="0"/>
        <v>19</v>
      </c>
      <c r="C22" s="46" t="s">
        <v>121</v>
      </c>
      <c r="D22" s="311" t="s">
        <v>102</v>
      </c>
      <c r="F22" s="112"/>
    </row>
    <row r="23" spans="2:4" s="14" customFormat="1" ht="28.5" customHeight="1">
      <c r="B23" s="306">
        <f t="shared" si="0"/>
        <v>20</v>
      </c>
      <c r="C23" s="45" t="s">
        <v>133</v>
      </c>
      <c r="D23" s="312" t="s">
        <v>127</v>
      </c>
    </row>
    <row r="24" spans="2:6" s="15" customFormat="1" ht="26.25" customHeight="1">
      <c r="B24" s="306">
        <f t="shared" si="0"/>
        <v>21</v>
      </c>
      <c r="C24" s="45" t="s">
        <v>134</v>
      </c>
      <c r="D24" s="313" t="s">
        <v>3</v>
      </c>
      <c r="F24" s="112"/>
    </row>
    <row r="25" ht="45.75">
      <c r="F25" s="112"/>
    </row>
    <row r="26" ht="45.75">
      <c r="F26" s="112"/>
    </row>
    <row r="27" ht="45.75">
      <c r="F27" s="112"/>
    </row>
    <row r="28" ht="45.75">
      <c r="F28" s="112"/>
    </row>
    <row r="29" spans="6:8" ht="45">
      <c r="F29" s="129"/>
      <c r="H29" s="129"/>
    </row>
    <row r="30" spans="6:8" ht="45.75">
      <c r="F30" s="112"/>
      <c r="H30" s="112"/>
    </row>
    <row r="31" spans="6:8" ht="45.75">
      <c r="F31" s="112"/>
      <c r="H31" s="112"/>
    </row>
    <row r="32" spans="6:8" ht="45.75">
      <c r="F32" s="112"/>
      <c r="H32" s="112"/>
    </row>
    <row r="33" ht="45">
      <c r="F33" s="129"/>
    </row>
    <row r="34" ht="45.75">
      <c r="F34" s="112"/>
    </row>
    <row r="35" ht="45.75">
      <c r="F35" s="112"/>
    </row>
    <row r="36" ht="45.75">
      <c r="F36" s="112"/>
    </row>
    <row r="37" ht="45">
      <c r="F37" s="129"/>
    </row>
    <row r="38" ht="45.75">
      <c r="F38" s="112"/>
    </row>
    <row r="39" ht="45.75">
      <c r="F39" s="112"/>
    </row>
    <row r="41" ht="45.75">
      <c r="H41" s="112"/>
    </row>
    <row r="42" ht="45.75">
      <c r="H42" s="112"/>
    </row>
    <row r="43" ht="45.75">
      <c r="H43" s="112"/>
    </row>
    <row r="44" ht="45.75">
      <c r="H44" s="112"/>
    </row>
    <row r="45" spans="6:8" ht="45.75">
      <c r="F45" s="112"/>
      <c r="H45" s="112"/>
    </row>
    <row r="46" spans="6:8" ht="45.75">
      <c r="F46" s="112"/>
      <c r="H46" s="112"/>
    </row>
    <row r="47" spans="6:8" ht="45.75">
      <c r="F47" s="112"/>
      <c r="H47" s="112"/>
    </row>
    <row r="48" spans="6:8" ht="45.75">
      <c r="F48" s="112"/>
      <c r="H48" s="112"/>
    </row>
    <row r="49" spans="6:8" ht="45.75">
      <c r="F49" s="112"/>
      <c r="H49" s="112"/>
    </row>
    <row r="50" spans="6:8" ht="45.75">
      <c r="F50" s="112"/>
      <c r="H50" s="112"/>
    </row>
    <row r="51" spans="6:11" ht="45.75">
      <c r="F51" s="112"/>
      <c r="H51" s="112"/>
      <c r="K51" s="112"/>
    </row>
    <row r="52" spans="6:8" ht="45.75">
      <c r="F52" s="112"/>
      <c r="H52" s="112"/>
    </row>
    <row r="54" ht="45">
      <c r="F54" s="129"/>
    </row>
    <row r="55" ht="45.75">
      <c r="F55" s="112"/>
    </row>
    <row r="56" ht="45.75">
      <c r="F56" s="112"/>
    </row>
    <row r="57" ht="45.75">
      <c r="F57" s="112"/>
    </row>
    <row r="58" spans="6:8" ht="45.75">
      <c r="F58" s="112"/>
      <c r="H58" s="112"/>
    </row>
    <row r="59" spans="6:8" ht="45.75">
      <c r="F59" s="112"/>
      <c r="H59" s="112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59"/>
  <sheetViews>
    <sheetView view="pageBreakPreview" zoomScale="50" zoomScaleSheetLayoutView="50" zoomScalePageLayoutView="0" workbookViewId="0" topLeftCell="B1">
      <selection activeCell="D1" sqref="D1:G1"/>
    </sheetView>
  </sheetViews>
  <sheetFormatPr defaultColWidth="9.00390625" defaultRowHeight="12.75"/>
  <cols>
    <col min="1" max="1" width="27.875" style="0" customWidth="1"/>
    <col min="2" max="2" width="14.50390625" style="0" customWidth="1"/>
    <col min="3" max="3" width="58.50390625" style="0" customWidth="1"/>
    <col min="4" max="4" width="86.50390625" style="0" customWidth="1"/>
  </cols>
  <sheetData>
    <row r="1" spans="2:12" ht="30" customHeight="1">
      <c r="B1" s="74"/>
      <c r="C1" s="74"/>
      <c r="D1" s="339"/>
      <c r="E1" s="340"/>
      <c r="F1" s="340"/>
      <c r="G1" s="340"/>
      <c r="H1" s="63"/>
      <c r="I1" s="1"/>
      <c r="J1" s="1"/>
      <c r="K1" s="1"/>
      <c r="L1" s="1"/>
    </row>
    <row r="2" spans="2:8" ht="144" customHeight="1">
      <c r="B2" s="74"/>
      <c r="C2" s="74"/>
      <c r="D2" s="339" t="s">
        <v>311</v>
      </c>
      <c r="E2" s="341"/>
      <c r="F2" s="341"/>
      <c r="G2" s="341"/>
      <c r="H2" s="56"/>
    </row>
    <row r="3" spans="2:8" ht="90.75" customHeight="1">
      <c r="B3" s="336" t="s">
        <v>279</v>
      </c>
      <c r="C3" s="336"/>
      <c r="D3" s="336"/>
      <c r="E3" s="56"/>
      <c r="F3" s="56"/>
      <c r="G3" s="56"/>
      <c r="H3" s="56"/>
    </row>
    <row r="4" spans="2:8" s="2" customFormat="1" ht="64.5" customHeight="1">
      <c r="B4" s="75" t="s">
        <v>10</v>
      </c>
      <c r="C4" s="75" t="s">
        <v>11</v>
      </c>
      <c r="D4" s="75" t="s">
        <v>12</v>
      </c>
      <c r="E4" s="69"/>
      <c r="F4" s="69"/>
      <c r="G4" s="69"/>
      <c r="H4" s="56"/>
    </row>
    <row r="5" spans="2:8" ht="66" customHeight="1">
      <c r="B5" s="337" t="s">
        <v>186</v>
      </c>
      <c r="C5" s="324"/>
      <c r="D5" s="338"/>
      <c r="E5" s="76"/>
      <c r="F5" s="76"/>
      <c r="G5" s="69"/>
      <c r="H5" s="56"/>
    </row>
    <row r="6" spans="2:8" ht="86.25" customHeight="1">
      <c r="B6" s="215">
        <v>801</v>
      </c>
      <c r="C6" s="216" t="s">
        <v>79</v>
      </c>
      <c r="D6" s="219" t="s">
        <v>78</v>
      </c>
      <c r="E6" s="56"/>
      <c r="F6" s="56"/>
      <c r="G6" s="56"/>
      <c r="H6" s="56"/>
    </row>
    <row r="7" spans="2:8" ht="84" customHeight="1" thickBot="1">
      <c r="B7" s="217">
        <v>801</v>
      </c>
      <c r="C7" s="218" t="s">
        <v>80</v>
      </c>
      <c r="D7" s="220" t="s">
        <v>81</v>
      </c>
      <c r="E7" s="56"/>
      <c r="F7" s="56"/>
      <c r="G7" s="56"/>
      <c r="H7" s="56"/>
    </row>
    <row r="8" spans="2:8" ht="24">
      <c r="B8" s="56"/>
      <c r="C8" s="56"/>
      <c r="D8" s="56"/>
      <c r="E8" s="56"/>
      <c r="F8" s="56"/>
      <c r="G8" s="56"/>
      <c r="H8" s="56"/>
    </row>
    <row r="9" spans="2:8" ht="24">
      <c r="B9" s="56"/>
      <c r="C9" s="56"/>
      <c r="D9" s="56"/>
      <c r="E9" s="56"/>
      <c r="F9" s="56"/>
      <c r="G9" s="56"/>
      <c r="H9" s="56"/>
    </row>
    <row r="10" spans="2:8" ht="34.5">
      <c r="B10" s="56"/>
      <c r="C10" s="56"/>
      <c r="D10" s="56"/>
      <c r="E10" s="56"/>
      <c r="F10" s="124"/>
      <c r="G10" s="56"/>
      <c r="H10" s="56"/>
    </row>
    <row r="11" spans="2:8" ht="24">
      <c r="B11" s="56"/>
      <c r="C11" s="56"/>
      <c r="D11" s="56"/>
      <c r="E11" s="56"/>
      <c r="F11" s="56"/>
      <c r="G11" s="56"/>
      <c r="H11" s="56"/>
    </row>
    <row r="12" spans="2:8" ht="24">
      <c r="B12" s="56"/>
      <c r="C12" s="56"/>
      <c r="D12" s="56"/>
      <c r="E12" s="56"/>
      <c r="F12" s="56"/>
      <c r="G12" s="56"/>
      <c r="H12" s="56"/>
    </row>
    <row r="20" ht="45">
      <c r="F20" s="129"/>
    </row>
    <row r="21" ht="45">
      <c r="F21" s="129"/>
    </row>
    <row r="22" ht="45.75">
      <c r="F22" s="112"/>
    </row>
    <row r="24" ht="45.75">
      <c r="F24" s="112"/>
    </row>
    <row r="25" ht="45.75">
      <c r="F25" s="112"/>
    </row>
    <row r="26" ht="45.75">
      <c r="F26" s="112"/>
    </row>
    <row r="27" ht="45.75">
      <c r="F27" s="112"/>
    </row>
    <row r="28" ht="45.75">
      <c r="F28" s="112"/>
    </row>
    <row r="29" spans="6:8" ht="45">
      <c r="F29" s="129"/>
      <c r="H29" s="129"/>
    </row>
    <row r="30" spans="6:8" ht="45.75">
      <c r="F30" s="112"/>
      <c r="H30" s="112"/>
    </row>
    <row r="31" spans="6:8" ht="45.75">
      <c r="F31" s="112"/>
      <c r="H31" s="112"/>
    </row>
    <row r="32" spans="6:8" ht="45.75">
      <c r="F32" s="112"/>
      <c r="H32" s="112"/>
    </row>
    <row r="33" ht="45">
      <c r="F33" s="129"/>
    </row>
    <row r="34" ht="45.75">
      <c r="F34" s="112"/>
    </row>
    <row r="35" ht="45.75">
      <c r="F35" s="112"/>
    </row>
    <row r="36" ht="45.75">
      <c r="F36" s="112"/>
    </row>
    <row r="37" ht="45">
      <c r="F37" s="129"/>
    </row>
    <row r="38" ht="45.75">
      <c r="F38" s="112"/>
    </row>
    <row r="39" ht="45.75">
      <c r="F39" s="112"/>
    </row>
    <row r="41" ht="45.75">
      <c r="H41" s="112"/>
    </row>
    <row r="42" ht="45.75">
      <c r="H42" s="112"/>
    </row>
    <row r="43" ht="45.75">
      <c r="H43" s="112"/>
    </row>
    <row r="44" ht="45.75">
      <c r="H44" s="112"/>
    </row>
    <row r="45" spans="6:8" ht="45.75">
      <c r="F45" s="112"/>
      <c r="H45" s="112"/>
    </row>
    <row r="46" spans="6:8" ht="45.75">
      <c r="F46" s="112"/>
      <c r="H46" s="112"/>
    </row>
    <row r="47" spans="6:8" ht="45.75">
      <c r="F47" s="112"/>
      <c r="H47" s="112"/>
    </row>
    <row r="48" spans="6:8" ht="45.75">
      <c r="F48" s="112"/>
      <c r="H48" s="112"/>
    </row>
    <row r="49" spans="6:8" ht="45.75">
      <c r="F49" s="112"/>
      <c r="H49" s="112"/>
    </row>
    <row r="50" spans="6:8" ht="45.75">
      <c r="F50" s="112"/>
      <c r="H50" s="112"/>
    </row>
    <row r="51" spans="6:11" ht="45.75">
      <c r="F51" s="112"/>
      <c r="H51" s="112"/>
      <c r="K51" s="112"/>
    </row>
    <row r="52" spans="6:8" ht="45.75">
      <c r="F52" s="112"/>
      <c r="H52" s="112"/>
    </row>
    <row r="54" ht="45">
      <c r="F54" s="129"/>
    </row>
    <row r="55" ht="45.75">
      <c r="F55" s="112"/>
    </row>
    <row r="56" ht="45.75">
      <c r="F56" s="112"/>
    </row>
    <row r="57" ht="45.75">
      <c r="F57" s="112"/>
    </row>
    <row r="58" spans="6:8" ht="45.75">
      <c r="F58" s="112"/>
      <c r="H58" s="112"/>
    </row>
    <row r="59" spans="6:8" ht="45.75">
      <c r="F59" s="112"/>
      <c r="H59" s="112"/>
    </row>
  </sheetData>
  <sheetProtection/>
  <mergeCells count="4">
    <mergeCell ref="B3:D3"/>
    <mergeCell ref="B5:D5"/>
    <mergeCell ref="D1:G1"/>
    <mergeCell ref="D2:G2"/>
  </mergeCells>
  <printOptions/>
  <pageMargins left="0.7086614173228347" right="0.7086614173228347" top="0" bottom="0.7480314960629921" header="0" footer="0.31496062992125984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59"/>
  <sheetViews>
    <sheetView view="pageBreakPreview" zoomScale="50" zoomScaleSheetLayoutView="50" zoomScalePageLayoutView="0" workbookViewId="0" topLeftCell="B1">
      <selection activeCell="D1" sqref="D1:G1"/>
    </sheetView>
  </sheetViews>
  <sheetFormatPr defaultColWidth="9.00390625" defaultRowHeight="12.75"/>
  <cols>
    <col min="1" max="1" width="27.875" style="0" customWidth="1"/>
    <col min="2" max="2" width="14.50390625" style="0" customWidth="1"/>
    <col min="3" max="3" width="58.50390625" style="0" customWidth="1"/>
    <col min="4" max="4" width="86.50390625" style="0" customWidth="1"/>
  </cols>
  <sheetData>
    <row r="1" spans="2:12" ht="30" customHeight="1">
      <c r="B1" s="74"/>
      <c r="C1" s="74"/>
      <c r="D1" s="339"/>
      <c r="E1" s="340"/>
      <c r="F1" s="340"/>
      <c r="G1" s="340"/>
      <c r="H1" s="63"/>
      <c r="I1" s="1"/>
      <c r="J1" s="1"/>
      <c r="K1" s="1"/>
      <c r="L1" s="1"/>
    </row>
    <row r="2" spans="2:8" ht="166.5" customHeight="1">
      <c r="B2" s="74"/>
      <c r="C2" s="74"/>
      <c r="D2" s="339" t="s">
        <v>310</v>
      </c>
      <c r="E2" s="341"/>
      <c r="F2" s="341"/>
      <c r="G2" s="341"/>
      <c r="H2" s="56"/>
    </row>
    <row r="3" spans="2:8" ht="90.75" customHeight="1">
      <c r="B3" s="336" t="s">
        <v>280</v>
      </c>
      <c r="C3" s="336"/>
      <c r="D3" s="336"/>
      <c r="E3" s="56"/>
      <c r="F3" s="56"/>
      <c r="G3" s="56"/>
      <c r="H3" s="56"/>
    </row>
    <row r="4" spans="2:8" s="2" customFormat="1" ht="64.5" customHeight="1">
      <c r="B4" s="75" t="s">
        <v>10</v>
      </c>
      <c r="C4" s="75" t="s">
        <v>11</v>
      </c>
      <c r="D4" s="75" t="s">
        <v>12</v>
      </c>
      <c r="E4" s="69"/>
      <c r="F4" s="69"/>
      <c r="G4" s="69"/>
      <c r="H4" s="56"/>
    </row>
    <row r="5" spans="2:8" ht="66" customHeight="1">
      <c r="B5" s="337" t="s">
        <v>186</v>
      </c>
      <c r="C5" s="324"/>
      <c r="D5" s="338"/>
      <c r="E5" s="76"/>
      <c r="F5" s="76"/>
      <c r="G5" s="69"/>
      <c r="H5" s="56"/>
    </row>
    <row r="6" spans="2:8" ht="86.25" customHeight="1">
      <c r="B6" s="215">
        <v>801</v>
      </c>
      <c r="C6" s="216" t="s">
        <v>79</v>
      </c>
      <c r="D6" s="219" t="s">
        <v>78</v>
      </c>
      <c r="E6" s="56"/>
      <c r="F6" s="56"/>
      <c r="G6" s="56"/>
      <c r="H6" s="56"/>
    </row>
    <row r="7" spans="2:8" ht="84" customHeight="1" thickBot="1">
      <c r="B7" s="217">
        <v>801</v>
      </c>
      <c r="C7" s="218" t="s">
        <v>80</v>
      </c>
      <c r="D7" s="220" t="s">
        <v>81</v>
      </c>
      <c r="E7" s="56"/>
      <c r="F7" s="56"/>
      <c r="G7" s="56"/>
      <c r="H7" s="56"/>
    </row>
    <row r="8" spans="2:8" ht="24">
      <c r="B8" s="56"/>
      <c r="C8" s="56"/>
      <c r="D8" s="56"/>
      <c r="E8" s="56"/>
      <c r="F8" s="56"/>
      <c r="G8" s="56"/>
      <c r="H8" s="56"/>
    </row>
    <row r="9" spans="2:8" ht="24">
      <c r="B9" s="56"/>
      <c r="C9" s="56"/>
      <c r="D9" s="56"/>
      <c r="E9" s="56"/>
      <c r="F9" s="56"/>
      <c r="G9" s="56"/>
      <c r="H9" s="56"/>
    </row>
    <row r="10" spans="2:8" ht="34.5">
      <c r="B10" s="56"/>
      <c r="C10" s="56"/>
      <c r="D10" s="56"/>
      <c r="E10" s="56"/>
      <c r="F10" s="124"/>
      <c r="G10" s="56"/>
      <c r="H10" s="56"/>
    </row>
    <row r="11" spans="2:8" ht="24">
      <c r="B11" s="56"/>
      <c r="C11" s="56"/>
      <c r="D11" s="56"/>
      <c r="E11" s="56"/>
      <c r="F11" s="56"/>
      <c r="G11" s="56"/>
      <c r="H11" s="56"/>
    </row>
    <row r="12" spans="2:8" ht="24">
      <c r="B12" s="56"/>
      <c r="C12" s="56"/>
      <c r="D12" s="56"/>
      <c r="E12" s="56"/>
      <c r="F12" s="56"/>
      <c r="G12" s="56"/>
      <c r="H12" s="56"/>
    </row>
    <row r="20" ht="45">
      <c r="F20" s="129"/>
    </row>
    <row r="21" ht="45">
      <c r="F21" s="129"/>
    </row>
    <row r="22" ht="45.75">
      <c r="F22" s="112"/>
    </row>
    <row r="24" ht="45.75">
      <c r="F24" s="112"/>
    </row>
    <row r="25" ht="45.75">
      <c r="F25" s="112"/>
    </row>
    <row r="26" ht="45.75">
      <c r="F26" s="112"/>
    </row>
    <row r="27" ht="45.75">
      <c r="F27" s="112"/>
    </row>
    <row r="28" ht="45.75">
      <c r="F28" s="112"/>
    </row>
    <row r="29" spans="6:8" ht="45">
      <c r="F29" s="129"/>
      <c r="H29" s="129"/>
    </row>
    <row r="30" spans="6:8" ht="45.75">
      <c r="F30" s="112"/>
      <c r="H30" s="112"/>
    </row>
    <row r="31" spans="6:8" ht="45.75">
      <c r="F31" s="112"/>
      <c r="H31" s="112"/>
    </row>
    <row r="32" spans="6:8" ht="45.75">
      <c r="F32" s="112"/>
      <c r="H32" s="112"/>
    </row>
    <row r="33" ht="45">
      <c r="F33" s="129"/>
    </row>
    <row r="34" ht="45.75">
      <c r="F34" s="112"/>
    </row>
    <row r="35" ht="45.75">
      <c r="F35" s="112"/>
    </row>
    <row r="36" ht="45.75">
      <c r="F36" s="112"/>
    </row>
    <row r="37" ht="45">
      <c r="F37" s="129"/>
    </row>
    <row r="38" ht="45.75">
      <c r="F38" s="112"/>
    </row>
    <row r="39" ht="45.75">
      <c r="F39" s="112"/>
    </row>
    <row r="41" ht="45.75">
      <c r="H41" s="112"/>
    </row>
    <row r="42" ht="45.75">
      <c r="H42" s="112"/>
    </row>
    <row r="43" ht="45.75">
      <c r="H43" s="112"/>
    </row>
    <row r="44" ht="45.75">
      <c r="H44" s="112"/>
    </row>
    <row r="45" spans="6:8" ht="45.75">
      <c r="F45" s="112"/>
      <c r="H45" s="112"/>
    </row>
    <row r="46" spans="6:8" ht="45.75">
      <c r="F46" s="112"/>
      <c r="H46" s="112"/>
    </row>
    <row r="47" spans="6:8" ht="45.75">
      <c r="F47" s="112"/>
      <c r="H47" s="112"/>
    </row>
    <row r="48" spans="6:8" ht="45.75">
      <c r="F48" s="112"/>
      <c r="H48" s="112"/>
    </row>
    <row r="49" spans="6:8" ht="45.75">
      <c r="F49" s="112"/>
      <c r="H49" s="112"/>
    </row>
    <row r="50" spans="6:8" ht="45.75">
      <c r="F50" s="112"/>
      <c r="H50" s="112"/>
    </row>
    <row r="51" spans="6:11" ht="45.75">
      <c r="F51" s="112"/>
      <c r="H51" s="112"/>
      <c r="K51" s="112"/>
    </row>
    <row r="52" spans="6:8" ht="45.75">
      <c r="F52" s="112"/>
      <c r="H52" s="112"/>
    </row>
    <row r="54" ht="45">
      <c r="F54" s="129"/>
    </row>
    <row r="55" ht="45.75">
      <c r="F55" s="112"/>
    </row>
    <row r="56" ht="45.75">
      <c r="F56" s="112"/>
    </row>
    <row r="57" ht="45.75">
      <c r="F57" s="112"/>
    </row>
    <row r="58" spans="6:8" ht="45.75">
      <c r="F58" s="112"/>
      <c r="H58" s="112"/>
    </row>
    <row r="59" spans="6:8" ht="45.75">
      <c r="F59" s="112"/>
      <c r="H59" s="112"/>
    </row>
  </sheetData>
  <sheetProtection/>
  <mergeCells count="4">
    <mergeCell ref="B3:D3"/>
    <mergeCell ref="B5:D5"/>
    <mergeCell ref="D1:G1"/>
    <mergeCell ref="D2:G2"/>
  </mergeCells>
  <printOptions/>
  <pageMargins left="0.7086614173228347" right="0.7086614173228347" top="0" bottom="0.7480314960629921" header="0" footer="0.31496062992125984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59"/>
  <sheetViews>
    <sheetView view="pageBreakPreview" zoomScale="40" zoomScaleNormal="38" zoomScaleSheetLayoutView="40" zoomScalePageLayoutView="0" workbookViewId="0" topLeftCell="A1">
      <selection activeCell="D2" sqref="D2:I2"/>
    </sheetView>
  </sheetViews>
  <sheetFormatPr defaultColWidth="9.00390625" defaultRowHeight="12.75"/>
  <cols>
    <col min="1" max="1" width="30.50390625" style="0" customWidth="1"/>
    <col min="2" max="2" width="83.125" style="0" customWidth="1"/>
    <col min="3" max="3" width="74.50390625" style="0" customWidth="1"/>
    <col min="4" max="4" width="54.875" style="0" customWidth="1"/>
  </cols>
  <sheetData>
    <row r="2" spans="1:11" ht="49.5" customHeight="1">
      <c r="A2" s="18"/>
      <c r="B2" s="56"/>
      <c r="C2" s="56"/>
      <c r="D2" s="342"/>
      <c r="E2" s="343"/>
      <c r="F2" s="343"/>
      <c r="G2" s="343"/>
      <c r="H2" s="343"/>
      <c r="I2" s="343"/>
      <c r="J2" s="55"/>
      <c r="K2" s="18"/>
    </row>
    <row r="3" spans="1:11" ht="207" customHeight="1">
      <c r="A3" s="18"/>
      <c r="B3" s="56"/>
      <c r="C3" s="56"/>
      <c r="D3" s="342" t="s">
        <v>281</v>
      </c>
      <c r="E3" s="344"/>
      <c r="F3" s="344"/>
      <c r="G3" s="344"/>
      <c r="H3" s="344"/>
      <c r="I3" s="344"/>
      <c r="J3" s="55"/>
      <c r="K3" s="18"/>
    </row>
    <row r="4" spans="1:11" ht="27">
      <c r="A4" s="18"/>
      <c r="B4" s="56"/>
      <c r="C4" s="77" t="s">
        <v>145</v>
      </c>
      <c r="D4" s="56"/>
      <c r="E4" s="56"/>
      <c r="F4" s="56"/>
      <c r="G4" s="56"/>
      <c r="H4" s="56"/>
      <c r="I4" s="56"/>
      <c r="J4" s="55"/>
      <c r="K4" s="18"/>
    </row>
    <row r="5" spans="1:11" ht="27">
      <c r="A5" s="18"/>
      <c r="B5" s="56"/>
      <c r="C5" s="77" t="s">
        <v>187</v>
      </c>
      <c r="D5" s="56"/>
      <c r="E5" s="56"/>
      <c r="F5" s="56"/>
      <c r="G5" s="56"/>
      <c r="H5" s="56"/>
      <c r="I5" s="56"/>
      <c r="J5" s="55"/>
      <c r="K5" s="18"/>
    </row>
    <row r="6" spans="1:11" ht="27">
      <c r="A6" s="18"/>
      <c r="B6" s="56"/>
      <c r="C6" s="77"/>
      <c r="D6" s="56"/>
      <c r="E6" s="56"/>
      <c r="F6" s="56"/>
      <c r="G6" s="56"/>
      <c r="H6" s="56"/>
      <c r="I6" s="56"/>
      <c r="J6" s="55"/>
      <c r="K6" s="18"/>
    </row>
    <row r="7" spans="1:11" ht="6.75" customHeight="1" thickBot="1">
      <c r="A7" s="18"/>
      <c r="B7" s="77"/>
      <c r="C7" s="56"/>
      <c r="D7" s="56"/>
      <c r="E7" s="56"/>
      <c r="F7" s="56"/>
      <c r="G7" s="56"/>
      <c r="H7" s="56"/>
      <c r="I7" s="56"/>
      <c r="J7" s="55"/>
      <c r="K7" s="18"/>
    </row>
    <row r="8" spans="1:11" ht="27.75" hidden="1" thickBot="1">
      <c r="A8" s="18"/>
      <c r="B8" s="77"/>
      <c r="C8" s="56"/>
      <c r="D8" s="56"/>
      <c r="E8" s="56"/>
      <c r="F8" s="56"/>
      <c r="G8" s="56"/>
      <c r="H8" s="56"/>
      <c r="I8" s="56"/>
      <c r="J8" s="55"/>
      <c r="K8" s="18"/>
    </row>
    <row r="9" spans="1:11" ht="27.75" hidden="1" thickBot="1">
      <c r="A9" s="18"/>
      <c r="B9" s="72"/>
      <c r="C9" s="56"/>
      <c r="D9" s="56"/>
      <c r="E9" s="56"/>
      <c r="F9" s="56"/>
      <c r="G9" s="56"/>
      <c r="H9" s="56"/>
      <c r="I9" s="56"/>
      <c r="J9" s="55"/>
      <c r="K9" s="18"/>
    </row>
    <row r="10" spans="1:11" ht="79.5" customHeight="1" thickBot="1">
      <c r="A10" s="18"/>
      <c r="B10" s="94" t="s">
        <v>146</v>
      </c>
      <c r="C10" s="95" t="s">
        <v>147</v>
      </c>
      <c r="D10" s="95" t="s">
        <v>148</v>
      </c>
      <c r="E10" s="56"/>
      <c r="F10" s="124"/>
      <c r="G10" s="56"/>
      <c r="H10" s="56"/>
      <c r="I10" s="56"/>
      <c r="J10" s="55"/>
      <c r="K10" s="18"/>
    </row>
    <row r="11" spans="1:11" ht="27.75" thickBot="1">
      <c r="A11" s="18"/>
      <c r="B11" s="78">
        <v>1</v>
      </c>
      <c r="C11" s="96">
        <v>2</v>
      </c>
      <c r="D11" s="96">
        <v>3</v>
      </c>
      <c r="E11" s="56"/>
      <c r="F11" s="56"/>
      <c r="G11" s="56"/>
      <c r="H11" s="56"/>
      <c r="I11" s="56"/>
      <c r="J11" s="55"/>
      <c r="K11" s="18"/>
    </row>
    <row r="12" spans="1:11" ht="106.5" customHeight="1" thickBot="1">
      <c r="A12" s="18"/>
      <c r="B12" s="221" t="s">
        <v>149</v>
      </c>
      <c r="C12" s="222" t="s">
        <v>150</v>
      </c>
      <c r="D12" s="223">
        <v>100</v>
      </c>
      <c r="E12" s="56"/>
      <c r="F12" s="56"/>
      <c r="G12" s="56"/>
      <c r="H12" s="56"/>
      <c r="I12" s="56"/>
      <c r="J12" s="55"/>
      <c r="K12" s="18"/>
    </row>
    <row r="13" spans="1:11" ht="74.25" customHeight="1" thickBot="1">
      <c r="A13" s="18"/>
      <c r="B13" s="221" t="s">
        <v>206</v>
      </c>
      <c r="C13" s="222" t="s">
        <v>91</v>
      </c>
      <c r="D13" s="223">
        <v>100</v>
      </c>
      <c r="E13" s="56"/>
      <c r="F13" s="56"/>
      <c r="G13" s="56"/>
      <c r="H13" s="56"/>
      <c r="I13" s="56"/>
      <c r="J13" s="55"/>
      <c r="K13" s="18"/>
    </row>
    <row r="14" spans="1:11" ht="75" customHeight="1" thickBot="1">
      <c r="A14" s="18"/>
      <c r="B14" s="221" t="s">
        <v>207</v>
      </c>
      <c r="C14" s="222" t="s">
        <v>151</v>
      </c>
      <c r="D14" s="223">
        <v>100</v>
      </c>
      <c r="E14" s="56"/>
      <c r="F14" s="56"/>
      <c r="G14" s="56"/>
      <c r="H14" s="56"/>
      <c r="I14" s="56"/>
      <c r="J14" s="55"/>
      <c r="K14" s="18"/>
    </row>
    <row r="15" spans="2:10" ht="27">
      <c r="B15" s="56"/>
      <c r="C15" s="56"/>
      <c r="D15" s="56"/>
      <c r="E15" s="56"/>
      <c r="F15" s="56"/>
      <c r="G15" s="56"/>
      <c r="H15" s="56"/>
      <c r="I15" s="56"/>
      <c r="J15" s="55"/>
    </row>
    <row r="16" spans="2:10" ht="27">
      <c r="B16" s="56"/>
      <c r="C16" s="56"/>
      <c r="D16" s="56"/>
      <c r="E16" s="56"/>
      <c r="F16" s="56"/>
      <c r="G16" s="56"/>
      <c r="H16" s="56"/>
      <c r="I16" s="56"/>
      <c r="J16" s="55"/>
    </row>
    <row r="17" spans="2:10" ht="27">
      <c r="B17" s="55"/>
      <c r="C17" s="55"/>
      <c r="D17" s="55"/>
      <c r="E17" s="55"/>
      <c r="F17" s="55"/>
      <c r="G17" s="55"/>
      <c r="H17" s="55"/>
      <c r="I17" s="55"/>
      <c r="J17" s="55"/>
    </row>
    <row r="18" spans="2:10" ht="27">
      <c r="B18" s="55"/>
      <c r="C18" s="55"/>
      <c r="D18" s="55"/>
      <c r="E18" s="55"/>
      <c r="F18" s="55"/>
      <c r="G18" s="55"/>
      <c r="H18" s="55"/>
      <c r="I18" s="55"/>
      <c r="J18" s="55"/>
    </row>
    <row r="19" spans="2:10" ht="27">
      <c r="B19" s="55"/>
      <c r="C19" s="55"/>
      <c r="D19" s="55"/>
      <c r="E19" s="55"/>
      <c r="F19" s="55"/>
      <c r="G19" s="55"/>
      <c r="H19" s="55"/>
      <c r="I19" s="55"/>
      <c r="J19" s="55"/>
    </row>
    <row r="20" spans="2:7" ht="45">
      <c r="B20" s="56"/>
      <c r="C20" s="56"/>
      <c r="D20" s="56"/>
      <c r="E20" s="56"/>
      <c r="F20" s="129"/>
      <c r="G20" s="56"/>
    </row>
    <row r="21" spans="2:7" ht="45">
      <c r="B21" s="56"/>
      <c r="C21" s="56"/>
      <c r="D21" s="56"/>
      <c r="E21" s="56"/>
      <c r="F21" s="129"/>
      <c r="G21" s="56"/>
    </row>
    <row r="22" spans="2:7" ht="45.75">
      <c r="B22" s="56"/>
      <c r="C22" s="56"/>
      <c r="D22" s="56"/>
      <c r="E22" s="56"/>
      <c r="F22" s="112"/>
      <c r="G22" s="56"/>
    </row>
    <row r="23" spans="2:7" ht="24">
      <c r="B23" s="56"/>
      <c r="C23" s="56"/>
      <c r="D23" s="56"/>
      <c r="E23" s="56"/>
      <c r="F23" s="56"/>
      <c r="G23" s="56"/>
    </row>
    <row r="24" spans="2:7" ht="45.75">
      <c r="B24" s="56"/>
      <c r="C24" s="56"/>
      <c r="D24" s="56"/>
      <c r="E24" s="56"/>
      <c r="F24" s="112"/>
      <c r="G24" s="56"/>
    </row>
    <row r="25" spans="2:7" ht="45.75">
      <c r="B25" s="56"/>
      <c r="C25" s="56"/>
      <c r="D25" s="56"/>
      <c r="E25" s="56"/>
      <c r="F25" s="112"/>
      <c r="G25" s="56"/>
    </row>
    <row r="26" spans="2:7" ht="45.75">
      <c r="B26" s="56"/>
      <c r="C26" s="56"/>
      <c r="D26" s="56"/>
      <c r="E26" s="56"/>
      <c r="F26" s="112"/>
      <c r="G26" s="56"/>
    </row>
    <row r="27" spans="2:7" ht="45.75">
      <c r="B27" s="56"/>
      <c r="C27" s="56"/>
      <c r="D27" s="56"/>
      <c r="E27" s="56"/>
      <c r="F27" s="112"/>
      <c r="G27" s="56"/>
    </row>
    <row r="28" ht="45.75">
      <c r="F28" s="112"/>
    </row>
    <row r="29" spans="6:8" ht="45">
      <c r="F29" s="129"/>
      <c r="H29" s="129"/>
    </row>
    <row r="30" spans="6:8" ht="45.75">
      <c r="F30" s="112"/>
      <c r="H30" s="112"/>
    </row>
    <row r="31" spans="6:8" ht="45.75">
      <c r="F31" s="112"/>
      <c r="H31" s="112"/>
    </row>
    <row r="32" spans="6:8" ht="45.75">
      <c r="F32" s="112"/>
      <c r="H32" s="112"/>
    </row>
    <row r="33" ht="45">
      <c r="F33" s="129"/>
    </row>
    <row r="34" ht="45.75">
      <c r="F34" s="112"/>
    </row>
    <row r="35" ht="45.75">
      <c r="F35" s="112"/>
    </row>
    <row r="36" ht="45.75">
      <c r="F36" s="112"/>
    </row>
    <row r="37" ht="45">
      <c r="F37" s="129"/>
    </row>
    <row r="38" ht="45.75">
      <c r="F38" s="112"/>
    </row>
    <row r="39" ht="45.75">
      <c r="F39" s="112"/>
    </row>
    <row r="41" ht="45.75">
      <c r="H41" s="112"/>
    </row>
    <row r="42" ht="45.75">
      <c r="H42" s="112"/>
    </row>
    <row r="43" ht="45.75">
      <c r="H43" s="112"/>
    </row>
    <row r="44" ht="45.75">
      <c r="H44" s="112"/>
    </row>
    <row r="45" spans="6:8" ht="45.75">
      <c r="F45" s="112"/>
      <c r="H45" s="112"/>
    </row>
    <row r="46" spans="6:8" ht="45.75">
      <c r="F46" s="112"/>
      <c r="H46" s="112"/>
    </row>
    <row r="47" spans="6:8" ht="45.75">
      <c r="F47" s="112"/>
      <c r="H47" s="112"/>
    </row>
    <row r="48" spans="6:8" ht="45.75">
      <c r="F48" s="112"/>
      <c r="H48" s="112"/>
    </row>
    <row r="49" spans="6:8" ht="45.75">
      <c r="F49" s="112"/>
      <c r="H49" s="112"/>
    </row>
    <row r="50" spans="6:8" ht="45.75">
      <c r="F50" s="112"/>
      <c r="H50" s="112"/>
    </row>
    <row r="51" spans="6:11" ht="45.75">
      <c r="F51" s="112"/>
      <c r="H51" s="112"/>
      <c r="K51" s="112"/>
    </row>
    <row r="52" spans="6:8" ht="45.75">
      <c r="F52" s="112"/>
      <c r="H52" s="112"/>
    </row>
    <row r="54" ht="45">
      <c r="F54" s="129"/>
    </row>
    <row r="55" ht="45.75">
      <c r="F55" s="112"/>
    </row>
    <row r="56" ht="45.75">
      <c r="F56" s="112"/>
    </row>
    <row r="57" ht="45.75">
      <c r="F57" s="112"/>
    </row>
    <row r="58" spans="6:8" ht="45.75">
      <c r="F58" s="112"/>
      <c r="H58" s="112"/>
    </row>
    <row r="59" spans="6:8" ht="45.75">
      <c r="F59" s="112"/>
      <c r="H59" s="112"/>
    </row>
  </sheetData>
  <sheetProtection/>
  <mergeCells count="2">
    <mergeCell ref="D2:I2"/>
    <mergeCell ref="D3:I3"/>
  </mergeCells>
  <printOptions/>
  <pageMargins left="0.31496062992125984" right="0.31496062992125984" top="0" bottom="0.7480314960629921" header="0.11811023622047245" footer="0.31496062992125984"/>
  <pageSetup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43"/>
  <sheetViews>
    <sheetView view="pageBreakPreview" zoomScale="50" zoomScaleNormal="50" zoomScaleSheetLayoutView="50" zoomScalePageLayoutView="0" workbookViewId="0" topLeftCell="A10">
      <selection activeCell="E10" sqref="E10"/>
    </sheetView>
  </sheetViews>
  <sheetFormatPr defaultColWidth="56.125" defaultRowHeight="12.75"/>
  <cols>
    <col min="1" max="1" width="30.125" style="0" customWidth="1"/>
    <col min="2" max="2" width="42.625" style="0" customWidth="1"/>
    <col min="3" max="3" width="54.50390625" style="0" customWidth="1"/>
    <col min="4" max="4" width="31.50390625" style="0" customWidth="1"/>
    <col min="5" max="5" width="26.375" style="0" customWidth="1"/>
    <col min="6" max="6" width="44.50390625" style="0" customWidth="1"/>
    <col min="7" max="7" width="17.875" style="0" customWidth="1"/>
  </cols>
  <sheetData>
    <row r="1" spans="3:7" ht="12.75">
      <c r="C1" s="185"/>
      <c r="D1" s="186"/>
      <c r="E1" s="186"/>
      <c r="F1" s="186"/>
      <c r="G1" s="185"/>
    </row>
    <row r="2" spans="3:7" ht="42" customHeight="1">
      <c r="C2" s="185"/>
      <c r="D2" s="186"/>
      <c r="E2" s="186"/>
      <c r="F2" s="224"/>
      <c r="G2" s="225"/>
    </row>
    <row r="3" spans="2:8" ht="20.25">
      <c r="B3" s="188"/>
      <c r="C3" s="189"/>
      <c r="D3" s="190"/>
      <c r="E3" s="345" t="s">
        <v>282</v>
      </c>
      <c r="F3" s="346"/>
      <c r="G3" s="346"/>
      <c r="H3" s="188"/>
    </row>
    <row r="4" spans="1:8" ht="211.5" customHeight="1">
      <c r="A4" s="3"/>
      <c r="B4" s="191"/>
      <c r="C4" s="187"/>
      <c r="D4" s="192"/>
      <c r="E4" s="346"/>
      <c r="F4" s="346"/>
      <c r="G4" s="346"/>
      <c r="H4" s="191"/>
    </row>
    <row r="5" spans="1:8" ht="25.5" customHeight="1">
      <c r="A5" s="347" t="s">
        <v>283</v>
      </c>
      <c r="B5" s="347"/>
      <c r="C5" s="347"/>
      <c r="D5" s="347"/>
      <c r="E5" s="347"/>
      <c r="F5" s="347"/>
      <c r="G5" s="227"/>
      <c r="H5" s="191"/>
    </row>
    <row r="6" spans="1:8" ht="21">
      <c r="A6" s="3"/>
      <c r="B6" s="194"/>
      <c r="C6" s="195"/>
      <c r="D6" s="196"/>
      <c r="E6" s="196"/>
      <c r="F6" s="226" t="s">
        <v>215</v>
      </c>
      <c r="H6" s="191"/>
    </row>
    <row r="7" spans="1:8" ht="88.5" customHeight="1">
      <c r="A7" s="198" t="s">
        <v>216</v>
      </c>
      <c r="B7" s="198" t="s">
        <v>217</v>
      </c>
      <c r="C7" s="198" t="s">
        <v>218</v>
      </c>
      <c r="D7" s="198" t="s">
        <v>312</v>
      </c>
      <c r="E7" s="198" t="s">
        <v>16</v>
      </c>
      <c r="F7" s="198" t="s">
        <v>276</v>
      </c>
      <c r="G7" s="43"/>
      <c r="H7" s="191"/>
    </row>
    <row r="8" spans="1:8" ht="1.5" customHeight="1">
      <c r="A8" s="199"/>
      <c r="B8" s="199"/>
      <c r="C8" s="200"/>
      <c r="D8" s="200"/>
      <c r="E8" s="199"/>
      <c r="F8" s="199"/>
      <c r="H8" s="191"/>
    </row>
    <row r="9" spans="1:8" ht="45" customHeight="1">
      <c r="A9" s="228" t="s">
        <v>48</v>
      </c>
      <c r="B9" s="198" t="s">
        <v>219</v>
      </c>
      <c r="C9" s="240" t="s">
        <v>220</v>
      </c>
      <c r="D9" s="245">
        <f>D10+D29</f>
        <v>328</v>
      </c>
      <c r="E9" s="245">
        <f>E10+E28</f>
        <v>52</v>
      </c>
      <c r="F9" s="245">
        <f>F10+F29</f>
        <v>380</v>
      </c>
      <c r="H9" s="191"/>
    </row>
    <row r="10" spans="1:8" ht="36.75" customHeight="1">
      <c r="A10" s="229"/>
      <c r="B10" s="199"/>
      <c r="C10" s="241" t="s">
        <v>221</v>
      </c>
      <c r="D10" s="199">
        <f>D11+D13+D16+D22</f>
        <v>316</v>
      </c>
      <c r="E10" s="199">
        <f>E11+E13+E16+E22</f>
        <v>52</v>
      </c>
      <c r="F10" s="199">
        <f>F11+F13+F16+F22</f>
        <v>368</v>
      </c>
      <c r="H10" s="191"/>
    </row>
    <row r="11" spans="1:8" ht="35.25" customHeight="1">
      <c r="A11" s="230" t="s">
        <v>48</v>
      </c>
      <c r="B11" s="231" t="s">
        <v>222</v>
      </c>
      <c r="C11" s="240" t="s">
        <v>223</v>
      </c>
      <c r="D11" s="198">
        <f>D12</f>
        <v>40</v>
      </c>
      <c r="E11" s="198">
        <f>E12</f>
        <v>1</v>
      </c>
      <c r="F11" s="198">
        <f aca="true" t="shared" si="0" ref="F11:F21">D11+E11</f>
        <v>41</v>
      </c>
      <c r="H11" s="191"/>
    </row>
    <row r="12" spans="1:8" ht="190.5" customHeight="1">
      <c r="A12" s="232" t="s">
        <v>224</v>
      </c>
      <c r="B12" s="232" t="s">
        <v>225</v>
      </c>
      <c r="C12" s="242" t="s">
        <v>226</v>
      </c>
      <c r="D12" s="199">
        <v>40</v>
      </c>
      <c r="E12" s="199">
        <v>1</v>
      </c>
      <c r="F12" s="199">
        <f t="shared" si="0"/>
        <v>41</v>
      </c>
      <c r="H12" s="191"/>
    </row>
    <row r="13" spans="1:8" ht="33" customHeight="1">
      <c r="A13" s="230" t="s">
        <v>48</v>
      </c>
      <c r="B13" s="198" t="s">
        <v>227</v>
      </c>
      <c r="C13" s="240" t="s">
        <v>228</v>
      </c>
      <c r="D13" s="198">
        <f>D14</f>
        <v>12</v>
      </c>
      <c r="E13" s="198">
        <v>0</v>
      </c>
      <c r="F13" s="198">
        <f t="shared" si="0"/>
        <v>12</v>
      </c>
      <c r="H13" s="204"/>
    </row>
    <row r="14" spans="1:8" ht="43.5" customHeight="1">
      <c r="A14" s="232" t="s">
        <v>48</v>
      </c>
      <c r="B14" s="199" t="s">
        <v>229</v>
      </c>
      <c r="C14" s="241" t="s">
        <v>230</v>
      </c>
      <c r="D14" s="198">
        <f>D15</f>
        <v>12</v>
      </c>
      <c r="E14" s="199">
        <v>0</v>
      </c>
      <c r="F14" s="198">
        <f t="shared" si="0"/>
        <v>12</v>
      </c>
      <c r="H14" s="191"/>
    </row>
    <row r="15" spans="1:8" ht="37.5" customHeight="1">
      <c r="A15" s="232" t="s">
        <v>224</v>
      </c>
      <c r="B15" s="199" t="s">
        <v>231</v>
      </c>
      <c r="C15" s="241" t="s">
        <v>230</v>
      </c>
      <c r="D15" s="199">
        <v>12</v>
      </c>
      <c r="E15" s="199">
        <v>0</v>
      </c>
      <c r="F15" s="199">
        <f t="shared" si="0"/>
        <v>12</v>
      </c>
      <c r="H15" s="191"/>
    </row>
    <row r="16" spans="1:8" ht="27.75" customHeight="1">
      <c r="A16" s="230" t="s">
        <v>48</v>
      </c>
      <c r="B16" s="198" t="s">
        <v>232</v>
      </c>
      <c r="C16" s="240" t="s">
        <v>233</v>
      </c>
      <c r="D16" s="198">
        <f>D19+D17</f>
        <v>259</v>
      </c>
      <c r="E16" s="198">
        <f>E17+E19</f>
        <v>51</v>
      </c>
      <c r="F16" s="198">
        <f t="shared" si="0"/>
        <v>310</v>
      </c>
      <c r="H16" s="204"/>
    </row>
    <row r="17" spans="1:8" ht="36.75" customHeight="1">
      <c r="A17" s="232" t="s">
        <v>48</v>
      </c>
      <c r="B17" s="199" t="s">
        <v>234</v>
      </c>
      <c r="C17" s="241" t="s">
        <v>235</v>
      </c>
      <c r="D17" s="198">
        <f>D18</f>
        <v>43</v>
      </c>
      <c r="E17" s="199">
        <v>51</v>
      </c>
      <c r="F17" s="198">
        <f t="shared" si="0"/>
        <v>94</v>
      </c>
      <c r="H17" s="204"/>
    </row>
    <row r="18" spans="1:8" ht="101.25" customHeight="1">
      <c r="A18" s="232" t="s">
        <v>224</v>
      </c>
      <c r="B18" s="232" t="s">
        <v>236</v>
      </c>
      <c r="C18" s="241" t="s">
        <v>237</v>
      </c>
      <c r="D18" s="246">
        <v>43</v>
      </c>
      <c r="E18" s="246">
        <v>7</v>
      </c>
      <c r="F18" s="246">
        <f t="shared" si="0"/>
        <v>50</v>
      </c>
      <c r="H18" s="204"/>
    </row>
    <row r="19" spans="1:8" ht="31.5" customHeight="1">
      <c r="A19" s="232" t="s">
        <v>48</v>
      </c>
      <c r="B19" s="199" t="s">
        <v>238</v>
      </c>
      <c r="C19" s="241" t="s">
        <v>239</v>
      </c>
      <c r="D19" s="247">
        <f>D20+D21</f>
        <v>216</v>
      </c>
      <c r="E19" s="247">
        <f>E20+E21</f>
        <v>0</v>
      </c>
      <c r="F19" s="247">
        <f t="shared" si="0"/>
        <v>216</v>
      </c>
      <c r="H19" s="191"/>
    </row>
    <row r="20" spans="1:8" ht="90.75" customHeight="1">
      <c r="A20" s="232" t="s">
        <v>224</v>
      </c>
      <c r="B20" s="233" t="s">
        <v>240</v>
      </c>
      <c r="C20" s="241" t="s">
        <v>241</v>
      </c>
      <c r="D20" s="199">
        <v>94</v>
      </c>
      <c r="E20" s="199">
        <v>0</v>
      </c>
      <c r="F20" s="199">
        <f t="shared" si="0"/>
        <v>94</v>
      </c>
      <c r="H20" s="191"/>
    </row>
    <row r="21" spans="1:8" ht="82.5" customHeight="1">
      <c r="A21" s="232" t="s">
        <v>224</v>
      </c>
      <c r="B21" s="199" t="s">
        <v>242</v>
      </c>
      <c r="C21" s="241" t="s">
        <v>243</v>
      </c>
      <c r="D21" s="199">
        <v>122</v>
      </c>
      <c r="E21" s="199">
        <v>0</v>
      </c>
      <c r="F21" s="199">
        <f t="shared" si="0"/>
        <v>122</v>
      </c>
      <c r="H21" s="191"/>
    </row>
    <row r="22" spans="1:8" ht="30.75" customHeight="1">
      <c r="A22" s="230" t="s">
        <v>48</v>
      </c>
      <c r="B22" s="198" t="s">
        <v>244</v>
      </c>
      <c r="C22" s="240" t="s">
        <v>245</v>
      </c>
      <c r="D22" s="198">
        <f>D23</f>
        <v>5</v>
      </c>
      <c r="E22" s="198">
        <f>E23</f>
        <v>0</v>
      </c>
      <c r="F22" s="198">
        <f>F23</f>
        <v>5</v>
      </c>
      <c r="H22" s="204"/>
    </row>
    <row r="23" spans="1:8" ht="179.25" customHeight="1">
      <c r="A23" s="232" t="s">
        <v>47</v>
      </c>
      <c r="B23" s="199" t="s">
        <v>246</v>
      </c>
      <c r="C23" s="241" t="s">
        <v>247</v>
      </c>
      <c r="D23" s="198">
        <v>5</v>
      </c>
      <c r="E23" s="198">
        <f>F23-D23</f>
        <v>0</v>
      </c>
      <c r="F23" s="198">
        <v>5</v>
      </c>
      <c r="H23" s="204"/>
    </row>
    <row r="24" spans="1:8" ht="66.75" customHeight="1" hidden="1">
      <c r="A24" s="232" t="s">
        <v>48</v>
      </c>
      <c r="B24" s="198" t="s">
        <v>248</v>
      </c>
      <c r="C24" s="240" t="s">
        <v>249</v>
      </c>
      <c r="D24" s="198"/>
      <c r="E24" s="198"/>
      <c r="F24" s="198"/>
      <c r="H24" s="204"/>
    </row>
    <row r="25" spans="1:8" ht="60" customHeight="1" hidden="1">
      <c r="A25" s="230"/>
      <c r="B25" s="198" t="s">
        <v>250</v>
      </c>
      <c r="C25" s="240" t="s">
        <v>251</v>
      </c>
      <c r="D25" s="198"/>
      <c r="E25" s="198"/>
      <c r="F25" s="198"/>
      <c r="H25" s="204"/>
    </row>
    <row r="26" spans="1:8" ht="48.75" customHeight="1" hidden="1">
      <c r="A26" s="230"/>
      <c r="B26" s="198" t="s">
        <v>252</v>
      </c>
      <c r="C26" s="240" t="s">
        <v>253</v>
      </c>
      <c r="D26" s="198"/>
      <c r="E26" s="198"/>
      <c r="F26" s="198"/>
      <c r="H26" s="204"/>
    </row>
    <row r="27" spans="1:8" ht="50.25" customHeight="1" hidden="1">
      <c r="A27" s="230"/>
      <c r="B27" s="198" t="s">
        <v>254</v>
      </c>
      <c r="C27" s="240" t="s">
        <v>255</v>
      </c>
      <c r="D27" s="198"/>
      <c r="E27" s="198"/>
      <c r="F27" s="198"/>
      <c r="H27" s="204"/>
    </row>
    <row r="28" spans="1:8" ht="33" customHeight="1">
      <c r="A28" s="230"/>
      <c r="B28" s="198"/>
      <c r="C28" s="241" t="s">
        <v>321</v>
      </c>
      <c r="D28" s="245">
        <f>D29</f>
        <v>12</v>
      </c>
      <c r="E28" s="245">
        <f>E29</f>
        <v>0</v>
      </c>
      <c r="F28" s="245">
        <f>F29</f>
        <v>12</v>
      </c>
      <c r="H28" s="204"/>
    </row>
    <row r="29" spans="1:8" ht="90.75" customHeight="1">
      <c r="A29" s="234" t="s">
        <v>48</v>
      </c>
      <c r="B29" s="235" t="s">
        <v>256</v>
      </c>
      <c r="C29" s="243" t="s">
        <v>257</v>
      </c>
      <c r="D29" s="235">
        <f>D30</f>
        <v>12</v>
      </c>
      <c r="E29" s="254">
        <f>E30</f>
        <v>0</v>
      </c>
      <c r="F29" s="235">
        <f>D29+E29</f>
        <v>12</v>
      </c>
      <c r="H29" s="204"/>
    </row>
    <row r="30" spans="1:8" ht="129" customHeight="1">
      <c r="A30" s="236" t="s">
        <v>47</v>
      </c>
      <c r="B30" s="237" t="s">
        <v>82</v>
      </c>
      <c r="C30" s="244" t="s">
        <v>258</v>
      </c>
      <c r="D30" s="237">
        <v>12</v>
      </c>
      <c r="E30" s="255">
        <v>0</v>
      </c>
      <c r="F30" s="237">
        <f>D30+E30</f>
        <v>12</v>
      </c>
      <c r="H30" s="204"/>
    </row>
    <row r="31" spans="1:8" ht="26.25" customHeight="1">
      <c r="A31" s="238" t="s">
        <v>48</v>
      </c>
      <c r="B31" s="198" t="s">
        <v>259</v>
      </c>
      <c r="C31" s="240" t="s">
        <v>260</v>
      </c>
      <c r="D31" s="198">
        <f>D32</f>
        <v>2318.9</v>
      </c>
      <c r="E31" s="198">
        <f>E32</f>
        <v>-89.2</v>
      </c>
      <c r="F31" s="198">
        <f>F34+F38</f>
        <v>2229.7000000000003</v>
      </c>
      <c r="H31" s="205"/>
    </row>
    <row r="32" spans="1:8" ht="66" customHeight="1">
      <c r="A32" s="239" t="s">
        <v>48</v>
      </c>
      <c r="B32" s="199" t="s">
        <v>261</v>
      </c>
      <c r="C32" s="241" t="s">
        <v>262</v>
      </c>
      <c r="D32" s="248">
        <f>D33</f>
        <v>2318.9</v>
      </c>
      <c r="E32" s="199">
        <v>-89.2</v>
      </c>
      <c r="F32" s="248">
        <f>D32+E32</f>
        <v>2229.7000000000003</v>
      </c>
      <c r="H32" s="206"/>
    </row>
    <row r="33" spans="1:8" ht="70.5" customHeight="1">
      <c r="A33" s="239" t="s">
        <v>48</v>
      </c>
      <c r="B33" s="199" t="s">
        <v>261</v>
      </c>
      <c r="C33" s="241" t="s">
        <v>262</v>
      </c>
      <c r="D33" s="248">
        <f>D34+D38</f>
        <v>2318.9</v>
      </c>
      <c r="E33" s="199">
        <v>-89.2</v>
      </c>
      <c r="F33" s="248">
        <f>D33+E33</f>
        <v>2229.7000000000003</v>
      </c>
      <c r="H33" s="207"/>
    </row>
    <row r="34" spans="1:8" ht="65.25" customHeight="1">
      <c r="A34" s="238" t="s">
        <v>48</v>
      </c>
      <c r="B34" s="198" t="s">
        <v>263</v>
      </c>
      <c r="C34" s="240" t="s">
        <v>264</v>
      </c>
      <c r="D34" s="249">
        <f>D36</f>
        <v>2271.5</v>
      </c>
      <c r="E34" s="198">
        <f>E36</f>
        <v>-92.6</v>
      </c>
      <c r="F34" s="249">
        <f>F35+F36</f>
        <v>2178.9</v>
      </c>
      <c r="H34" s="207"/>
    </row>
    <row r="35" spans="1:8" ht="65.25" customHeight="1">
      <c r="A35" s="239" t="s">
        <v>47</v>
      </c>
      <c r="B35" s="199" t="s">
        <v>372</v>
      </c>
      <c r="C35" s="241" t="s">
        <v>373</v>
      </c>
      <c r="D35" s="248">
        <v>2271.5</v>
      </c>
      <c r="E35" s="199">
        <f>E36</f>
        <v>-92.6</v>
      </c>
      <c r="F35" s="248">
        <v>1639.4</v>
      </c>
      <c r="H35" s="207"/>
    </row>
    <row r="36" spans="1:8" ht="71.25" customHeight="1">
      <c r="A36" s="239" t="s">
        <v>47</v>
      </c>
      <c r="B36" s="199" t="s">
        <v>265</v>
      </c>
      <c r="C36" s="241" t="s">
        <v>374</v>
      </c>
      <c r="D36" s="248">
        <v>2271.5</v>
      </c>
      <c r="E36" s="248">
        <v>-92.6</v>
      </c>
      <c r="F36" s="248">
        <v>539.5</v>
      </c>
      <c r="H36" s="207"/>
    </row>
    <row r="37" spans="1:8" ht="45.75" customHeight="1" hidden="1">
      <c r="A37" s="239"/>
      <c r="B37" s="199" t="s">
        <v>267</v>
      </c>
      <c r="C37" s="241" t="s">
        <v>268</v>
      </c>
      <c r="D37" s="248"/>
      <c r="E37" s="250"/>
      <c r="F37" s="248"/>
      <c r="H37" s="207"/>
    </row>
    <row r="38" spans="1:8" ht="64.5" customHeight="1">
      <c r="A38" s="238" t="s">
        <v>48</v>
      </c>
      <c r="B38" s="198" t="s">
        <v>269</v>
      </c>
      <c r="C38" s="240" t="s">
        <v>270</v>
      </c>
      <c r="D38" s="249">
        <f>D39</f>
        <v>47.4</v>
      </c>
      <c r="E38" s="198">
        <f>E39</f>
        <v>3.4</v>
      </c>
      <c r="F38" s="249">
        <f>D38+E38</f>
        <v>50.8</v>
      </c>
      <c r="H38" s="207"/>
    </row>
    <row r="39" spans="1:8" ht="84" customHeight="1">
      <c r="A39" s="239" t="s">
        <v>47</v>
      </c>
      <c r="B39" s="199" t="s">
        <v>210</v>
      </c>
      <c r="C39" s="241" t="s">
        <v>271</v>
      </c>
      <c r="D39" s="248">
        <v>47.4</v>
      </c>
      <c r="E39" s="199">
        <v>3.4</v>
      </c>
      <c r="F39" s="248">
        <f>D39+E39</f>
        <v>50.8</v>
      </c>
      <c r="H39" s="207"/>
    </row>
    <row r="40" spans="1:8" ht="27" customHeight="1" hidden="1">
      <c r="A40" s="239" t="s">
        <v>48</v>
      </c>
      <c r="B40" s="199" t="s">
        <v>272</v>
      </c>
      <c r="C40" s="241" t="s">
        <v>108</v>
      </c>
      <c r="D40" s="251"/>
      <c r="E40" s="250"/>
      <c r="F40" s="251"/>
      <c r="H40" s="207"/>
    </row>
    <row r="41" spans="1:8" ht="36.75" customHeight="1" hidden="1">
      <c r="A41" s="232" t="s">
        <v>48</v>
      </c>
      <c r="B41" s="199" t="s">
        <v>273</v>
      </c>
      <c r="C41" s="241" t="s">
        <v>274</v>
      </c>
      <c r="D41" s="199"/>
      <c r="E41" s="200"/>
      <c r="F41" s="199"/>
      <c r="H41" s="191"/>
    </row>
    <row r="42" spans="1:8" ht="22.5" customHeight="1">
      <c r="A42" s="230"/>
      <c r="B42" s="198"/>
      <c r="C42" s="240" t="s">
        <v>275</v>
      </c>
      <c r="D42" s="245">
        <f>D9+D31</f>
        <v>2646.9</v>
      </c>
      <c r="E42" s="245">
        <f>E9+E31</f>
        <v>-37.2</v>
      </c>
      <c r="F42" s="245">
        <f>F9+F31</f>
        <v>2609.7000000000003</v>
      </c>
      <c r="H42" s="191"/>
    </row>
    <row r="43" spans="1:8" ht="21">
      <c r="A43" s="18"/>
      <c r="B43" s="208"/>
      <c r="C43" s="208"/>
      <c r="D43" s="252"/>
      <c r="E43" s="226"/>
      <c r="F43" s="253"/>
      <c r="G43" s="193"/>
      <c r="H43" s="188"/>
    </row>
  </sheetData>
  <sheetProtection/>
  <mergeCells count="2">
    <mergeCell ref="E3:G4"/>
    <mergeCell ref="A5:F5"/>
  </mergeCells>
  <printOptions/>
  <pageMargins left="0.7" right="0.7" top="0.75" bottom="0.75" header="0.3" footer="0.3"/>
  <pageSetup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35"/>
  <sheetViews>
    <sheetView view="pageBreakPreview" zoomScale="60" zoomScaleNormal="69" zoomScalePageLayoutView="0" workbookViewId="0" topLeftCell="A23">
      <selection activeCell="E34" sqref="E34"/>
    </sheetView>
  </sheetViews>
  <sheetFormatPr defaultColWidth="9.00390625" defaultRowHeight="12.75"/>
  <cols>
    <col min="1" max="1" width="17.625" style="0" customWidth="1"/>
    <col min="2" max="2" width="37.50390625" style="0" customWidth="1"/>
    <col min="3" max="3" width="63.50390625" style="0" customWidth="1"/>
    <col min="4" max="4" width="20.50390625" style="0" customWidth="1"/>
    <col min="5" max="5" width="16.125" style="0" customWidth="1"/>
    <col min="6" max="6" width="17.375" style="0" customWidth="1"/>
    <col min="7" max="7" width="18.50390625" style="0" customWidth="1"/>
  </cols>
  <sheetData>
    <row r="1" spans="2:7" ht="21">
      <c r="B1" s="185"/>
      <c r="C1" s="186"/>
      <c r="D1" s="186"/>
      <c r="E1" s="186"/>
      <c r="F1" s="186"/>
      <c r="G1" s="224"/>
    </row>
    <row r="2" spans="1:8" ht="20.25">
      <c r="A2" s="188"/>
      <c r="B2" s="189"/>
      <c r="C2" s="190"/>
      <c r="D2" s="348" t="s">
        <v>284</v>
      </c>
      <c r="E2" s="349"/>
      <c r="F2" s="349"/>
      <c r="G2" s="349"/>
      <c r="H2" s="188"/>
    </row>
    <row r="3" spans="1:8" ht="111" customHeight="1">
      <c r="A3" s="191"/>
      <c r="B3" s="187"/>
      <c r="C3" s="192"/>
      <c r="D3" s="349"/>
      <c r="E3" s="349"/>
      <c r="F3" s="349"/>
      <c r="G3" s="349"/>
      <c r="H3" s="191"/>
    </row>
    <row r="4" spans="1:8" ht="38.25" customHeight="1">
      <c r="A4" s="350" t="s">
        <v>285</v>
      </c>
      <c r="B4" s="351"/>
      <c r="C4" s="351"/>
      <c r="D4" s="351"/>
      <c r="E4" s="351"/>
      <c r="F4" s="351"/>
      <c r="G4" s="351"/>
      <c r="H4" s="191"/>
    </row>
    <row r="5" spans="1:8" ht="44.25" customHeight="1">
      <c r="A5" s="194"/>
      <c r="B5" s="195"/>
      <c r="C5" s="196"/>
      <c r="D5" s="196"/>
      <c r="E5" s="196"/>
      <c r="F5" s="196"/>
      <c r="G5" s="197" t="s">
        <v>215</v>
      </c>
      <c r="H5" s="191"/>
    </row>
    <row r="6" spans="1:8" ht="78" customHeight="1">
      <c r="A6" s="198" t="s">
        <v>216</v>
      </c>
      <c r="B6" s="198" t="s">
        <v>217</v>
      </c>
      <c r="C6" s="198" t="s">
        <v>218</v>
      </c>
      <c r="D6" s="198" t="s">
        <v>313</v>
      </c>
      <c r="E6" s="198" t="s">
        <v>16</v>
      </c>
      <c r="F6" s="198" t="s">
        <v>277</v>
      </c>
      <c r="G6" s="198" t="s">
        <v>293</v>
      </c>
      <c r="H6" s="191"/>
    </row>
    <row r="7" spans="1:8" ht="21">
      <c r="A7" s="202">
        <v>1</v>
      </c>
      <c r="B7" s="202">
        <v>2</v>
      </c>
      <c r="C7" s="202">
        <v>3</v>
      </c>
      <c r="D7" s="202">
        <v>4</v>
      </c>
      <c r="E7" s="202">
        <v>5</v>
      </c>
      <c r="F7" s="202">
        <v>6</v>
      </c>
      <c r="G7" s="202">
        <v>9</v>
      </c>
      <c r="H7" s="191"/>
    </row>
    <row r="8" spans="1:8" ht="39" customHeight="1">
      <c r="A8" s="228" t="s">
        <v>48</v>
      </c>
      <c r="B8" s="198" t="s">
        <v>219</v>
      </c>
      <c r="C8" s="240" t="s">
        <v>220</v>
      </c>
      <c r="D8" s="245">
        <f>D9+D23</f>
        <v>328</v>
      </c>
      <c r="E8" s="245">
        <f>E9+E23</f>
        <v>70</v>
      </c>
      <c r="F8" s="245">
        <f>F9+F23</f>
        <v>398</v>
      </c>
      <c r="G8" s="245">
        <f>G9+G23</f>
        <v>409</v>
      </c>
      <c r="H8" s="191"/>
    </row>
    <row r="9" spans="1:8" ht="29.25" customHeight="1">
      <c r="A9" s="229"/>
      <c r="B9" s="199"/>
      <c r="C9" s="241" t="s">
        <v>221</v>
      </c>
      <c r="D9" s="199">
        <f>D10+D12+D15+D21</f>
        <v>316</v>
      </c>
      <c r="E9" s="199">
        <f>E10+E12+E15+E21</f>
        <v>70</v>
      </c>
      <c r="F9" s="199">
        <f>F10+F12+F15+F21</f>
        <v>386</v>
      </c>
      <c r="G9" s="199">
        <f>G10+G12+G15+G21</f>
        <v>397</v>
      </c>
      <c r="H9" s="191"/>
    </row>
    <row r="10" spans="1:8" ht="33.75" customHeight="1">
      <c r="A10" s="230" t="s">
        <v>48</v>
      </c>
      <c r="B10" s="231" t="s">
        <v>222</v>
      </c>
      <c r="C10" s="240" t="s">
        <v>223</v>
      </c>
      <c r="D10" s="198">
        <f>D11</f>
        <v>40</v>
      </c>
      <c r="E10" s="198">
        <f>E11</f>
        <v>4</v>
      </c>
      <c r="F10" s="198">
        <f>F11</f>
        <v>44</v>
      </c>
      <c r="G10" s="198">
        <f>G11</f>
        <v>46</v>
      </c>
      <c r="H10" s="191"/>
    </row>
    <row r="11" spans="1:8" ht="152.25" customHeight="1">
      <c r="A11" s="232" t="s">
        <v>224</v>
      </c>
      <c r="B11" s="232" t="s">
        <v>225</v>
      </c>
      <c r="C11" s="242" t="s">
        <v>226</v>
      </c>
      <c r="D11" s="199">
        <v>40</v>
      </c>
      <c r="E11" s="199">
        <v>4</v>
      </c>
      <c r="F11" s="199">
        <f>D11+E11</f>
        <v>44</v>
      </c>
      <c r="G11" s="199">
        <v>46</v>
      </c>
      <c r="H11" s="191"/>
    </row>
    <row r="12" spans="1:8" ht="33" customHeight="1">
      <c r="A12" s="230" t="s">
        <v>48</v>
      </c>
      <c r="B12" s="198" t="s">
        <v>227</v>
      </c>
      <c r="C12" s="240" t="s">
        <v>228</v>
      </c>
      <c r="D12" s="198">
        <f aca="true" t="shared" si="0" ref="D12:G13">D13</f>
        <v>12</v>
      </c>
      <c r="E12" s="198">
        <f t="shared" si="0"/>
        <v>1</v>
      </c>
      <c r="F12" s="198">
        <f t="shared" si="0"/>
        <v>13</v>
      </c>
      <c r="G12" s="198">
        <f t="shared" si="0"/>
        <v>14</v>
      </c>
      <c r="H12" s="204"/>
    </row>
    <row r="13" spans="1:8" ht="44.25" customHeight="1">
      <c r="A13" s="232" t="s">
        <v>48</v>
      </c>
      <c r="B13" s="199" t="s">
        <v>229</v>
      </c>
      <c r="C13" s="241" t="s">
        <v>230</v>
      </c>
      <c r="D13" s="198">
        <f t="shared" si="0"/>
        <v>12</v>
      </c>
      <c r="E13" s="199">
        <f t="shared" si="0"/>
        <v>1</v>
      </c>
      <c r="F13" s="198">
        <f t="shared" si="0"/>
        <v>13</v>
      </c>
      <c r="G13" s="198">
        <f t="shared" si="0"/>
        <v>14</v>
      </c>
      <c r="H13" s="191"/>
    </row>
    <row r="14" spans="1:8" ht="42" customHeight="1">
      <c r="A14" s="232" t="s">
        <v>224</v>
      </c>
      <c r="B14" s="199" t="s">
        <v>231</v>
      </c>
      <c r="C14" s="241" t="s">
        <v>230</v>
      </c>
      <c r="D14" s="199">
        <v>12</v>
      </c>
      <c r="E14" s="199">
        <v>1</v>
      </c>
      <c r="F14" s="199">
        <f>D14+E14</f>
        <v>13</v>
      </c>
      <c r="G14" s="199">
        <v>14</v>
      </c>
      <c r="H14" s="191"/>
    </row>
    <row r="15" spans="1:8" ht="28.5" customHeight="1">
      <c r="A15" s="230" t="s">
        <v>48</v>
      </c>
      <c r="B15" s="198" t="s">
        <v>232</v>
      </c>
      <c r="C15" s="240" t="s">
        <v>233</v>
      </c>
      <c r="D15" s="198">
        <f>D16+D18</f>
        <v>259</v>
      </c>
      <c r="E15" s="198">
        <f>E16+E18</f>
        <v>65</v>
      </c>
      <c r="F15" s="198">
        <f>D15+E15</f>
        <v>324</v>
      </c>
      <c r="G15" s="198">
        <f>G16+G18</f>
        <v>332</v>
      </c>
      <c r="H15" s="204"/>
    </row>
    <row r="16" spans="1:8" ht="40.5" customHeight="1">
      <c r="A16" s="232" t="s">
        <v>48</v>
      </c>
      <c r="B16" s="199" t="s">
        <v>234</v>
      </c>
      <c r="C16" s="241" t="s">
        <v>235</v>
      </c>
      <c r="D16" s="198">
        <f>D17</f>
        <v>43</v>
      </c>
      <c r="E16" s="199">
        <f>E17</f>
        <v>53</v>
      </c>
      <c r="F16" s="198">
        <f>F17</f>
        <v>96</v>
      </c>
      <c r="G16" s="198">
        <f>G17</f>
        <v>100</v>
      </c>
      <c r="H16" s="204"/>
    </row>
    <row r="17" spans="1:8" ht="93" customHeight="1">
      <c r="A17" s="232" t="s">
        <v>224</v>
      </c>
      <c r="B17" s="232" t="s">
        <v>236</v>
      </c>
      <c r="C17" s="241" t="s">
        <v>237</v>
      </c>
      <c r="D17" s="246">
        <v>43</v>
      </c>
      <c r="E17" s="246">
        <v>53</v>
      </c>
      <c r="F17" s="246">
        <f>D17+E17</f>
        <v>96</v>
      </c>
      <c r="G17" s="246">
        <v>100</v>
      </c>
      <c r="H17" s="204"/>
    </row>
    <row r="18" spans="1:8" ht="25.5" customHeight="1">
      <c r="A18" s="232" t="s">
        <v>48</v>
      </c>
      <c r="B18" s="199" t="s">
        <v>238</v>
      </c>
      <c r="C18" s="241" t="s">
        <v>239</v>
      </c>
      <c r="D18" s="247">
        <f>D19+D20</f>
        <v>216</v>
      </c>
      <c r="E18" s="247">
        <f>E19+E20</f>
        <v>12</v>
      </c>
      <c r="F18" s="247">
        <f>F19+F20</f>
        <v>228</v>
      </c>
      <c r="G18" s="247">
        <f>G19+G20</f>
        <v>232</v>
      </c>
      <c r="H18" s="191"/>
    </row>
    <row r="19" spans="1:8" ht="70.5" customHeight="1">
      <c r="A19" s="232" t="s">
        <v>224</v>
      </c>
      <c r="B19" s="233" t="s">
        <v>240</v>
      </c>
      <c r="C19" s="241" t="s">
        <v>241</v>
      </c>
      <c r="D19" s="199">
        <v>94</v>
      </c>
      <c r="E19" s="199">
        <v>10</v>
      </c>
      <c r="F19" s="199">
        <f>D19+E19</f>
        <v>104</v>
      </c>
      <c r="G19" s="199">
        <v>106</v>
      </c>
      <c r="H19" s="191"/>
    </row>
    <row r="20" spans="1:8" ht="81" customHeight="1">
      <c r="A20" s="232" t="s">
        <v>224</v>
      </c>
      <c r="B20" s="199" t="s">
        <v>242</v>
      </c>
      <c r="C20" s="241" t="s">
        <v>243</v>
      </c>
      <c r="D20" s="199">
        <v>122</v>
      </c>
      <c r="E20" s="199">
        <v>2</v>
      </c>
      <c r="F20" s="199">
        <f>D20+E20</f>
        <v>124</v>
      </c>
      <c r="G20" s="199">
        <v>126</v>
      </c>
      <c r="H20" s="191"/>
    </row>
    <row r="21" spans="1:8" ht="20.25" customHeight="1">
      <c r="A21" s="230" t="s">
        <v>48</v>
      </c>
      <c r="B21" s="198" t="s">
        <v>244</v>
      </c>
      <c r="C21" s="240" t="s">
        <v>245</v>
      </c>
      <c r="D21" s="198">
        <f>D22</f>
        <v>5</v>
      </c>
      <c r="E21" s="198">
        <f>E22</f>
        <v>0</v>
      </c>
      <c r="F21" s="198">
        <f>F22</f>
        <v>5</v>
      </c>
      <c r="G21" s="198">
        <f>G22</f>
        <v>5</v>
      </c>
      <c r="H21" s="204"/>
    </row>
    <row r="22" spans="1:8" ht="140.25" customHeight="1">
      <c r="A22" s="232" t="s">
        <v>47</v>
      </c>
      <c r="B22" s="199" t="s">
        <v>246</v>
      </c>
      <c r="C22" s="241" t="s">
        <v>247</v>
      </c>
      <c r="D22" s="198">
        <v>5</v>
      </c>
      <c r="E22" s="198">
        <v>0</v>
      </c>
      <c r="F22" s="198">
        <f>D22+E22</f>
        <v>5</v>
      </c>
      <c r="G22" s="198">
        <v>5</v>
      </c>
      <c r="H22" s="204"/>
    </row>
    <row r="23" spans="1:8" ht="33" customHeight="1">
      <c r="A23" s="230"/>
      <c r="B23" s="198"/>
      <c r="C23" s="241" t="s">
        <v>321</v>
      </c>
      <c r="D23" s="245">
        <f aca="true" t="shared" si="1" ref="D23:G24">D24</f>
        <v>12</v>
      </c>
      <c r="E23" s="245">
        <f t="shared" si="1"/>
        <v>0</v>
      </c>
      <c r="F23" s="245">
        <f t="shared" si="1"/>
        <v>12</v>
      </c>
      <c r="G23" s="245">
        <f t="shared" si="1"/>
        <v>12</v>
      </c>
      <c r="H23" s="204"/>
    </row>
    <row r="24" spans="1:8" ht="87.75" customHeight="1">
      <c r="A24" s="234" t="s">
        <v>48</v>
      </c>
      <c r="B24" s="235" t="s">
        <v>256</v>
      </c>
      <c r="C24" s="243" t="s">
        <v>257</v>
      </c>
      <c r="D24" s="235">
        <f t="shared" si="1"/>
        <v>12</v>
      </c>
      <c r="E24" s="254">
        <f t="shared" si="1"/>
        <v>0</v>
      </c>
      <c r="F24" s="235">
        <f t="shared" si="1"/>
        <v>12</v>
      </c>
      <c r="G24" s="235">
        <f t="shared" si="1"/>
        <v>12</v>
      </c>
      <c r="H24" s="204"/>
    </row>
    <row r="25" spans="1:8" ht="128.25" customHeight="1">
      <c r="A25" s="236" t="s">
        <v>47</v>
      </c>
      <c r="B25" s="237" t="s">
        <v>82</v>
      </c>
      <c r="C25" s="244" t="s">
        <v>258</v>
      </c>
      <c r="D25" s="237">
        <v>12</v>
      </c>
      <c r="E25" s="255">
        <v>0</v>
      </c>
      <c r="F25" s="237">
        <f>D25+E25</f>
        <v>12</v>
      </c>
      <c r="G25" s="237">
        <v>12</v>
      </c>
      <c r="H25" s="204"/>
    </row>
    <row r="26" spans="1:8" ht="32.25" customHeight="1">
      <c r="A26" s="238" t="s">
        <v>48</v>
      </c>
      <c r="B26" s="198" t="s">
        <v>259</v>
      </c>
      <c r="C26" s="240" t="s">
        <v>260</v>
      </c>
      <c r="D26" s="198">
        <f aca="true" t="shared" si="2" ref="D26:G27">D27</f>
        <v>2318.9</v>
      </c>
      <c r="E26" s="198">
        <f t="shared" si="2"/>
        <v>-88.6</v>
      </c>
      <c r="F26" s="198">
        <f>F27</f>
        <v>2230.3</v>
      </c>
      <c r="G26" s="198">
        <f t="shared" si="2"/>
        <v>2232.1</v>
      </c>
      <c r="H26" s="205"/>
    </row>
    <row r="27" spans="1:8" ht="63">
      <c r="A27" s="239" t="s">
        <v>48</v>
      </c>
      <c r="B27" s="199" t="s">
        <v>261</v>
      </c>
      <c r="C27" s="241" t="s">
        <v>262</v>
      </c>
      <c r="D27" s="248">
        <f t="shared" si="2"/>
        <v>2318.9</v>
      </c>
      <c r="E27" s="248">
        <f t="shared" si="2"/>
        <v>-88.6</v>
      </c>
      <c r="F27" s="248">
        <f t="shared" si="2"/>
        <v>2230.3</v>
      </c>
      <c r="G27" s="248">
        <f t="shared" si="2"/>
        <v>2232.1</v>
      </c>
      <c r="H27" s="206"/>
    </row>
    <row r="28" spans="1:8" ht="57.75" customHeight="1">
      <c r="A28" s="239" t="s">
        <v>48</v>
      </c>
      <c r="B28" s="199" t="s">
        <v>261</v>
      </c>
      <c r="C28" s="241" t="s">
        <v>262</v>
      </c>
      <c r="D28" s="248">
        <f>D29+D32</f>
        <v>2318.9</v>
      </c>
      <c r="E28" s="248">
        <f>E29+E32</f>
        <v>-88.6</v>
      </c>
      <c r="F28" s="248">
        <f>F29+F32</f>
        <v>2230.3</v>
      </c>
      <c r="G28" s="248">
        <f>G29+G32</f>
        <v>2232.1</v>
      </c>
      <c r="H28" s="207"/>
    </row>
    <row r="29" spans="1:8" ht="50.25" customHeight="1">
      <c r="A29" s="238" t="s">
        <v>48</v>
      </c>
      <c r="B29" s="198" t="s">
        <v>263</v>
      </c>
      <c r="C29" s="240" t="s">
        <v>264</v>
      </c>
      <c r="D29" s="249">
        <f>D30</f>
        <v>2271.5</v>
      </c>
      <c r="E29" s="198">
        <f>E30</f>
        <v>-92.6</v>
      </c>
      <c r="F29" s="249">
        <f>D29+E29</f>
        <v>2178.9</v>
      </c>
      <c r="G29" s="249">
        <f>G30</f>
        <v>2178.9</v>
      </c>
      <c r="H29" s="207"/>
    </row>
    <row r="30" spans="1:8" ht="54" customHeight="1">
      <c r="A30" s="239" t="s">
        <v>47</v>
      </c>
      <c r="B30" s="199" t="s">
        <v>265</v>
      </c>
      <c r="C30" s="241" t="s">
        <v>266</v>
      </c>
      <c r="D30" s="248">
        <v>2271.5</v>
      </c>
      <c r="E30" s="248">
        <v>-92.6</v>
      </c>
      <c r="F30" s="248">
        <v>2178.9</v>
      </c>
      <c r="G30" s="248">
        <v>2178.9</v>
      </c>
      <c r="H30" s="207"/>
    </row>
    <row r="31" spans="1:8" ht="60" customHeight="1" hidden="1">
      <c r="A31" s="239"/>
      <c r="B31" s="199" t="s">
        <v>265</v>
      </c>
      <c r="C31" s="241" t="s">
        <v>374</v>
      </c>
      <c r="D31" s="248">
        <v>2271.5</v>
      </c>
      <c r="E31" s="199">
        <v>-113.33</v>
      </c>
      <c r="F31" s="248">
        <v>539.5</v>
      </c>
      <c r="G31" s="248">
        <v>539.5</v>
      </c>
      <c r="H31" s="207"/>
    </row>
    <row r="32" spans="1:8" ht="63" customHeight="1">
      <c r="A32" s="238" t="s">
        <v>48</v>
      </c>
      <c r="B32" s="198" t="s">
        <v>269</v>
      </c>
      <c r="C32" s="240" t="s">
        <v>270</v>
      </c>
      <c r="D32" s="249">
        <f>D33</f>
        <v>47.4</v>
      </c>
      <c r="E32" s="198">
        <f>E33</f>
        <v>4</v>
      </c>
      <c r="F32" s="249">
        <f>D32+E32</f>
        <v>51.4</v>
      </c>
      <c r="G32" s="249">
        <f>G33</f>
        <v>53.2</v>
      </c>
      <c r="H32" s="207"/>
    </row>
    <row r="33" spans="1:8" ht="61.5" customHeight="1">
      <c r="A33" s="239" t="s">
        <v>47</v>
      </c>
      <c r="B33" s="198" t="s">
        <v>210</v>
      </c>
      <c r="C33" s="241" t="s">
        <v>271</v>
      </c>
      <c r="D33" s="248">
        <v>47.4</v>
      </c>
      <c r="E33" s="314">
        <v>4</v>
      </c>
      <c r="F33" s="248">
        <f>D33+E33</f>
        <v>51.4</v>
      </c>
      <c r="G33" s="248">
        <v>53.2</v>
      </c>
      <c r="H33" s="207"/>
    </row>
    <row r="34" spans="1:8" ht="29.25" customHeight="1">
      <c r="A34" s="203"/>
      <c r="B34" s="201"/>
      <c r="C34" s="240" t="s">
        <v>275</v>
      </c>
      <c r="D34" s="245">
        <f>D8+D26</f>
        <v>2646.9</v>
      </c>
      <c r="E34" s="245">
        <f>E8+E26</f>
        <v>-18.599999999999994</v>
      </c>
      <c r="F34" s="245">
        <f>F26+F8</f>
        <v>2628.3</v>
      </c>
      <c r="G34" s="245">
        <f>G8+G26</f>
        <v>2641.1</v>
      </c>
      <c r="H34" s="191"/>
    </row>
    <row r="35" spans="1:8" ht="21">
      <c r="A35" s="208"/>
      <c r="B35" s="208"/>
      <c r="C35" s="209"/>
      <c r="D35" s="210"/>
      <c r="E35" s="208"/>
      <c r="F35" s="208"/>
      <c r="G35" s="193"/>
      <c r="H35" s="188"/>
    </row>
  </sheetData>
  <sheetProtection/>
  <mergeCells count="2">
    <mergeCell ref="D2:G3"/>
    <mergeCell ref="A4:G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120"/>
  <sheetViews>
    <sheetView view="pageBreakPreview" zoomScale="50" zoomScaleNormal="50" zoomScaleSheetLayoutView="50" zoomScalePageLayoutView="0" workbookViewId="0" topLeftCell="A18">
      <selection activeCell="D2" sqref="D2"/>
    </sheetView>
  </sheetViews>
  <sheetFormatPr defaultColWidth="9.00390625" defaultRowHeight="12.75"/>
  <cols>
    <col min="1" max="1" width="15.50390625" style="0" customWidth="1"/>
    <col min="2" max="2" width="97.375" style="8" customWidth="1"/>
    <col min="3" max="4" width="32.50390625" style="5" customWidth="1"/>
    <col min="5" max="5" width="28.875" style="7" customWidth="1"/>
    <col min="6" max="6" width="59.50390625" style="3" customWidth="1"/>
    <col min="7" max="7" width="22.00390625" style="3" customWidth="1"/>
  </cols>
  <sheetData>
    <row r="1" spans="2:10" ht="28.5" customHeight="1">
      <c r="B1" s="61"/>
      <c r="E1" s="256"/>
      <c r="F1" s="257"/>
      <c r="G1" s="256"/>
      <c r="H1" s="256"/>
      <c r="I1" s="256"/>
      <c r="J1" s="256"/>
    </row>
    <row r="2" spans="2:10" ht="178.5" customHeight="1">
      <c r="B2" s="61"/>
      <c r="C2" s="256"/>
      <c r="D2" s="256"/>
      <c r="E2" s="256"/>
      <c r="F2" s="257" t="s">
        <v>286</v>
      </c>
      <c r="G2" s="256"/>
      <c r="H2" s="256"/>
      <c r="I2" s="256"/>
      <c r="J2" s="256"/>
    </row>
    <row r="3" spans="2:10" ht="105" customHeight="1">
      <c r="B3" s="332" t="s">
        <v>287</v>
      </c>
      <c r="C3" s="332"/>
      <c r="D3" s="332"/>
      <c r="E3" s="332"/>
      <c r="F3" s="332"/>
      <c r="G3" s="62"/>
      <c r="H3" s="62"/>
      <c r="I3" s="57"/>
      <c r="J3" s="56"/>
    </row>
    <row r="4" spans="2:10" s="9" customFormat="1" ht="24.75">
      <c r="B4" s="62"/>
      <c r="C4" s="79"/>
      <c r="D4" s="79"/>
      <c r="E4" s="62"/>
      <c r="F4" s="80"/>
      <c r="G4" s="80"/>
      <c r="H4" s="62"/>
      <c r="I4" s="57"/>
      <c r="J4" s="81"/>
    </row>
    <row r="5" spans="2:10" s="21" customFormat="1" ht="79.5" customHeight="1">
      <c r="B5" s="59" t="s">
        <v>21</v>
      </c>
      <c r="C5" s="59" t="s">
        <v>41</v>
      </c>
      <c r="D5" s="59" t="s">
        <v>330</v>
      </c>
      <c r="E5" s="59" t="s">
        <v>16</v>
      </c>
      <c r="F5" s="59" t="s">
        <v>342</v>
      </c>
      <c r="G5" s="85"/>
      <c r="H5" s="81"/>
      <c r="I5" s="81"/>
      <c r="J5" s="81"/>
    </row>
    <row r="6" spans="2:14" s="21" customFormat="1" ht="24.75">
      <c r="B6" s="59">
        <v>1</v>
      </c>
      <c r="C6" s="60">
        <v>2</v>
      </c>
      <c r="D6" s="60"/>
      <c r="E6" s="59">
        <v>3</v>
      </c>
      <c r="F6" s="59">
        <v>4</v>
      </c>
      <c r="G6" s="85"/>
      <c r="H6" s="81"/>
      <c r="I6" s="82"/>
      <c r="J6" s="83"/>
      <c r="K6" s="25"/>
      <c r="L6" s="26"/>
      <c r="M6" s="27"/>
      <c r="N6" s="24"/>
    </row>
    <row r="7" spans="2:14" s="18" customFormat="1" ht="39.75" customHeight="1">
      <c r="B7" s="259" t="s">
        <v>49</v>
      </c>
      <c r="C7" s="262" t="s">
        <v>29</v>
      </c>
      <c r="D7" s="298">
        <f>D8+D9+D10+D12</f>
        <v>1339.4</v>
      </c>
      <c r="E7" s="263">
        <f>E8+E9+E10+E12</f>
        <v>-87.92</v>
      </c>
      <c r="F7" s="263">
        <f>F8+F9+F12+F10</f>
        <v>1251.48</v>
      </c>
      <c r="G7" s="117"/>
      <c r="H7" s="56"/>
      <c r="I7" s="69"/>
      <c r="J7" s="83"/>
      <c r="K7" s="25"/>
      <c r="L7" s="29"/>
      <c r="M7" s="27"/>
      <c r="N7" s="28"/>
    </row>
    <row r="8" spans="2:14" s="18" customFormat="1" ht="63" customHeight="1">
      <c r="B8" s="213" t="s">
        <v>105</v>
      </c>
      <c r="C8" s="264" t="s">
        <v>106</v>
      </c>
      <c r="D8" s="264" t="s">
        <v>331</v>
      </c>
      <c r="E8" s="265">
        <v>3.45</v>
      </c>
      <c r="F8" s="265">
        <v>409.88</v>
      </c>
      <c r="G8" s="118"/>
      <c r="H8" s="56"/>
      <c r="I8" s="69"/>
      <c r="J8" s="83"/>
      <c r="K8" s="25"/>
      <c r="L8" s="29"/>
      <c r="M8" s="27"/>
      <c r="N8" s="28"/>
    </row>
    <row r="9" spans="2:14" s="18" customFormat="1" ht="93" customHeight="1">
      <c r="B9" s="213" t="s">
        <v>20</v>
      </c>
      <c r="C9" s="264" t="s">
        <v>30</v>
      </c>
      <c r="D9" s="264" t="s">
        <v>332</v>
      </c>
      <c r="E9" s="265">
        <v>-101.37</v>
      </c>
      <c r="F9" s="265">
        <f>D9+E9</f>
        <v>811.6</v>
      </c>
      <c r="G9" s="125"/>
      <c r="H9" s="56"/>
      <c r="I9" s="69"/>
      <c r="J9" s="83"/>
      <c r="K9" s="25"/>
      <c r="L9" s="26"/>
      <c r="M9" s="26"/>
      <c r="N9" s="28"/>
    </row>
    <row r="10" spans="2:14" s="18" customFormat="1" ht="49.5" customHeight="1">
      <c r="B10" s="296" t="s">
        <v>324</v>
      </c>
      <c r="C10" s="264" t="s">
        <v>335</v>
      </c>
      <c r="D10" s="264" t="s">
        <v>334</v>
      </c>
      <c r="E10" s="265">
        <f>E11</f>
        <v>25</v>
      </c>
      <c r="F10" s="265">
        <f>F11</f>
        <v>25</v>
      </c>
      <c r="G10" s="125"/>
      <c r="H10" s="56"/>
      <c r="I10" s="69"/>
      <c r="J10" s="83"/>
      <c r="K10" s="25"/>
      <c r="L10" s="26"/>
      <c r="M10" s="26"/>
      <c r="N10" s="28"/>
    </row>
    <row r="11" spans="2:14" s="18" customFormat="1" ht="39" customHeight="1">
      <c r="B11" s="297" t="s">
        <v>326</v>
      </c>
      <c r="C11" s="264" t="s">
        <v>335</v>
      </c>
      <c r="D11" s="264" t="s">
        <v>334</v>
      </c>
      <c r="E11" s="265">
        <v>25</v>
      </c>
      <c r="F11" s="265">
        <f>D11+E11</f>
        <v>25</v>
      </c>
      <c r="G11" s="125"/>
      <c r="H11" s="56"/>
      <c r="I11" s="69"/>
      <c r="J11" s="83"/>
      <c r="K11" s="25"/>
      <c r="L11" s="26"/>
      <c r="M11" s="26"/>
      <c r="N11" s="28"/>
    </row>
    <row r="12" spans="2:14" s="18" customFormat="1" ht="34.5" customHeight="1">
      <c r="B12" s="258" t="s">
        <v>2</v>
      </c>
      <c r="C12" s="264" t="s">
        <v>99</v>
      </c>
      <c r="D12" s="264" t="s">
        <v>333</v>
      </c>
      <c r="E12" s="265">
        <v>-15</v>
      </c>
      <c r="F12" s="265">
        <f>D12+E12</f>
        <v>5</v>
      </c>
      <c r="G12" s="118"/>
      <c r="H12" s="56"/>
      <c r="I12" s="69"/>
      <c r="J12" s="83"/>
      <c r="K12" s="25"/>
      <c r="L12" s="26"/>
      <c r="M12" s="27"/>
      <c r="N12" s="28"/>
    </row>
    <row r="13" spans="2:14" s="18" customFormat="1" ht="39" customHeight="1">
      <c r="B13" s="260" t="s">
        <v>141</v>
      </c>
      <c r="C13" s="262" t="s">
        <v>144</v>
      </c>
      <c r="D13" s="298" t="str">
        <f>D14</f>
        <v>47,4</v>
      </c>
      <c r="E13" s="263">
        <f>E14</f>
        <v>3.4</v>
      </c>
      <c r="F13" s="263">
        <f>F14</f>
        <v>50.8</v>
      </c>
      <c r="G13" s="117"/>
      <c r="H13" s="56"/>
      <c r="I13" s="69"/>
      <c r="J13" s="83"/>
      <c r="K13" s="25"/>
      <c r="L13" s="26"/>
      <c r="M13" s="27"/>
      <c r="N13" s="28"/>
    </row>
    <row r="14" spans="2:14" s="18" customFormat="1" ht="41.25" customHeight="1">
      <c r="B14" s="214" t="s">
        <v>142</v>
      </c>
      <c r="C14" s="264" t="s">
        <v>143</v>
      </c>
      <c r="D14" s="264" t="s">
        <v>336</v>
      </c>
      <c r="E14" s="265">
        <v>3.4</v>
      </c>
      <c r="F14" s="265">
        <f>D14+E14</f>
        <v>50.8</v>
      </c>
      <c r="G14" s="118"/>
      <c r="H14" s="56"/>
      <c r="I14" s="69"/>
      <c r="J14" s="83"/>
      <c r="K14" s="25"/>
      <c r="L14" s="26"/>
      <c r="M14" s="27"/>
      <c r="N14" s="28"/>
    </row>
    <row r="15" spans="2:14" s="18" customFormat="1" ht="56.25" customHeight="1" hidden="1">
      <c r="B15" s="260" t="s">
        <v>54</v>
      </c>
      <c r="C15" s="262" t="s">
        <v>31</v>
      </c>
      <c r="D15" s="262"/>
      <c r="E15" s="263">
        <f>E16+E17</f>
        <v>0</v>
      </c>
      <c r="F15" s="263">
        <f>F16+F17</f>
        <v>0</v>
      </c>
      <c r="G15" s="117"/>
      <c r="H15" s="56"/>
      <c r="I15" s="69"/>
      <c r="J15" s="83"/>
      <c r="K15" s="25"/>
      <c r="L15" s="26"/>
      <c r="M15" s="26"/>
      <c r="N15" s="28"/>
    </row>
    <row r="16" spans="2:14" s="18" customFormat="1" ht="98.25" customHeight="1" hidden="1">
      <c r="B16" s="213" t="s">
        <v>109</v>
      </c>
      <c r="C16" s="264" t="s">
        <v>128</v>
      </c>
      <c r="D16" s="264"/>
      <c r="E16" s="265"/>
      <c r="F16" s="265"/>
      <c r="G16" s="118"/>
      <c r="H16" s="56"/>
      <c r="I16" s="69"/>
      <c r="J16" s="83"/>
      <c r="K16" s="25"/>
      <c r="L16" s="26"/>
      <c r="M16" s="26"/>
      <c r="N16" s="28"/>
    </row>
    <row r="17" spans="2:14" s="18" customFormat="1" ht="73.5" customHeight="1" hidden="1">
      <c r="B17" s="258" t="s">
        <v>76</v>
      </c>
      <c r="C17" s="264" t="s">
        <v>32</v>
      </c>
      <c r="D17" s="264"/>
      <c r="E17" s="265"/>
      <c r="F17" s="265"/>
      <c r="G17" s="118"/>
      <c r="H17" s="56"/>
      <c r="I17" s="69"/>
      <c r="J17" s="83"/>
      <c r="K17" s="30"/>
      <c r="L17" s="26"/>
      <c r="M17" s="26"/>
      <c r="N17" s="28"/>
    </row>
    <row r="18" spans="2:14" s="18" customFormat="1" ht="52.5" customHeight="1">
      <c r="B18" s="261" t="s">
        <v>55</v>
      </c>
      <c r="C18" s="266" t="s">
        <v>33</v>
      </c>
      <c r="D18" s="299" t="str">
        <f>D19</f>
        <v>120</v>
      </c>
      <c r="E18" s="263">
        <f>E19</f>
        <v>-120</v>
      </c>
      <c r="F18" s="263">
        <f>F19</f>
        <v>0</v>
      </c>
      <c r="G18" s="117"/>
      <c r="H18" s="56"/>
      <c r="I18" s="69"/>
      <c r="J18" s="83"/>
      <c r="K18" s="25"/>
      <c r="L18" s="26"/>
      <c r="M18" s="27"/>
      <c r="N18" s="28"/>
    </row>
    <row r="19" spans="2:14" s="18" customFormat="1" ht="57.75" customHeight="1">
      <c r="B19" s="213" t="s">
        <v>110</v>
      </c>
      <c r="C19" s="267" t="s">
        <v>129</v>
      </c>
      <c r="D19" s="267" t="s">
        <v>337</v>
      </c>
      <c r="E19" s="265">
        <v>-120</v>
      </c>
      <c r="F19" s="265">
        <v>0</v>
      </c>
      <c r="G19" s="118"/>
      <c r="H19" s="56"/>
      <c r="I19" s="69"/>
      <c r="J19" s="83"/>
      <c r="K19" s="25"/>
      <c r="L19" s="26"/>
      <c r="M19" s="27"/>
      <c r="N19" s="28"/>
    </row>
    <row r="20" spans="2:14" s="18" customFormat="1" ht="48" customHeight="1">
      <c r="B20" s="259" t="s">
        <v>57</v>
      </c>
      <c r="C20" s="266" t="s">
        <v>34</v>
      </c>
      <c r="D20" s="299" t="str">
        <f>D21</f>
        <v>20</v>
      </c>
      <c r="E20" s="263">
        <f>E21</f>
        <v>-20</v>
      </c>
      <c r="F20" s="263">
        <f>F21</f>
        <v>0</v>
      </c>
      <c r="G20" s="117"/>
      <c r="H20" s="56"/>
      <c r="I20" s="69"/>
      <c r="J20" s="84"/>
      <c r="K20" s="25"/>
      <c r="L20" s="26"/>
      <c r="M20" s="27"/>
      <c r="N20" s="28"/>
    </row>
    <row r="21" spans="2:14" s="18" customFormat="1" ht="51.75" customHeight="1">
      <c r="B21" s="213" t="s">
        <v>59</v>
      </c>
      <c r="C21" s="267" t="s">
        <v>35</v>
      </c>
      <c r="D21" s="267" t="s">
        <v>333</v>
      </c>
      <c r="E21" s="265">
        <v>-20</v>
      </c>
      <c r="F21" s="265">
        <f>D21+E21</f>
        <v>0</v>
      </c>
      <c r="G21" s="132"/>
      <c r="H21" s="56"/>
      <c r="I21" s="69"/>
      <c r="J21" s="83"/>
      <c r="K21" s="30"/>
      <c r="L21" s="26"/>
      <c r="M21" s="26"/>
      <c r="N21" s="28"/>
    </row>
    <row r="22" spans="2:14" s="18" customFormat="1" ht="36.75" customHeight="1">
      <c r="B22" s="259" t="s">
        <v>6</v>
      </c>
      <c r="C22" s="266" t="s">
        <v>100</v>
      </c>
      <c r="D22" s="299" t="str">
        <f>D23</f>
        <v>155,55</v>
      </c>
      <c r="E22" s="263">
        <f>E23</f>
        <v>-135.55</v>
      </c>
      <c r="F22" s="263">
        <f>F23</f>
        <v>20</v>
      </c>
      <c r="G22" s="132"/>
      <c r="H22" s="56"/>
      <c r="I22" s="69"/>
      <c r="J22" s="83"/>
      <c r="K22" s="30"/>
      <c r="L22" s="26"/>
      <c r="M22" s="26"/>
      <c r="N22" s="28"/>
    </row>
    <row r="23" spans="2:14" s="18" customFormat="1" ht="30.75" customHeight="1">
      <c r="B23" s="213" t="s">
        <v>8</v>
      </c>
      <c r="C23" s="267" t="s">
        <v>101</v>
      </c>
      <c r="D23" s="267" t="s">
        <v>338</v>
      </c>
      <c r="E23" s="265">
        <v>-135.55</v>
      </c>
      <c r="F23" s="265">
        <f>D23+E23</f>
        <v>20</v>
      </c>
      <c r="G23" s="135"/>
      <c r="H23" s="56"/>
      <c r="I23" s="69"/>
      <c r="J23" s="83"/>
      <c r="K23" s="30"/>
      <c r="L23" s="26"/>
      <c r="M23" s="26"/>
      <c r="N23" s="28"/>
    </row>
    <row r="24" spans="2:14" s="18" customFormat="1" ht="28.5" customHeight="1">
      <c r="B24" s="259" t="s">
        <v>60</v>
      </c>
      <c r="C24" s="266" t="s">
        <v>36</v>
      </c>
      <c r="D24" s="299" t="str">
        <f>D25</f>
        <v>342,61</v>
      </c>
      <c r="E24" s="263">
        <f>E25</f>
        <v>-12.73</v>
      </c>
      <c r="F24" s="263">
        <f>F25</f>
        <v>329.88</v>
      </c>
      <c r="G24" s="117"/>
      <c r="H24" s="56"/>
      <c r="I24" s="69"/>
      <c r="J24" s="83"/>
      <c r="K24" s="25"/>
      <c r="L24" s="26"/>
      <c r="M24" s="27"/>
      <c r="N24" s="28"/>
    </row>
    <row r="25" spans="2:14" s="18" customFormat="1" ht="33.75" customHeight="1">
      <c r="B25" s="213" t="s">
        <v>62</v>
      </c>
      <c r="C25" s="267" t="s">
        <v>37</v>
      </c>
      <c r="D25" s="267" t="s">
        <v>339</v>
      </c>
      <c r="E25" s="265">
        <v>-12.73</v>
      </c>
      <c r="F25" s="265">
        <f>D25+E25</f>
        <v>329.88</v>
      </c>
      <c r="G25" s="135"/>
      <c r="H25" s="56"/>
      <c r="I25" s="69"/>
      <c r="J25" s="85"/>
      <c r="K25" s="30"/>
      <c r="L25" s="26"/>
      <c r="M25" s="27"/>
      <c r="N25" s="28"/>
    </row>
    <row r="26" spans="2:14" s="18" customFormat="1" ht="39" customHeight="1">
      <c r="B26" s="259" t="s">
        <v>63</v>
      </c>
      <c r="C26" s="266" t="s">
        <v>38</v>
      </c>
      <c r="D26" s="299" t="str">
        <f>D27</f>
        <v>560,37</v>
      </c>
      <c r="E26" s="263">
        <f>E27</f>
        <v>397.17</v>
      </c>
      <c r="F26" s="263">
        <f>F27</f>
        <v>957.54</v>
      </c>
      <c r="G26" s="135"/>
      <c r="H26" s="56"/>
      <c r="I26" s="69"/>
      <c r="J26" s="85"/>
      <c r="K26" s="25"/>
      <c r="L26" s="26"/>
      <c r="M26" s="27"/>
      <c r="N26" s="28"/>
    </row>
    <row r="27" spans="2:14" s="18" customFormat="1" ht="61.5" customHeight="1">
      <c r="B27" s="214" t="s">
        <v>39</v>
      </c>
      <c r="C27" s="267" t="s">
        <v>40</v>
      </c>
      <c r="D27" s="267" t="s">
        <v>340</v>
      </c>
      <c r="E27" s="265">
        <v>397.17</v>
      </c>
      <c r="F27" s="265">
        <f>D27+E27</f>
        <v>957.54</v>
      </c>
      <c r="G27" s="135"/>
      <c r="H27" s="56"/>
      <c r="I27" s="69"/>
      <c r="J27" s="70"/>
      <c r="K27" s="32"/>
      <c r="L27" s="26"/>
      <c r="M27" s="27"/>
      <c r="N27" s="28"/>
    </row>
    <row r="28" spans="2:14" s="18" customFormat="1" ht="30" customHeight="1" hidden="1">
      <c r="B28" s="213" t="s">
        <v>65</v>
      </c>
      <c r="C28" s="267">
        <v>99</v>
      </c>
      <c r="D28" s="267"/>
      <c r="E28" s="265"/>
      <c r="F28" s="268">
        <v>0</v>
      </c>
      <c r="G28" s="135"/>
      <c r="H28" s="86"/>
      <c r="I28" s="86"/>
      <c r="J28" s="70"/>
      <c r="K28" s="32"/>
      <c r="L28" s="26"/>
      <c r="M28" s="27"/>
      <c r="N28" s="28"/>
    </row>
    <row r="29" spans="2:14" s="18" customFormat="1" ht="30" customHeight="1">
      <c r="B29" s="300" t="s">
        <v>65</v>
      </c>
      <c r="C29" s="266" t="s">
        <v>174</v>
      </c>
      <c r="D29" s="266" t="s">
        <v>341</v>
      </c>
      <c r="E29" s="263">
        <v>-61.57</v>
      </c>
      <c r="F29" s="301"/>
      <c r="G29" s="135"/>
      <c r="H29" s="86"/>
      <c r="I29" s="86"/>
      <c r="J29" s="70"/>
      <c r="K29" s="32"/>
      <c r="L29" s="26"/>
      <c r="M29" s="27"/>
      <c r="N29" s="28"/>
    </row>
    <row r="30" spans="2:10" s="18" customFormat="1" ht="42" customHeight="1">
      <c r="B30" s="259" t="s">
        <v>66</v>
      </c>
      <c r="C30" s="262"/>
      <c r="D30" s="298">
        <f>D7+D13+D18+D20+D22+D24+D26+D29</f>
        <v>2646.9</v>
      </c>
      <c r="E30" s="263">
        <f>E7+E13+E18+E22+E24+E26+E29+E20</f>
        <v>-37.199999999999996</v>
      </c>
      <c r="F30" s="263">
        <f>F7+F13+F15+F18+F20+F22+F24+F26+F28</f>
        <v>2609.7</v>
      </c>
      <c r="G30" s="135"/>
      <c r="H30" s="56"/>
      <c r="I30" s="56"/>
      <c r="J30" s="56"/>
    </row>
    <row r="31" spans="2:10" s="18" customFormat="1" ht="45">
      <c r="B31" s="87"/>
      <c r="C31" s="88"/>
      <c r="D31" s="88"/>
      <c r="E31" s="89"/>
      <c r="F31" s="90"/>
      <c r="G31" s="138"/>
      <c r="H31" s="69"/>
      <c r="I31" s="129"/>
      <c r="J31" s="56"/>
    </row>
    <row r="32" spans="2:10" s="18" customFormat="1" ht="45.75">
      <c r="B32" s="87"/>
      <c r="C32" s="91"/>
      <c r="D32" s="91"/>
      <c r="E32" s="92"/>
      <c r="F32" s="93"/>
      <c r="G32" s="127"/>
      <c r="H32" s="69"/>
      <c r="I32" s="112"/>
      <c r="J32" s="56"/>
    </row>
    <row r="33" spans="2:10" s="18" customFormat="1" ht="45.75">
      <c r="B33" s="87"/>
      <c r="C33" s="91"/>
      <c r="D33" s="91"/>
      <c r="E33" s="92"/>
      <c r="F33" s="93"/>
      <c r="G33" s="127"/>
      <c r="H33" s="69"/>
      <c r="I33" s="112"/>
      <c r="J33" s="56"/>
    </row>
    <row r="34" spans="2:10" s="18" customFormat="1" ht="45.75">
      <c r="B34" s="87"/>
      <c r="C34" s="91"/>
      <c r="D34" s="91"/>
      <c r="E34" s="92"/>
      <c r="F34" s="93"/>
      <c r="G34" s="127"/>
      <c r="H34" s="69"/>
      <c r="I34" s="112"/>
      <c r="J34" s="56"/>
    </row>
    <row r="35" spans="2:10" s="18" customFormat="1" ht="45">
      <c r="B35" s="87"/>
      <c r="C35" s="91"/>
      <c r="D35" s="91"/>
      <c r="E35" s="92"/>
      <c r="F35" s="93"/>
      <c r="G35" s="130"/>
      <c r="H35" s="69"/>
      <c r="I35" s="56"/>
      <c r="J35" s="56"/>
    </row>
    <row r="36" spans="2:10" s="18" customFormat="1" ht="45.75">
      <c r="B36" s="87"/>
      <c r="C36" s="91"/>
      <c r="D36" s="91"/>
      <c r="E36" s="92"/>
      <c r="F36" s="93"/>
      <c r="G36" s="127"/>
      <c r="H36" s="69"/>
      <c r="I36" s="56"/>
      <c r="J36" s="56"/>
    </row>
    <row r="37" spans="2:10" s="18" customFormat="1" ht="45.75">
      <c r="B37" s="87"/>
      <c r="C37" s="91"/>
      <c r="D37" s="91"/>
      <c r="E37" s="92"/>
      <c r="F37" s="93"/>
      <c r="G37" s="127"/>
      <c r="H37" s="69"/>
      <c r="I37" s="56"/>
      <c r="J37" s="56"/>
    </row>
    <row r="38" spans="2:10" s="18" customFormat="1" ht="45.75">
      <c r="B38" s="87"/>
      <c r="C38" s="91"/>
      <c r="D38" s="91"/>
      <c r="E38" s="92"/>
      <c r="F38" s="93"/>
      <c r="G38" s="127"/>
      <c r="H38" s="69"/>
      <c r="I38" s="56"/>
      <c r="J38" s="56"/>
    </row>
    <row r="39" spans="2:10" s="18" customFormat="1" ht="45">
      <c r="B39" s="87"/>
      <c r="C39" s="91"/>
      <c r="D39" s="91"/>
      <c r="E39" s="92"/>
      <c r="F39" s="93"/>
      <c r="G39" s="130"/>
      <c r="H39" s="69"/>
      <c r="I39" s="56"/>
      <c r="J39" s="56"/>
    </row>
    <row r="40" spans="2:10" s="18" customFormat="1" ht="45.75">
      <c r="B40" s="87"/>
      <c r="C40" s="91"/>
      <c r="D40" s="91"/>
      <c r="E40" s="92"/>
      <c r="F40" s="93"/>
      <c r="G40" s="127"/>
      <c r="H40" s="69"/>
      <c r="I40" s="56"/>
      <c r="J40" s="56"/>
    </row>
    <row r="41" spans="2:10" s="18" customFormat="1" ht="45.75">
      <c r="B41" s="87"/>
      <c r="C41" s="91"/>
      <c r="D41" s="91"/>
      <c r="E41" s="92"/>
      <c r="F41" s="93"/>
      <c r="G41" s="127"/>
      <c r="H41" s="69"/>
      <c r="I41" s="56"/>
      <c r="J41" s="56"/>
    </row>
    <row r="42" spans="2:10" s="18" customFormat="1" ht="24.75">
      <c r="B42" s="87"/>
      <c r="C42" s="91"/>
      <c r="D42" s="91"/>
      <c r="E42" s="92"/>
      <c r="F42" s="93"/>
      <c r="G42" s="93"/>
      <c r="H42" s="69"/>
      <c r="I42" s="56"/>
      <c r="J42" s="56"/>
    </row>
    <row r="43" spans="2:10" s="18" customFormat="1" ht="45.75">
      <c r="B43" s="87"/>
      <c r="C43" s="91"/>
      <c r="D43" s="91"/>
      <c r="E43" s="92"/>
      <c r="F43" s="93"/>
      <c r="G43" s="93"/>
      <c r="H43" s="69"/>
      <c r="I43" s="112"/>
      <c r="J43" s="56"/>
    </row>
    <row r="44" spans="2:10" s="18" customFormat="1" ht="45.75">
      <c r="B44" s="87"/>
      <c r="C44" s="91"/>
      <c r="D44" s="91"/>
      <c r="E44" s="92"/>
      <c r="F44" s="93"/>
      <c r="G44" s="93"/>
      <c r="H44" s="69"/>
      <c r="I44" s="112"/>
      <c r="J44" s="56"/>
    </row>
    <row r="45" spans="2:10" s="18" customFormat="1" ht="45.75">
      <c r="B45" s="87"/>
      <c r="C45" s="91"/>
      <c r="D45" s="91"/>
      <c r="E45" s="92"/>
      <c r="F45" s="93"/>
      <c r="G45" s="93"/>
      <c r="H45" s="69"/>
      <c r="I45" s="112"/>
      <c r="J45" s="56"/>
    </row>
    <row r="46" spans="2:10" s="18" customFormat="1" ht="45.75">
      <c r="B46" s="87"/>
      <c r="C46" s="91"/>
      <c r="D46" s="91"/>
      <c r="E46" s="92"/>
      <c r="F46" s="93"/>
      <c r="G46" s="93"/>
      <c r="H46" s="69"/>
      <c r="I46" s="112"/>
      <c r="J46" s="56"/>
    </row>
    <row r="47" spans="2:10" s="18" customFormat="1" ht="45.75">
      <c r="B47" s="87"/>
      <c r="C47" s="91"/>
      <c r="D47" s="91"/>
      <c r="E47" s="92"/>
      <c r="F47" s="93"/>
      <c r="G47" s="127"/>
      <c r="H47" s="69"/>
      <c r="I47" s="112"/>
      <c r="J47" s="56"/>
    </row>
    <row r="48" spans="2:10" s="18" customFormat="1" ht="45.75">
      <c r="B48" s="87"/>
      <c r="C48" s="91"/>
      <c r="D48" s="91"/>
      <c r="E48" s="92"/>
      <c r="F48" s="93"/>
      <c r="G48" s="127"/>
      <c r="H48" s="69"/>
      <c r="I48" s="112"/>
      <c r="J48" s="56"/>
    </row>
    <row r="49" spans="2:10" s="18" customFormat="1" ht="45.75">
      <c r="B49" s="87"/>
      <c r="C49" s="91"/>
      <c r="D49" s="91"/>
      <c r="E49" s="92"/>
      <c r="F49" s="93"/>
      <c r="G49" s="127"/>
      <c r="H49" s="69"/>
      <c r="I49" s="112"/>
      <c r="J49" s="56"/>
    </row>
    <row r="50" spans="2:10" s="18" customFormat="1" ht="45.75">
      <c r="B50" s="87"/>
      <c r="C50" s="91"/>
      <c r="D50" s="91"/>
      <c r="E50" s="92"/>
      <c r="F50" s="93"/>
      <c r="G50" s="127"/>
      <c r="H50" s="69"/>
      <c r="I50" s="112"/>
      <c r="J50" s="56"/>
    </row>
    <row r="51" spans="2:10" s="18" customFormat="1" ht="45.75">
      <c r="B51" s="87"/>
      <c r="C51" s="91"/>
      <c r="D51" s="91"/>
      <c r="E51" s="92"/>
      <c r="F51" s="93"/>
      <c r="G51" s="127"/>
      <c r="H51" s="69"/>
      <c r="I51" s="112"/>
      <c r="J51" s="56"/>
    </row>
    <row r="52" spans="2:10" s="18" customFormat="1" ht="45.75">
      <c r="B52" s="87"/>
      <c r="C52" s="91"/>
      <c r="D52" s="91"/>
      <c r="E52" s="92"/>
      <c r="F52" s="93"/>
      <c r="G52" s="127"/>
      <c r="H52" s="69"/>
      <c r="I52" s="112"/>
      <c r="J52" s="56"/>
    </row>
    <row r="53" spans="2:12" s="18" customFormat="1" ht="45.75">
      <c r="B53" s="33"/>
      <c r="C53" s="34"/>
      <c r="D53" s="34"/>
      <c r="E53" s="35"/>
      <c r="F53" s="36"/>
      <c r="G53" s="127"/>
      <c r="H53" s="28"/>
      <c r="I53" s="112"/>
      <c r="L53" s="112"/>
    </row>
    <row r="54" spans="2:9" s="18" customFormat="1" ht="45.75">
      <c r="B54" s="33"/>
      <c r="C54" s="34"/>
      <c r="D54" s="34"/>
      <c r="E54" s="35"/>
      <c r="F54" s="36"/>
      <c r="G54" s="127"/>
      <c r="H54" s="28"/>
      <c r="I54" s="112"/>
    </row>
    <row r="55" spans="2:8" s="18" customFormat="1" ht="18">
      <c r="B55" s="33"/>
      <c r="C55" s="34"/>
      <c r="D55" s="34"/>
      <c r="E55" s="35"/>
      <c r="F55" s="36"/>
      <c r="G55" s="36"/>
      <c r="H55" s="28"/>
    </row>
    <row r="56" spans="2:8" s="18" customFormat="1" ht="45">
      <c r="B56" s="33"/>
      <c r="C56" s="34"/>
      <c r="D56" s="34"/>
      <c r="E56" s="35"/>
      <c r="F56" s="36"/>
      <c r="G56" s="130"/>
      <c r="H56" s="28"/>
    </row>
    <row r="57" spans="2:8" s="18" customFormat="1" ht="45.75">
      <c r="B57" s="33"/>
      <c r="C57" s="34"/>
      <c r="D57" s="34"/>
      <c r="E57" s="35"/>
      <c r="F57" s="36"/>
      <c r="G57" s="127"/>
      <c r="H57" s="28"/>
    </row>
    <row r="58" spans="2:8" s="18" customFormat="1" ht="45.75">
      <c r="B58" s="33"/>
      <c r="C58" s="34"/>
      <c r="D58" s="34"/>
      <c r="E58" s="35"/>
      <c r="F58" s="36"/>
      <c r="G58" s="127"/>
      <c r="H58" s="28"/>
    </row>
    <row r="59" spans="2:8" s="18" customFormat="1" ht="45.75">
      <c r="B59" s="33"/>
      <c r="C59" s="34"/>
      <c r="D59" s="34"/>
      <c r="E59" s="35"/>
      <c r="F59" s="36"/>
      <c r="G59" s="127"/>
      <c r="H59" s="28"/>
    </row>
    <row r="60" spans="2:9" s="18" customFormat="1" ht="45.75">
      <c r="B60" s="33"/>
      <c r="C60" s="34"/>
      <c r="D60" s="34"/>
      <c r="E60" s="35"/>
      <c r="F60" s="36"/>
      <c r="G60" s="127"/>
      <c r="H60" s="28"/>
      <c r="I60" s="112"/>
    </row>
    <row r="61" spans="2:9" s="18" customFormat="1" ht="45.75">
      <c r="B61" s="33"/>
      <c r="C61" s="34"/>
      <c r="D61" s="34"/>
      <c r="E61" s="35"/>
      <c r="F61" s="36"/>
      <c r="G61" s="127"/>
      <c r="H61" s="28"/>
      <c r="I61" s="112"/>
    </row>
    <row r="62" spans="2:8" s="18" customFormat="1" ht="18">
      <c r="B62" s="33"/>
      <c r="C62" s="34"/>
      <c r="D62" s="34"/>
      <c r="E62" s="35"/>
      <c r="F62" s="36"/>
      <c r="G62" s="36"/>
      <c r="H62" s="28"/>
    </row>
    <row r="63" spans="2:8" s="18" customFormat="1" ht="18">
      <c r="B63" s="33"/>
      <c r="C63" s="34"/>
      <c r="D63" s="34"/>
      <c r="E63" s="35"/>
      <c r="F63" s="36"/>
      <c r="G63" s="36"/>
      <c r="H63" s="28"/>
    </row>
    <row r="64" spans="2:8" s="18" customFormat="1" ht="18">
      <c r="B64" s="33"/>
      <c r="C64" s="34"/>
      <c r="D64" s="34"/>
      <c r="E64" s="35"/>
      <c r="F64" s="36"/>
      <c r="G64" s="36"/>
      <c r="H64" s="28"/>
    </row>
    <row r="65" spans="2:8" s="18" customFormat="1" ht="18">
      <c r="B65" s="33"/>
      <c r="C65" s="34"/>
      <c r="D65" s="34"/>
      <c r="E65" s="35"/>
      <c r="F65" s="36"/>
      <c r="G65" s="36"/>
      <c r="H65" s="28"/>
    </row>
    <row r="66" spans="2:8" s="18" customFormat="1" ht="18">
      <c r="B66" s="33"/>
      <c r="C66" s="34"/>
      <c r="D66" s="34"/>
      <c r="E66" s="35"/>
      <c r="F66" s="36"/>
      <c r="G66" s="36"/>
      <c r="H66" s="28"/>
    </row>
    <row r="67" spans="2:8" s="18" customFormat="1" ht="18">
      <c r="B67" s="33"/>
      <c r="C67" s="34"/>
      <c r="D67" s="34"/>
      <c r="E67" s="35"/>
      <c r="F67" s="36"/>
      <c r="G67" s="36"/>
      <c r="H67" s="28"/>
    </row>
    <row r="68" spans="2:8" s="18" customFormat="1" ht="18">
      <c r="B68" s="37"/>
      <c r="C68" s="38"/>
      <c r="D68" s="38"/>
      <c r="E68" s="35"/>
      <c r="F68" s="36"/>
      <c r="G68" s="36"/>
      <c r="H68" s="28"/>
    </row>
    <row r="69" spans="2:8" s="18" customFormat="1" ht="18">
      <c r="B69" s="39"/>
      <c r="C69" s="38"/>
      <c r="D69" s="38"/>
      <c r="E69" s="35"/>
      <c r="F69" s="36"/>
      <c r="G69" s="36"/>
      <c r="H69" s="28"/>
    </row>
    <row r="70" spans="2:8" s="18" customFormat="1" ht="18">
      <c r="B70" s="39"/>
      <c r="C70" s="38"/>
      <c r="D70" s="38"/>
      <c r="E70" s="35"/>
      <c r="F70" s="36"/>
      <c r="G70" s="36"/>
      <c r="H70" s="28"/>
    </row>
    <row r="71" spans="2:8" s="18" customFormat="1" ht="18">
      <c r="B71" s="39"/>
      <c r="C71" s="38"/>
      <c r="D71" s="38"/>
      <c r="E71" s="35"/>
      <c r="F71" s="36"/>
      <c r="G71" s="36"/>
      <c r="H71" s="28"/>
    </row>
    <row r="72" spans="2:8" s="18" customFormat="1" ht="18">
      <c r="B72" s="39"/>
      <c r="C72" s="38"/>
      <c r="D72" s="38"/>
      <c r="E72" s="35"/>
      <c r="F72" s="36"/>
      <c r="G72" s="36"/>
      <c r="H72" s="28"/>
    </row>
    <row r="73" spans="2:8" s="18" customFormat="1" ht="18">
      <c r="B73" s="39"/>
      <c r="C73" s="38"/>
      <c r="D73" s="38"/>
      <c r="E73" s="35"/>
      <c r="F73" s="36"/>
      <c r="G73" s="36"/>
      <c r="H73" s="28"/>
    </row>
    <row r="74" spans="2:8" s="18" customFormat="1" ht="18">
      <c r="B74" s="39"/>
      <c r="C74" s="38"/>
      <c r="D74" s="38"/>
      <c r="E74" s="35"/>
      <c r="F74" s="36"/>
      <c r="G74" s="36"/>
      <c r="H74" s="28"/>
    </row>
    <row r="75" spans="2:8" s="18" customFormat="1" ht="18">
      <c r="B75" s="39"/>
      <c r="C75" s="38"/>
      <c r="D75" s="38"/>
      <c r="E75" s="35"/>
      <c r="F75" s="36"/>
      <c r="G75" s="36"/>
      <c r="H75" s="28"/>
    </row>
    <row r="76" spans="2:8" s="18" customFormat="1" ht="18">
      <c r="B76" s="39"/>
      <c r="C76" s="38"/>
      <c r="D76" s="38"/>
      <c r="E76" s="35"/>
      <c r="F76" s="36"/>
      <c r="G76" s="36"/>
      <c r="H76" s="28"/>
    </row>
    <row r="77" spans="2:8" s="18" customFormat="1" ht="18">
      <c r="B77" s="39"/>
      <c r="C77" s="38"/>
      <c r="D77" s="38"/>
      <c r="E77" s="35"/>
      <c r="F77" s="36"/>
      <c r="G77" s="36"/>
      <c r="H77" s="28"/>
    </row>
    <row r="78" spans="2:8" s="18" customFormat="1" ht="18">
      <c r="B78" s="39"/>
      <c r="C78" s="38"/>
      <c r="D78" s="38"/>
      <c r="E78" s="35"/>
      <c r="F78" s="36"/>
      <c r="G78" s="36"/>
      <c r="H78" s="28"/>
    </row>
    <row r="79" spans="2:8" s="18" customFormat="1" ht="18">
      <c r="B79" s="39"/>
      <c r="C79" s="38"/>
      <c r="D79" s="38"/>
      <c r="E79" s="35"/>
      <c r="F79" s="36"/>
      <c r="G79" s="36"/>
      <c r="H79" s="28"/>
    </row>
    <row r="80" spans="2:8" s="18" customFormat="1" ht="18">
      <c r="B80" s="39"/>
      <c r="C80" s="38"/>
      <c r="D80" s="38"/>
      <c r="E80" s="35"/>
      <c r="F80" s="36"/>
      <c r="G80" s="36"/>
      <c r="H80" s="28"/>
    </row>
    <row r="81" spans="2:8" s="18" customFormat="1" ht="18">
      <c r="B81" s="39"/>
      <c r="C81" s="38"/>
      <c r="D81" s="38"/>
      <c r="E81" s="35"/>
      <c r="F81" s="36"/>
      <c r="G81" s="36"/>
      <c r="H81" s="28"/>
    </row>
    <row r="82" spans="2:8" s="18" customFormat="1" ht="18">
      <c r="B82" s="39"/>
      <c r="C82" s="38"/>
      <c r="D82" s="38"/>
      <c r="E82" s="35"/>
      <c r="F82" s="36"/>
      <c r="G82" s="36"/>
      <c r="H82" s="28"/>
    </row>
    <row r="83" spans="2:8" s="18" customFormat="1" ht="18">
      <c r="B83" s="39"/>
      <c r="C83" s="38"/>
      <c r="D83" s="38"/>
      <c r="E83" s="35"/>
      <c r="F83" s="36"/>
      <c r="G83" s="36"/>
      <c r="H83" s="28"/>
    </row>
    <row r="84" spans="2:8" s="18" customFormat="1" ht="18">
      <c r="B84" s="39"/>
      <c r="C84" s="38"/>
      <c r="D84" s="38"/>
      <c r="E84" s="35"/>
      <c r="F84" s="36"/>
      <c r="G84" s="36"/>
      <c r="H84" s="28"/>
    </row>
    <row r="85" spans="2:8" s="18" customFormat="1" ht="18">
      <c r="B85" s="39"/>
      <c r="C85" s="38"/>
      <c r="D85" s="38"/>
      <c r="E85" s="35"/>
      <c r="F85" s="36"/>
      <c r="G85" s="36"/>
      <c r="H85" s="28"/>
    </row>
    <row r="86" spans="2:8" s="18" customFormat="1" ht="18">
      <c r="B86" s="39"/>
      <c r="C86" s="38"/>
      <c r="D86" s="38"/>
      <c r="E86" s="35"/>
      <c r="F86" s="36"/>
      <c r="G86" s="36"/>
      <c r="H86" s="28"/>
    </row>
    <row r="87" spans="2:8" s="18" customFormat="1" ht="18">
      <c r="B87" s="39"/>
      <c r="C87" s="38"/>
      <c r="D87" s="38"/>
      <c r="E87" s="35"/>
      <c r="F87" s="36"/>
      <c r="G87" s="36"/>
      <c r="H87" s="28"/>
    </row>
    <row r="88" spans="2:8" s="18" customFormat="1" ht="18">
      <c r="B88" s="39"/>
      <c r="C88" s="38"/>
      <c r="D88" s="38"/>
      <c r="E88" s="35"/>
      <c r="F88" s="36"/>
      <c r="G88" s="36"/>
      <c r="H88" s="28"/>
    </row>
    <row r="89" spans="2:8" s="18" customFormat="1" ht="18">
      <c r="B89" s="39"/>
      <c r="C89" s="38"/>
      <c r="D89" s="38"/>
      <c r="E89" s="35"/>
      <c r="F89" s="36"/>
      <c r="G89" s="36"/>
      <c r="H89" s="28"/>
    </row>
    <row r="90" spans="2:8" s="18" customFormat="1" ht="18">
      <c r="B90" s="39"/>
      <c r="C90" s="38"/>
      <c r="D90" s="38"/>
      <c r="E90" s="35"/>
      <c r="F90" s="36"/>
      <c r="G90" s="36"/>
      <c r="H90" s="28"/>
    </row>
    <row r="91" spans="2:8" s="18" customFormat="1" ht="18">
      <c r="B91" s="39"/>
      <c r="C91" s="38"/>
      <c r="D91" s="38"/>
      <c r="E91" s="35"/>
      <c r="F91" s="36"/>
      <c r="G91" s="36"/>
      <c r="H91" s="28"/>
    </row>
    <row r="92" spans="2:8" s="18" customFormat="1" ht="18">
      <c r="B92" s="39"/>
      <c r="C92" s="38"/>
      <c r="D92" s="38"/>
      <c r="E92" s="35"/>
      <c r="F92" s="36"/>
      <c r="G92" s="36"/>
      <c r="H92" s="28"/>
    </row>
    <row r="93" spans="2:8" s="18" customFormat="1" ht="18">
      <c r="B93" s="39"/>
      <c r="C93" s="38"/>
      <c r="D93" s="38"/>
      <c r="E93" s="35"/>
      <c r="F93" s="36"/>
      <c r="G93" s="36"/>
      <c r="H93" s="28"/>
    </row>
    <row r="94" spans="2:8" s="18" customFormat="1" ht="18">
      <c r="B94" s="39"/>
      <c r="C94" s="38"/>
      <c r="D94" s="38"/>
      <c r="E94" s="35"/>
      <c r="F94" s="36"/>
      <c r="G94" s="36"/>
      <c r="H94" s="28"/>
    </row>
    <row r="95" spans="2:8" s="18" customFormat="1" ht="18">
      <c r="B95" s="39"/>
      <c r="C95" s="38"/>
      <c r="D95" s="38"/>
      <c r="E95" s="35"/>
      <c r="F95" s="36"/>
      <c r="G95" s="36"/>
      <c r="H95" s="28"/>
    </row>
    <row r="96" spans="2:8" s="18" customFormat="1" ht="18">
      <c r="B96" s="39"/>
      <c r="C96" s="38"/>
      <c r="D96" s="38"/>
      <c r="E96" s="35"/>
      <c r="F96" s="36"/>
      <c r="G96" s="36"/>
      <c r="H96" s="28"/>
    </row>
    <row r="97" spans="2:8" s="18" customFormat="1" ht="18">
      <c r="B97" s="39"/>
      <c r="C97" s="38"/>
      <c r="D97" s="38"/>
      <c r="E97" s="35"/>
      <c r="F97" s="36"/>
      <c r="G97" s="36"/>
      <c r="H97" s="28"/>
    </row>
    <row r="98" spans="2:8" ht="12.75">
      <c r="B98" s="31"/>
      <c r="C98" s="40"/>
      <c r="D98" s="40"/>
      <c r="E98" s="41"/>
      <c r="F98" s="42"/>
      <c r="G98" s="42"/>
      <c r="H98" s="43"/>
    </row>
    <row r="99" spans="2:8" ht="12.75">
      <c r="B99" s="31"/>
      <c r="C99" s="40"/>
      <c r="D99" s="40"/>
      <c r="E99" s="41"/>
      <c r="F99" s="42"/>
      <c r="G99" s="42"/>
      <c r="H99" s="43"/>
    </row>
    <row r="100" spans="2:8" ht="12.75">
      <c r="B100" s="31"/>
      <c r="C100" s="40"/>
      <c r="D100" s="40"/>
      <c r="E100" s="41"/>
      <c r="F100" s="42"/>
      <c r="G100" s="42"/>
      <c r="H100" s="43"/>
    </row>
    <row r="101" spans="2:8" ht="12.75">
      <c r="B101" s="31"/>
      <c r="C101" s="40"/>
      <c r="D101" s="40"/>
      <c r="E101" s="41"/>
      <c r="F101" s="42"/>
      <c r="G101" s="42"/>
      <c r="H101" s="43"/>
    </row>
    <row r="102" spans="2:8" ht="12.75">
      <c r="B102" s="31"/>
      <c r="C102" s="40"/>
      <c r="D102" s="40"/>
      <c r="E102" s="41"/>
      <c r="F102" s="42"/>
      <c r="G102" s="42"/>
      <c r="H102" s="43"/>
    </row>
    <row r="103" spans="2:8" ht="12.75">
      <c r="B103" s="31"/>
      <c r="C103" s="40"/>
      <c r="D103" s="40"/>
      <c r="E103" s="41"/>
      <c r="F103" s="42"/>
      <c r="G103" s="42"/>
      <c r="H103" s="43"/>
    </row>
    <row r="104" spans="2:8" ht="12.75">
      <c r="B104" s="31"/>
      <c r="C104" s="40"/>
      <c r="D104" s="40"/>
      <c r="E104" s="41"/>
      <c r="F104" s="42"/>
      <c r="G104" s="42"/>
      <c r="H104" s="43"/>
    </row>
    <row r="105" spans="2:8" ht="12.75">
      <c r="B105" s="31"/>
      <c r="C105" s="40"/>
      <c r="D105" s="40"/>
      <c r="E105" s="41"/>
      <c r="F105" s="42"/>
      <c r="G105" s="42"/>
      <c r="H105" s="43"/>
    </row>
    <row r="106" spans="2:8" ht="12.75">
      <c r="B106" s="31"/>
      <c r="C106" s="40"/>
      <c r="D106" s="40"/>
      <c r="E106" s="41"/>
      <c r="F106" s="42"/>
      <c r="G106" s="42"/>
      <c r="H106" s="43"/>
    </row>
    <row r="107" spans="2:8" ht="12.75">
      <c r="B107" s="31"/>
      <c r="C107" s="40"/>
      <c r="D107" s="40"/>
      <c r="E107" s="41"/>
      <c r="F107" s="42"/>
      <c r="G107" s="42"/>
      <c r="H107" s="43"/>
    </row>
    <row r="108" spans="2:8" ht="12.75">
      <c r="B108" s="31"/>
      <c r="C108" s="40"/>
      <c r="D108" s="40"/>
      <c r="E108" s="41"/>
      <c r="F108" s="42"/>
      <c r="G108" s="42"/>
      <c r="H108" s="43"/>
    </row>
    <row r="109" spans="2:8" ht="12.75">
      <c r="B109" s="31"/>
      <c r="C109" s="40"/>
      <c r="D109" s="40"/>
      <c r="E109" s="41"/>
      <c r="F109" s="42"/>
      <c r="G109" s="42"/>
      <c r="H109" s="43"/>
    </row>
    <row r="110" spans="2:8" ht="12.75">
      <c r="B110" s="31"/>
      <c r="C110" s="40"/>
      <c r="D110" s="40"/>
      <c r="E110" s="41"/>
      <c r="F110" s="42"/>
      <c r="G110" s="42"/>
      <c r="H110" s="43"/>
    </row>
    <row r="111" spans="2:8" ht="12.75">
      <c r="B111" s="31"/>
      <c r="C111" s="40"/>
      <c r="D111" s="40"/>
      <c r="E111" s="41"/>
      <c r="F111" s="42"/>
      <c r="G111" s="42"/>
      <c r="H111" s="43"/>
    </row>
    <row r="112" spans="2:8" ht="12.75">
      <c r="B112" s="31"/>
      <c r="C112" s="40"/>
      <c r="D112" s="40"/>
      <c r="E112" s="41"/>
      <c r="F112" s="42"/>
      <c r="G112" s="42"/>
      <c r="H112" s="43"/>
    </row>
    <row r="113" spans="2:8" ht="12.75">
      <c r="B113" s="31"/>
      <c r="C113" s="40"/>
      <c r="D113" s="40"/>
      <c r="E113" s="41"/>
      <c r="F113" s="42"/>
      <c r="G113" s="42"/>
      <c r="H113" s="43"/>
    </row>
    <row r="114" spans="2:8" ht="12.75">
      <c r="B114" s="31"/>
      <c r="C114" s="40"/>
      <c r="D114" s="40"/>
      <c r="E114" s="41"/>
      <c r="F114" s="42"/>
      <c r="G114" s="42"/>
      <c r="H114" s="43"/>
    </row>
    <row r="115" spans="2:8" ht="12.75">
      <c r="B115" s="31"/>
      <c r="C115" s="40"/>
      <c r="D115" s="40"/>
      <c r="E115" s="41"/>
      <c r="F115" s="42"/>
      <c r="G115" s="42"/>
      <c r="H115" s="43"/>
    </row>
    <row r="116" spans="2:8" ht="12.75">
      <c r="B116" s="31"/>
      <c r="C116" s="40"/>
      <c r="D116" s="40"/>
      <c r="E116" s="41"/>
      <c r="F116" s="42"/>
      <c r="G116" s="42"/>
      <c r="H116" s="43"/>
    </row>
    <row r="117" spans="3:4" ht="12.75">
      <c r="C117" s="17"/>
      <c r="D117" s="17"/>
    </row>
    <row r="118" spans="3:4" ht="12.75">
      <c r="C118" s="17"/>
      <c r="D118" s="17"/>
    </row>
    <row r="119" spans="3:4" ht="12.75">
      <c r="C119" s="17"/>
      <c r="D119" s="17"/>
    </row>
    <row r="120" spans="3:4" ht="12.75">
      <c r="C120" s="17"/>
      <c r="D120" s="17"/>
    </row>
  </sheetData>
  <sheetProtection/>
  <mergeCells count="1">
    <mergeCell ref="B3:F3"/>
  </mergeCells>
  <printOptions/>
  <pageMargins left="0.7480314960629921" right="0.3937007874015748" top="0.07874015748031496" bottom="0.1968503937007874" header="0.07874015748031496" footer="0.2755905511811024"/>
  <pageSetup fitToHeight="0" fitToWidth="1" horizontalDpi="600" verticalDpi="600" orientation="portrait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O118"/>
  <sheetViews>
    <sheetView view="pageBreakPreview" zoomScale="50" zoomScaleNormal="90" zoomScaleSheetLayoutView="50" zoomScalePageLayoutView="0" workbookViewId="0" topLeftCell="A9">
      <selection activeCell="F26" sqref="F26"/>
    </sheetView>
  </sheetViews>
  <sheetFormatPr defaultColWidth="9.00390625" defaultRowHeight="12.75"/>
  <cols>
    <col min="1" max="1" width="25.375" style="0" customWidth="1"/>
    <col min="2" max="2" width="80.875" style="8" customWidth="1"/>
    <col min="3" max="5" width="21.00390625" style="5" customWidth="1"/>
    <col min="6" max="6" width="31.50390625" style="7" customWidth="1"/>
    <col min="7" max="8" width="33.875" style="3" customWidth="1"/>
  </cols>
  <sheetData>
    <row r="1" spans="2:11" ht="43.5" customHeight="1">
      <c r="B1" s="61"/>
      <c r="C1" s="303"/>
      <c r="D1" s="303"/>
      <c r="E1" s="303"/>
      <c r="F1" s="303"/>
      <c r="G1" s="257"/>
      <c r="H1" s="303"/>
      <c r="I1" s="303"/>
      <c r="J1" s="303"/>
      <c r="K1" s="303"/>
    </row>
    <row r="2" spans="2:11" ht="94.5" customHeight="1" hidden="1">
      <c r="B2" s="61"/>
      <c r="C2" s="303"/>
      <c r="D2" s="303"/>
      <c r="E2" s="303"/>
      <c r="F2" s="303"/>
      <c r="G2" s="303"/>
      <c r="H2" s="303"/>
      <c r="I2" s="303"/>
      <c r="J2" s="303"/>
      <c r="K2" s="303"/>
    </row>
    <row r="3" spans="2:11" ht="147" customHeight="1">
      <c r="B3" s="61"/>
      <c r="C3" s="303"/>
      <c r="D3" s="303"/>
      <c r="E3" s="303"/>
      <c r="F3" s="353" t="s">
        <v>351</v>
      </c>
      <c r="G3" s="353"/>
      <c r="H3" s="303"/>
      <c r="I3" s="303"/>
      <c r="J3" s="303"/>
      <c r="K3" s="303"/>
    </row>
    <row r="4" spans="2:11" ht="96.75" customHeight="1">
      <c r="B4" s="352" t="s">
        <v>288</v>
      </c>
      <c r="C4" s="352"/>
      <c r="D4" s="352"/>
      <c r="E4" s="352"/>
      <c r="F4" s="352"/>
      <c r="G4" s="352"/>
      <c r="H4" s="62"/>
      <c r="I4" s="62"/>
      <c r="J4" s="57"/>
      <c r="K4" s="56"/>
    </row>
    <row r="5" spans="2:11" s="9" customFormat="1" ht="24.75">
      <c r="B5" s="62"/>
      <c r="C5" s="79"/>
      <c r="D5" s="79"/>
      <c r="E5" s="79"/>
      <c r="F5" s="62"/>
      <c r="G5" s="80"/>
      <c r="H5" s="80"/>
      <c r="I5" s="62"/>
      <c r="J5" s="57"/>
      <c r="K5" s="81"/>
    </row>
    <row r="6" spans="2:11" s="21" customFormat="1" ht="102" customHeight="1">
      <c r="B6" s="59" t="s">
        <v>21</v>
      </c>
      <c r="C6" s="59" t="s">
        <v>41</v>
      </c>
      <c r="D6" s="59" t="s">
        <v>330</v>
      </c>
      <c r="E6" s="59" t="s">
        <v>346</v>
      </c>
      <c r="F6" s="59" t="s">
        <v>294</v>
      </c>
      <c r="G6" s="59" t="s">
        <v>295</v>
      </c>
      <c r="H6" s="85"/>
      <c r="I6" s="81"/>
      <c r="J6" s="81"/>
      <c r="K6" s="81"/>
    </row>
    <row r="7" spans="2:15" s="21" customFormat="1" ht="24.75">
      <c r="B7" s="59">
        <v>1</v>
      </c>
      <c r="C7" s="60">
        <v>2</v>
      </c>
      <c r="D7" s="60"/>
      <c r="E7" s="60">
        <v>3</v>
      </c>
      <c r="F7" s="59">
        <v>4</v>
      </c>
      <c r="G7" s="59">
        <v>5</v>
      </c>
      <c r="H7" s="85"/>
      <c r="I7" s="81"/>
      <c r="J7" s="82"/>
      <c r="K7" s="83"/>
      <c r="L7" s="25"/>
      <c r="M7" s="26"/>
      <c r="N7" s="27"/>
      <c r="O7" s="24"/>
    </row>
    <row r="8" spans="2:15" s="18" customFormat="1" ht="39.75" customHeight="1">
      <c r="B8" s="259" t="s">
        <v>49</v>
      </c>
      <c r="C8" s="262" t="s">
        <v>29</v>
      </c>
      <c r="D8" s="298">
        <f>D9+D10+D11</f>
        <v>1339.4</v>
      </c>
      <c r="E8" s="298">
        <f>E9+E10+E11</f>
        <v>20.03</v>
      </c>
      <c r="F8" s="263">
        <f>F9+F10+F11</f>
        <v>1359.43</v>
      </c>
      <c r="G8" s="263">
        <f>G9+G10+G11</f>
        <v>1359.43</v>
      </c>
      <c r="H8" s="117"/>
      <c r="I8" s="56"/>
      <c r="J8" s="69"/>
      <c r="K8" s="83"/>
      <c r="L8" s="25"/>
      <c r="M8" s="29"/>
      <c r="N8" s="27"/>
      <c r="O8" s="28"/>
    </row>
    <row r="9" spans="2:15" s="18" customFormat="1" ht="82.5" customHeight="1">
      <c r="B9" s="213" t="s">
        <v>105</v>
      </c>
      <c r="C9" s="264" t="s">
        <v>106</v>
      </c>
      <c r="D9" s="264" t="s">
        <v>331</v>
      </c>
      <c r="E9" s="264" t="s">
        <v>347</v>
      </c>
      <c r="F9" s="265">
        <f>D9+E9</f>
        <v>410.93</v>
      </c>
      <c r="G9" s="265">
        <v>410.93</v>
      </c>
      <c r="H9" s="118"/>
      <c r="I9" s="56"/>
      <c r="J9" s="69"/>
      <c r="K9" s="83"/>
      <c r="L9" s="25"/>
      <c r="M9" s="29"/>
      <c r="N9" s="27"/>
      <c r="O9" s="28"/>
    </row>
    <row r="10" spans="2:15" s="18" customFormat="1" ht="106.5" customHeight="1">
      <c r="B10" s="213" t="s">
        <v>20</v>
      </c>
      <c r="C10" s="264" t="s">
        <v>30</v>
      </c>
      <c r="D10" s="264" t="s">
        <v>332</v>
      </c>
      <c r="E10" s="264" t="s">
        <v>348</v>
      </c>
      <c r="F10" s="265">
        <f>D10+E10</f>
        <v>938.5</v>
      </c>
      <c r="G10" s="265">
        <v>938.5</v>
      </c>
      <c r="H10" s="125"/>
      <c r="I10" s="56"/>
      <c r="J10" s="69"/>
      <c r="K10" s="83"/>
      <c r="L10" s="25"/>
      <c r="M10" s="26"/>
      <c r="N10" s="26"/>
      <c r="O10" s="28"/>
    </row>
    <row r="11" spans="2:15" s="18" customFormat="1" ht="34.5" customHeight="1">
      <c r="B11" s="258" t="s">
        <v>2</v>
      </c>
      <c r="C11" s="264" t="s">
        <v>99</v>
      </c>
      <c r="D11" s="264" t="s">
        <v>333</v>
      </c>
      <c r="E11" s="264" t="s">
        <v>349</v>
      </c>
      <c r="F11" s="265">
        <f>D11+E11</f>
        <v>10</v>
      </c>
      <c r="G11" s="265">
        <v>10</v>
      </c>
      <c r="H11" s="118"/>
      <c r="I11" s="56"/>
      <c r="J11" s="69"/>
      <c r="K11" s="83"/>
      <c r="L11" s="25"/>
      <c r="M11" s="26"/>
      <c r="N11" s="27"/>
      <c r="O11" s="28"/>
    </row>
    <row r="12" spans="2:15" s="18" customFormat="1" ht="39" customHeight="1">
      <c r="B12" s="260" t="s">
        <v>141</v>
      </c>
      <c r="C12" s="262" t="s">
        <v>144</v>
      </c>
      <c r="D12" s="298" t="str">
        <f>D13</f>
        <v>47,40</v>
      </c>
      <c r="E12" s="298" t="str">
        <f>E13</f>
        <v>4</v>
      </c>
      <c r="F12" s="263">
        <f>F13</f>
        <v>51.4</v>
      </c>
      <c r="G12" s="263">
        <f>G13</f>
        <v>53.2</v>
      </c>
      <c r="H12" s="117"/>
      <c r="I12" s="56"/>
      <c r="J12" s="69"/>
      <c r="K12" s="83"/>
      <c r="L12" s="25"/>
      <c r="M12" s="26"/>
      <c r="N12" s="27"/>
      <c r="O12" s="28"/>
    </row>
    <row r="13" spans="2:15" s="18" customFormat="1" ht="41.25" customHeight="1">
      <c r="B13" s="214" t="s">
        <v>142</v>
      </c>
      <c r="C13" s="264" t="s">
        <v>143</v>
      </c>
      <c r="D13" s="264" t="s">
        <v>343</v>
      </c>
      <c r="E13" s="264" t="s">
        <v>25</v>
      </c>
      <c r="F13" s="265">
        <f>D13+E13</f>
        <v>51.4</v>
      </c>
      <c r="G13" s="265">
        <v>53.2</v>
      </c>
      <c r="H13" s="118"/>
      <c r="I13" s="56"/>
      <c r="J13" s="69"/>
      <c r="K13" s="83"/>
      <c r="L13" s="25"/>
      <c r="M13" s="26"/>
      <c r="N13" s="27"/>
      <c r="O13" s="28"/>
    </row>
    <row r="14" spans="2:15" s="18" customFormat="1" ht="56.25" customHeight="1" hidden="1">
      <c r="B14" s="260" t="s">
        <v>54</v>
      </c>
      <c r="C14" s="262" t="s">
        <v>31</v>
      </c>
      <c r="D14" s="262"/>
      <c r="E14" s="262"/>
      <c r="F14" s="263">
        <f>F15+F16</f>
        <v>0</v>
      </c>
      <c r="G14" s="263">
        <f>G15+G16</f>
        <v>0</v>
      </c>
      <c r="H14" s="117"/>
      <c r="I14" s="56"/>
      <c r="J14" s="69"/>
      <c r="K14" s="83"/>
      <c r="L14" s="25"/>
      <c r="M14" s="26"/>
      <c r="N14" s="26"/>
      <c r="O14" s="28"/>
    </row>
    <row r="15" spans="2:15" s="18" customFormat="1" ht="98.25" customHeight="1" hidden="1">
      <c r="B15" s="213" t="s">
        <v>109</v>
      </c>
      <c r="C15" s="264" t="s">
        <v>128</v>
      </c>
      <c r="D15" s="264"/>
      <c r="E15" s="264"/>
      <c r="F15" s="265"/>
      <c r="G15" s="265"/>
      <c r="H15" s="118"/>
      <c r="I15" s="56"/>
      <c r="J15" s="69"/>
      <c r="K15" s="83"/>
      <c r="L15" s="25"/>
      <c r="M15" s="26"/>
      <c r="N15" s="26"/>
      <c r="O15" s="28"/>
    </row>
    <row r="16" spans="2:15" s="18" customFormat="1" ht="73.5" customHeight="1" hidden="1">
      <c r="B16" s="258" t="s">
        <v>76</v>
      </c>
      <c r="C16" s="264" t="s">
        <v>32</v>
      </c>
      <c r="D16" s="264"/>
      <c r="E16" s="264"/>
      <c r="F16" s="265"/>
      <c r="G16" s="265"/>
      <c r="H16" s="118"/>
      <c r="I16" s="56"/>
      <c r="J16" s="69"/>
      <c r="K16" s="83"/>
      <c r="L16" s="30"/>
      <c r="M16" s="26"/>
      <c r="N16" s="26"/>
      <c r="O16" s="28"/>
    </row>
    <row r="17" spans="2:15" s="18" customFormat="1" ht="52.5" customHeight="1">
      <c r="B17" s="261" t="s">
        <v>55</v>
      </c>
      <c r="C17" s="266" t="s">
        <v>33</v>
      </c>
      <c r="D17" s="299" t="str">
        <f>D18</f>
        <v>120</v>
      </c>
      <c r="E17" s="299" t="str">
        <f>E18</f>
        <v>-120</v>
      </c>
      <c r="F17" s="263">
        <f>F18</f>
        <v>0</v>
      </c>
      <c r="G17" s="263">
        <f>G18</f>
        <v>0</v>
      </c>
      <c r="H17" s="117"/>
      <c r="I17" s="56"/>
      <c r="J17" s="69"/>
      <c r="K17" s="83"/>
      <c r="L17" s="25"/>
      <c r="M17" s="26"/>
      <c r="N17" s="27"/>
      <c r="O17" s="28"/>
    </row>
    <row r="18" spans="2:15" s="18" customFormat="1" ht="57.75" customHeight="1">
      <c r="B18" s="213" t="s">
        <v>110</v>
      </c>
      <c r="C18" s="267" t="s">
        <v>129</v>
      </c>
      <c r="D18" s="267" t="s">
        <v>337</v>
      </c>
      <c r="E18" s="267" t="s">
        <v>350</v>
      </c>
      <c r="F18" s="265">
        <f>D18+E18</f>
        <v>0</v>
      </c>
      <c r="G18" s="265">
        <v>0</v>
      </c>
      <c r="H18" s="118"/>
      <c r="I18" s="56"/>
      <c r="J18" s="69"/>
      <c r="K18" s="83"/>
      <c r="L18" s="25"/>
      <c r="M18" s="26"/>
      <c r="N18" s="27"/>
      <c r="O18" s="28"/>
    </row>
    <row r="19" spans="2:15" s="18" customFormat="1" ht="48" customHeight="1">
      <c r="B19" s="259" t="s">
        <v>57</v>
      </c>
      <c r="C19" s="266" t="s">
        <v>34</v>
      </c>
      <c r="D19" s="299" t="str">
        <f>D20</f>
        <v>20</v>
      </c>
      <c r="E19" s="299" t="str">
        <f>E20</f>
        <v>20</v>
      </c>
      <c r="F19" s="263">
        <f>F20</f>
        <v>40</v>
      </c>
      <c r="G19" s="263">
        <v>40</v>
      </c>
      <c r="H19" s="117"/>
      <c r="I19" s="56"/>
      <c r="J19" s="69"/>
      <c r="K19" s="84"/>
      <c r="L19" s="25"/>
      <c r="M19" s="26"/>
      <c r="N19" s="27"/>
      <c r="O19" s="28"/>
    </row>
    <row r="20" spans="2:15" s="18" customFormat="1" ht="51.75" customHeight="1">
      <c r="B20" s="213" t="s">
        <v>59</v>
      </c>
      <c r="C20" s="267" t="s">
        <v>35</v>
      </c>
      <c r="D20" s="267" t="s">
        <v>333</v>
      </c>
      <c r="E20" s="267" t="s">
        <v>333</v>
      </c>
      <c r="F20" s="265">
        <f>D20+E20</f>
        <v>40</v>
      </c>
      <c r="G20" s="265">
        <v>40</v>
      </c>
      <c r="H20" s="132"/>
      <c r="I20" s="56"/>
      <c r="J20" s="69"/>
      <c r="K20" s="83"/>
      <c r="L20" s="30"/>
      <c r="M20" s="26"/>
      <c r="N20" s="26"/>
      <c r="O20" s="28"/>
    </row>
    <row r="21" spans="2:15" s="18" customFormat="1" ht="36.75" customHeight="1">
      <c r="B21" s="259" t="s">
        <v>6</v>
      </c>
      <c r="C21" s="266" t="s">
        <v>100</v>
      </c>
      <c r="D21" s="299" t="str">
        <f>D22</f>
        <v>155,55</v>
      </c>
      <c r="E21" s="299">
        <v>-113.33</v>
      </c>
      <c r="F21" s="263">
        <f>F22</f>
        <v>42.22000000000001</v>
      </c>
      <c r="G21" s="263">
        <v>43.07</v>
      </c>
      <c r="H21" s="132"/>
      <c r="I21" s="56"/>
      <c r="J21" s="69"/>
      <c r="K21" s="83"/>
      <c r="L21" s="30"/>
      <c r="M21" s="26"/>
      <c r="N21" s="26"/>
      <c r="O21" s="28"/>
    </row>
    <row r="22" spans="2:15" s="18" customFormat="1" ht="30.75" customHeight="1">
      <c r="B22" s="213" t="s">
        <v>8</v>
      </c>
      <c r="C22" s="267" t="s">
        <v>101</v>
      </c>
      <c r="D22" s="267" t="s">
        <v>338</v>
      </c>
      <c r="E22" s="267" t="s">
        <v>383</v>
      </c>
      <c r="F22" s="265">
        <f>D22+E22</f>
        <v>42.22000000000001</v>
      </c>
      <c r="G22" s="265">
        <v>43.07</v>
      </c>
      <c r="H22" s="135"/>
      <c r="I22" s="56"/>
      <c r="J22" s="69"/>
      <c r="K22" s="83"/>
      <c r="L22" s="30"/>
      <c r="M22" s="26"/>
      <c r="N22" s="26"/>
      <c r="O22" s="28"/>
    </row>
    <row r="23" spans="2:15" s="18" customFormat="1" ht="28.5" customHeight="1">
      <c r="B23" s="259" t="s">
        <v>60</v>
      </c>
      <c r="C23" s="266" t="s">
        <v>36</v>
      </c>
      <c r="D23" s="299" t="str">
        <f>D24</f>
        <v>283,98</v>
      </c>
      <c r="E23" s="299" t="str">
        <f>E24</f>
        <v>156,52</v>
      </c>
      <c r="F23" s="263">
        <f>F24</f>
        <v>440.5</v>
      </c>
      <c r="G23" s="263">
        <f>G24</f>
        <v>448.58</v>
      </c>
      <c r="H23" s="117"/>
      <c r="I23" s="56"/>
      <c r="J23" s="69"/>
      <c r="K23" s="83"/>
      <c r="L23" s="25"/>
      <c r="M23" s="26"/>
      <c r="N23" s="27"/>
      <c r="O23" s="28"/>
    </row>
    <row r="24" spans="2:15" s="18" customFormat="1" ht="33.75" customHeight="1">
      <c r="B24" s="213" t="s">
        <v>62</v>
      </c>
      <c r="C24" s="267" t="s">
        <v>37</v>
      </c>
      <c r="D24" s="267" t="s">
        <v>344</v>
      </c>
      <c r="E24" s="267" t="s">
        <v>390</v>
      </c>
      <c r="F24" s="265">
        <v>440.5</v>
      </c>
      <c r="G24" s="265">
        <v>448.58</v>
      </c>
      <c r="H24" s="135"/>
      <c r="I24" s="56"/>
      <c r="J24" s="69"/>
      <c r="K24" s="85"/>
      <c r="L24" s="30"/>
      <c r="M24" s="26"/>
      <c r="N24" s="27"/>
      <c r="O24" s="28"/>
    </row>
    <row r="25" spans="2:15" s="18" customFormat="1" ht="39" customHeight="1">
      <c r="B25" s="259" t="s">
        <v>63</v>
      </c>
      <c r="C25" s="266" t="s">
        <v>38</v>
      </c>
      <c r="D25" s="299" t="str">
        <f>D26</f>
        <v>560,37</v>
      </c>
      <c r="E25" s="299" t="str">
        <f>E26</f>
        <v>69,18</v>
      </c>
      <c r="F25" s="263">
        <f>F26</f>
        <v>629.55</v>
      </c>
      <c r="G25" s="263">
        <f>G26</f>
        <v>564.82</v>
      </c>
      <c r="H25" s="135"/>
      <c r="I25" s="56"/>
      <c r="J25" s="69"/>
      <c r="K25" s="85"/>
      <c r="L25" s="25"/>
      <c r="M25" s="26"/>
      <c r="N25" s="27"/>
      <c r="O25" s="28"/>
    </row>
    <row r="26" spans="2:15" s="18" customFormat="1" ht="61.5" customHeight="1">
      <c r="B26" s="213" t="s">
        <v>39</v>
      </c>
      <c r="C26" s="267" t="s">
        <v>40</v>
      </c>
      <c r="D26" s="267" t="s">
        <v>340</v>
      </c>
      <c r="E26" s="267" t="s">
        <v>389</v>
      </c>
      <c r="F26" s="265">
        <f>D26+E26</f>
        <v>629.55</v>
      </c>
      <c r="G26" s="265">
        <v>564.82</v>
      </c>
      <c r="H26" s="135"/>
      <c r="I26" s="56"/>
      <c r="J26" s="69"/>
      <c r="K26" s="70"/>
      <c r="L26" s="32"/>
      <c r="M26" s="26"/>
      <c r="N26" s="27"/>
      <c r="O26" s="28"/>
    </row>
    <row r="27" spans="2:15" s="18" customFormat="1" ht="30" customHeight="1">
      <c r="B27" s="259" t="s">
        <v>65</v>
      </c>
      <c r="C27" s="266" t="s">
        <v>174</v>
      </c>
      <c r="D27" s="266" t="s">
        <v>345</v>
      </c>
      <c r="E27" s="266" t="s">
        <v>391</v>
      </c>
      <c r="F27" s="263">
        <v>65.2</v>
      </c>
      <c r="G27" s="301">
        <v>132</v>
      </c>
      <c r="H27" s="135"/>
      <c r="I27" s="86"/>
      <c r="J27" s="86"/>
      <c r="K27" s="70"/>
      <c r="L27" s="32"/>
      <c r="M27" s="26"/>
      <c r="N27" s="27"/>
      <c r="O27" s="28"/>
    </row>
    <row r="28" spans="2:11" s="18" customFormat="1" ht="42" customHeight="1">
      <c r="B28" s="259" t="s">
        <v>66</v>
      </c>
      <c r="C28" s="262"/>
      <c r="D28" s="298">
        <f>D8+D12+D17+D19+D21+D23+D25+D27</f>
        <v>2646.9</v>
      </c>
      <c r="E28" s="298">
        <f>E8+E12+E17+E19+E21+E23+E25+E27</f>
        <v>-18.599999999999994</v>
      </c>
      <c r="F28" s="263">
        <f>F27+F25+F23+F21+F19+F17+F12+F8</f>
        <v>2628.3</v>
      </c>
      <c r="G28" s="263">
        <f>G27+G25+G23+G21+G19+G12+G8</f>
        <v>2641.1000000000004</v>
      </c>
      <c r="H28" s="135"/>
      <c r="I28" s="56"/>
      <c r="J28" s="56"/>
      <c r="K28" s="56"/>
    </row>
    <row r="29" spans="2:11" s="18" customFormat="1" ht="45">
      <c r="B29" s="87"/>
      <c r="C29" s="88"/>
      <c r="D29" s="88"/>
      <c r="E29" s="88"/>
      <c r="F29" s="89"/>
      <c r="G29" s="90"/>
      <c r="H29" s="138"/>
      <c r="I29" s="69"/>
      <c r="J29" s="129"/>
      <c r="K29" s="56"/>
    </row>
    <row r="30" spans="2:11" s="18" customFormat="1" ht="45.75">
      <c r="B30" s="87"/>
      <c r="C30" s="91"/>
      <c r="D30" s="91"/>
      <c r="E30" s="91"/>
      <c r="F30" s="92"/>
      <c r="G30" s="93"/>
      <c r="H30" s="127"/>
      <c r="I30" s="69"/>
      <c r="J30" s="112"/>
      <c r="K30" s="56"/>
    </row>
    <row r="31" spans="2:11" s="18" customFormat="1" ht="45.75">
      <c r="B31" s="87"/>
      <c r="C31" s="91"/>
      <c r="D31" s="91"/>
      <c r="E31" s="91"/>
      <c r="F31" s="92"/>
      <c r="G31" s="93"/>
      <c r="H31" s="127"/>
      <c r="I31" s="69"/>
      <c r="J31" s="112"/>
      <c r="K31" s="56"/>
    </row>
    <row r="32" spans="2:11" s="18" customFormat="1" ht="45.75">
      <c r="B32" s="87"/>
      <c r="C32" s="91"/>
      <c r="D32" s="91"/>
      <c r="E32" s="91"/>
      <c r="F32" s="92"/>
      <c r="G32" s="93"/>
      <c r="H32" s="127"/>
      <c r="I32" s="69"/>
      <c r="J32" s="112"/>
      <c r="K32" s="56"/>
    </row>
    <row r="33" spans="2:11" s="18" customFormat="1" ht="45">
      <c r="B33" s="87"/>
      <c r="C33" s="91"/>
      <c r="D33" s="91"/>
      <c r="E33" s="91"/>
      <c r="F33" s="92"/>
      <c r="G33" s="93"/>
      <c r="H33" s="130"/>
      <c r="I33" s="69"/>
      <c r="J33" s="56"/>
      <c r="K33" s="56"/>
    </row>
    <row r="34" spans="2:11" s="18" customFormat="1" ht="45.75">
      <c r="B34" s="87"/>
      <c r="C34" s="91"/>
      <c r="D34" s="91"/>
      <c r="E34" s="91"/>
      <c r="F34" s="92"/>
      <c r="G34" s="93"/>
      <c r="H34" s="127"/>
      <c r="I34" s="69"/>
      <c r="J34" s="56"/>
      <c r="K34" s="56"/>
    </row>
    <row r="35" spans="2:11" s="18" customFormat="1" ht="45.75">
      <c r="B35" s="87"/>
      <c r="C35" s="91"/>
      <c r="D35" s="91"/>
      <c r="E35" s="91"/>
      <c r="F35" s="92"/>
      <c r="G35" s="93"/>
      <c r="H35" s="127"/>
      <c r="I35" s="69"/>
      <c r="J35" s="56"/>
      <c r="K35" s="56"/>
    </row>
    <row r="36" spans="2:11" s="18" customFormat="1" ht="45.75">
      <c r="B36" s="87"/>
      <c r="C36" s="91"/>
      <c r="D36" s="91"/>
      <c r="E36" s="91"/>
      <c r="F36" s="92"/>
      <c r="G36" s="93"/>
      <c r="H36" s="127"/>
      <c r="I36" s="69"/>
      <c r="J36" s="56"/>
      <c r="K36" s="56"/>
    </row>
    <row r="37" spans="2:11" s="18" customFormat="1" ht="45">
      <c r="B37" s="87"/>
      <c r="C37" s="91"/>
      <c r="D37" s="91"/>
      <c r="E37" s="91"/>
      <c r="F37" s="92"/>
      <c r="G37" s="93"/>
      <c r="H37" s="130"/>
      <c r="I37" s="69"/>
      <c r="J37" s="56"/>
      <c r="K37" s="56"/>
    </row>
    <row r="38" spans="2:11" s="18" customFormat="1" ht="45.75">
      <c r="B38" s="87"/>
      <c r="C38" s="91"/>
      <c r="D38" s="91"/>
      <c r="E38" s="91"/>
      <c r="F38" s="92"/>
      <c r="G38" s="93"/>
      <c r="H38" s="127"/>
      <c r="I38" s="69"/>
      <c r="J38" s="56"/>
      <c r="K38" s="56"/>
    </row>
    <row r="39" spans="2:11" s="18" customFormat="1" ht="45.75">
      <c r="B39" s="87"/>
      <c r="C39" s="91"/>
      <c r="D39" s="91"/>
      <c r="E39" s="91"/>
      <c r="F39" s="92"/>
      <c r="G39" s="93"/>
      <c r="H39" s="127"/>
      <c r="I39" s="69"/>
      <c r="J39" s="56"/>
      <c r="K39" s="56"/>
    </row>
    <row r="40" spans="2:11" s="18" customFormat="1" ht="24.75">
      <c r="B40" s="87"/>
      <c r="C40" s="91"/>
      <c r="D40" s="91"/>
      <c r="E40" s="91"/>
      <c r="F40" s="92"/>
      <c r="G40" s="93"/>
      <c r="H40" s="93"/>
      <c r="I40" s="69"/>
      <c r="J40" s="56"/>
      <c r="K40" s="56"/>
    </row>
    <row r="41" spans="2:11" s="18" customFormat="1" ht="45.75">
      <c r="B41" s="87"/>
      <c r="C41" s="91"/>
      <c r="D41" s="91"/>
      <c r="E41" s="91"/>
      <c r="F41" s="92"/>
      <c r="G41" s="93"/>
      <c r="H41" s="93"/>
      <c r="I41" s="69"/>
      <c r="J41" s="112"/>
      <c r="K41" s="56"/>
    </row>
    <row r="42" spans="2:11" s="18" customFormat="1" ht="45.75">
      <c r="B42" s="87"/>
      <c r="C42" s="91"/>
      <c r="D42" s="91"/>
      <c r="E42" s="91"/>
      <c r="F42" s="92"/>
      <c r="G42" s="93"/>
      <c r="H42" s="93"/>
      <c r="I42" s="69"/>
      <c r="J42" s="112"/>
      <c r="K42" s="56"/>
    </row>
    <row r="43" spans="2:11" s="18" customFormat="1" ht="45.75">
      <c r="B43" s="87"/>
      <c r="C43" s="91"/>
      <c r="D43" s="91"/>
      <c r="E43" s="91"/>
      <c r="F43" s="92"/>
      <c r="G43" s="93"/>
      <c r="H43" s="93"/>
      <c r="I43" s="69"/>
      <c r="J43" s="112"/>
      <c r="K43" s="56"/>
    </row>
    <row r="44" spans="2:11" s="18" customFormat="1" ht="45.75">
      <c r="B44" s="87"/>
      <c r="C44" s="91"/>
      <c r="D44" s="91"/>
      <c r="E44" s="91"/>
      <c r="F44" s="92"/>
      <c r="G44" s="93"/>
      <c r="H44" s="93"/>
      <c r="I44" s="69"/>
      <c r="J44" s="112"/>
      <c r="K44" s="56"/>
    </row>
    <row r="45" spans="2:11" s="18" customFormat="1" ht="45.75">
      <c r="B45" s="87"/>
      <c r="C45" s="91"/>
      <c r="D45" s="91"/>
      <c r="E45" s="91"/>
      <c r="F45" s="92"/>
      <c r="G45" s="93"/>
      <c r="H45" s="127"/>
      <c r="I45" s="69"/>
      <c r="J45" s="112"/>
      <c r="K45" s="56"/>
    </row>
    <row r="46" spans="2:11" s="18" customFormat="1" ht="45.75">
      <c r="B46" s="87"/>
      <c r="C46" s="91"/>
      <c r="D46" s="91"/>
      <c r="E46" s="91"/>
      <c r="F46" s="92"/>
      <c r="G46" s="93"/>
      <c r="H46" s="127"/>
      <c r="I46" s="69"/>
      <c r="J46" s="112"/>
      <c r="K46" s="56"/>
    </row>
    <row r="47" spans="2:11" s="18" customFormat="1" ht="45.75">
      <c r="B47" s="87"/>
      <c r="C47" s="91"/>
      <c r="D47" s="91"/>
      <c r="E47" s="91"/>
      <c r="F47" s="92"/>
      <c r="G47" s="93"/>
      <c r="H47" s="127"/>
      <c r="I47" s="69"/>
      <c r="J47" s="112"/>
      <c r="K47" s="56"/>
    </row>
    <row r="48" spans="2:11" s="18" customFormat="1" ht="45.75">
      <c r="B48" s="87"/>
      <c r="C48" s="91"/>
      <c r="D48" s="91"/>
      <c r="E48" s="91"/>
      <c r="F48" s="92"/>
      <c r="G48" s="93"/>
      <c r="H48" s="127"/>
      <c r="I48" s="69"/>
      <c r="J48" s="112"/>
      <c r="K48" s="56"/>
    </row>
    <row r="49" spans="2:11" s="18" customFormat="1" ht="45.75">
      <c r="B49" s="87"/>
      <c r="C49" s="91"/>
      <c r="D49" s="91"/>
      <c r="E49" s="91"/>
      <c r="F49" s="92"/>
      <c r="G49" s="93"/>
      <c r="H49" s="127"/>
      <c r="I49" s="69"/>
      <c r="J49" s="112"/>
      <c r="K49" s="56"/>
    </row>
    <row r="50" spans="2:11" s="18" customFormat="1" ht="45.75">
      <c r="B50" s="87"/>
      <c r="C50" s="91"/>
      <c r="D50" s="91"/>
      <c r="E50" s="91"/>
      <c r="F50" s="92"/>
      <c r="G50" s="93"/>
      <c r="H50" s="127"/>
      <c r="I50" s="69"/>
      <c r="J50" s="112"/>
      <c r="K50" s="56"/>
    </row>
    <row r="51" spans="2:13" s="18" customFormat="1" ht="45.75">
      <c r="B51" s="33"/>
      <c r="C51" s="34"/>
      <c r="D51" s="34"/>
      <c r="E51" s="34"/>
      <c r="F51" s="35"/>
      <c r="G51" s="36"/>
      <c r="H51" s="127"/>
      <c r="I51" s="28"/>
      <c r="J51" s="112"/>
      <c r="M51" s="112"/>
    </row>
    <row r="52" spans="2:10" s="18" customFormat="1" ht="45.75">
      <c r="B52" s="33"/>
      <c r="C52" s="34"/>
      <c r="D52" s="34"/>
      <c r="E52" s="34"/>
      <c r="F52" s="35"/>
      <c r="G52" s="36"/>
      <c r="H52" s="127"/>
      <c r="I52" s="28"/>
      <c r="J52" s="112"/>
    </row>
    <row r="53" spans="2:9" s="18" customFormat="1" ht="18">
      <c r="B53" s="33"/>
      <c r="C53" s="34"/>
      <c r="D53" s="34"/>
      <c r="E53" s="34"/>
      <c r="F53" s="35"/>
      <c r="G53" s="36"/>
      <c r="H53" s="36"/>
      <c r="I53" s="28"/>
    </row>
    <row r="54" spans="2:9" s="18" customFormat="1" ht="45">
      <c r="B54" s="33"/>
      <c r="C54" s="34"/>
      <c r="D54" s="34"/>
      <c r="E54" s="34"/>
      <c r="F54" s="35"/>
      <c r="G54" s="36"/>
      <c r="H54" s="130"/>
      <c r="I54" s="28"/>
    </row>
    <row r="55" spans="2:9" s="18" customFormat="1" ht="45.75">
      <c r="B55" s="33"/>
      <c r="C55" s="34"/>
      <c r="D55" s="34"/>
      <c r="E55" s="34"/>
      <c r="F55" s="35"/>
      <c r="G55" s="36"/>
      <c r="H55" s="127"/>
      <c r="I55" s="28"/>
    </row>
    <row r="56" spans="2:9" s="18" customFormat="1" ht="45.75">
      <c r="B56" s="33"/>
      <c r="C56" s="34"/>
      <c r="D56" s="34"/>
      <c r="E56" s="34"/>
      <c r="F56" s="35"/>
      <c r="G56" s="36"/>
      <c r="H56" s="127"/>
      <c r="I56" s="28"/>
    </row>
    <row r="57" spans="2:9" s="18" customFormat="1" ht="45.75">
      <c r="B57" s="33"/>
      <c r="C57" s="34"/>
      <c r="D57" s="34"/>
      <c r="E57" s="34"/>
      <c r="F57" s="35"/>
      <c r="G57" s="36"/>
      <c r="H57" s="127"/>
      <c r="I57" s="28"/>
    </row>
    <row r="58" spans="2:10" s="18" customFormat="1" ht="45.75">
      <c r="B58" s="33"/>
      <c r="C58" s="34"/>
      <c r="D58" s="34"/>
      <c r="E58" s="34"/>
      <c r="F58" s="35"/>
      <c r="G58" s="36"/>
      <c r="H58" s="127"/>
      <c r="I58" s="28"/>
      <c r="J58" s="112"/>
    </row>
    <row r="59" spans="2:10" s="18" customFormat="1" ht="45.75">
      <c r="B59" s="33"/>
      <c r="C59" s="34"/>
      <c r="D59" s="34"/>
      <c r="E59" s="34"/>
      <c r="F59" s="35"/>
      <c r="G59" s="36"/>
      <c r="H59" s="127"/>
      <c r="I59" s="28"/>
      <c r="J59" s="112"/>
    </row>
    <row r="60" spans="2:9" s="18" customFormat="1" ht="18">
      <c r="B60" s="33"/>
      <c r="C60" s="34"/>
      <c r="D60" s="34"/>
      <c r="E60" s="34"/>
      <c r="F60" s="35"/>
      <c r="G60" s="36"/>
      <c r="H60" s="36"/>
      <c r="I60" s="28"/>
    </row>
    <row r="61" spans="2:9" s="18" customFormat="1" ht="18">
      <c r="B61" s="33"/>
      <c r="C61" s="34"/>
      <c r="D61" s="34"/>
      <c r="E61" s="34"/>
      <c r="F61" s="35"/>
      <c r="G61" s="36"/>
      <c r="H61" s="36"/>
      <c r="I61" s="28"/>
    </row>
    <row r="62" spans="2:9" s="18" customFormat="1" ht="18">
      <c r="B62" s="33"/>
      <c r="C62" s="34"/>
      <c r="D62" s="34"/>
      <c r="E62" s="34"/>
      <c r="F62" s="35"/>
      <c r="G62" s="36"/>
      <c r="H62" s="36"/>
      <c r="I62" s="28"/>
    </row>
    <row r="63" spans="2:9" s="18" customFormat="1" ht="18">
      <c r="B63" s="33"/>
      <c r="C63" s="34"/>
      <c r="D63" s="34"/>
      <c r="E63" s="34"/>
      <c r="F63" s="35"/>
      <c r="G63" s="36"/>
      <c r="H63" s="36"/>
      <c r="I63" s="28"/>
    </row>
    <row r="64" spans="2:9" s="18" customFormat="1" ht="18">
      <c r="B64" s="33"/>
      <c r="C64" s="34"/>
      <c r="D64" s="34"/>
      <c r="E64" s="34"/>
      <c r="F64" s="35"/>
      <c r="G64" s="36"/>
      <c r="H64" s="36"/>
      <c r="I64" s="28"/>
    </row>
    <row r="65" spans="2:9" s="18" customFormat="1" ht="18">
      <c r="B65" s="33"/>
      <c r="C65" s="34"/>
      <c r="D65" s="34"/>
      <c r="E65" s="34"/>
      <c r="F65" s="35"/>
      <c r="G65" s="36"/>
      <c r="H65" s="36"/>
      <c r="I65" s="28"/>
    </row>
    <row r="66" spans="2:9" s="18" customFormat="1" ht="18">
      <c r="B66" s="37"/>
      <c r="C66" s="38"/>
      <c r="D66" s="38"/>
      <c r="E66" s="38"/>
      <c r="F66" s="35"/>
      <c r="G66" s="36"/>
      <c r="H66" s="36"/>
      <c r="I66" s="28"/>
    </row>
    <row r="67" spans="2:9" s="18" customFormat="1" ht="18">
      <c r="B67" s="39"/>
      <c r="C67" s="38"/>
      <c r="D67" s="38"/>
      <c r="E67" s="38"/>
      <c r="F67" s="35"/>
      <c r="G67" s="36"/>
      <c r="H67" s="36"/>
      <c r="I67" s="28"/>
    </row>
    <row r="68" spans="2:9" s="18" customFormat="1" ht="18">
      <c r="B68" s="39"/>
      <c r="C68" s="38"/>
      <c r="D68" s="38"/>
      <c r="E68" s="38"/>
      <c r="F68" s="35"/>
      <c r="G68" s="36"/>
      <c r="H68" s="36"/>
      <c r="I68" s="28"/>
    </row>
    <row r="69" spans="2:9" s="18" customFormat="1" ht="18">
      <c r="B69" s="39"/>
      <c r="C69" s="38"/>
      <c r="D69" s="38"/>
      <c r="E69" s="38"/>
      <c r="F69" s="35"/>
      <c r="G69" s="36"/>
      <c r="H69" s="36"/>
      <c r="I69" s="28"/>
    </row>
    <row r="70" spans="2:9" s="18" customFormat="1" ht="18">
      <c r="B70" s="39"/>
      <c r="C70" s="38"/>
      <c r="D70" s="38"/>
      <c r="E70" s="38"/>
      <c r="F70" s="35"/>
      <c r="G70" s="36"/>
      <c r="H70" s="36"/>
      <c r="I70" s="28"/>
    </row>
    <row r="71" spans="2:9" s="18" customFormat="1" ht="18">
      <c r="B71" s="39"/>
      <c r="C71" s="38"/>
      <c r="D71" s="38"/>
      <c r="E71" s="38"/>
      <c r="F71" s="35"/>
      <c r="G71" s="36"/>
      <c r="H71" s="36"/>
      <c r="I71" s="28"/>
    </row>
    <row r="72" spans="2:9" s="18" customFormat="1" ht="18">
      <c r="B72" s="39"/>
      <c r="C72" s="38"/>
      <c r="D72" s="38"/>
      <c r="E72" s="38"/>
      <c r="F72" s="35"/>
      <c r="G72" s="36"/>
      <c r="H72" s="36"/>
      <c r="I72" s="28"/>
    </row>
    <row r="73" spans="2:9" s="18" customFormat="1" ht="18">
      <c r="B73" s="39"/>
      <c r="C73" s="38"/>
      <c r="D73" s="38"/>
      <c r="E73" s="38"/>
      <c r="F73" s="35"/>
      <c r="G73" s="36"/>
      <c r="H73" s="36"/>
      <c r="I73" s="28"/>
    </row>
    <row r="74" spans="2:9" s="18" customFormat="1" ht="18">
      <c r="B74" s="39"/>
      <c r="C74" s="38"/>
      <c r="D74" s="38"/>
      <c r="E74" s="38"/>
      <c r="F74" s="35"/>
      <c r="G74" s="36"/>
      <c r="H74" s="36"/>
      <c r="I74" s="28"/>
    </row>
    <row r="75" spans="2:9" s="18" customFormat="1" ht="18">
      <c r="B75" s="39"/>
      <c r="C75" s="38"/>
      <c r="D75" s="38"/>
      <c r="E75" s="38"/>
      <c r="F75" s="35"/>
      <c r="G75" s="36"/>
      <c r="H75" s="36"/>
      <c r="I75" s="28"/>
    </row>
    <row r="76" spans="2:9" s="18" customFormat="1" ht="18">
      <c r="B76" s="39"/>
      <c r="C76" s="38"/>
      <c r="D76" s="38"/>
      <c r="E76" s="38"/>
      <c r="F76" s="35"/>
      <c r="G76" s="36"/>
      <c r="H76" s="36"/>
      <c r="I76" s="28"/>
    </row>
    <row r="77" spans="2:9" s="18" customFormat="1" ht="18">
      <c r="B77" s="39"/>
      <c r="C77" s="38"/>
      <c r="D77" s="38"/>
      <c r="E77" s="38"/>
      <c r="F77" s="35"/>
      <c r="G77" s="36"/>
      <c r="H77" s="36"/>
      <c r="I77" s="28"/>
    </row>
    <row r="78" spans="2:9" s="18" customFormat="1" ht="18">
      <c r="B78" s="39"/>
      <c r="C78" s="38"/>
      <c r="D78" s="38"/>
      <c r="E78" s="38"/>
      <c r="F78" s="35"/>
      <c r="G78" s="36"/>
      <c r="H78" s="36"/>
      <c r="I78" s="28"/>
    </row>
    <row r="79" spans="2:9" s="18" customFormat="1" ht="18">
      <c r="B79" s="39"/>
      <c r="C79" s="38"/>
      <c r="D79" s="38"/>
      <c r="E79" s="38"/>
      <c r="F79" s="35"/>
      <c r="G79" s="36"/>
      <c r="H79" s="36"/>
      <c r="I79" s="28"/>
    </row>
    <row r="80" spans="2:9" s="18" customFormat="1" ht="18">
      <c r="B80" s="39"/>
      <c r="C80" s="38"/>
      <c r="D80" s="38"/>
      <c r="E80" s="38"/>
      <c r="F80" s="35"/>
      <c r="G80" s="36"/>
      <c r="H80" s="36"/>
      <c r="I80" s="28"/>
    </row>
    <row r="81" spans="2:9" s="18" customFormat="1" ht="18">
      <c r="B81" s="39"/>
      <c r="C81" s="38"/>
      <c r="D81" s="38"/>
      <c r="E81" s="38"/>
      <c r="F81" s="35"/>
      <c r="G81" s="36"/>
      <c r="H81" s="36"/>
      <c r="I81" s="28"/>
    </row>
    <row r="82" spans="2:9" s="18" customFormat="1" ht="18">
      <c r="B82" s="39"/>
      <c r="C82" s="38"/>
      <c r="D82" s="38"/>
      <c r="E82" s="38"/>
      <c r="F82" s="35"/>
      <c r="G82" s="36"/>
      <c r="H82" s="36"/>
      <c r="I82" s="28"/>
    </row>
    <row r="83" spans="2:9" s="18" customFormat="1" ht="18">
      <c r="B83" s="39"/>
      <c r="C83" s="38"/>
      <c r="D83" s="38"/>
      <c r="E83" s="38"/>
      <c r="F83" s="35"/>
      <c r="G83" s="36"/>
      <c r="H83" s="36"/>
      <c r="I83" s="28"/>
    </row>
    <row r="84" spans="2:9" s="18" customFormat="1" ht="18">
      <c r="B84" s="39"/>
      <c r="C84" s="38"/>
      <c r="D84" s="38"/>
      <c r="E84" s="38"/>
      <c r="F84" s="35"/>
      <c r="G84" s="36"/>
      <c r="H84" s="36"/>
      <c r="I84" s="28"/>
    </row>
    <row r="85" spans="2:9" s="18" customFormat="1" ht="18">
      <c r="B85" s="39"/>
      <c r="C85" s="38"/>
      <c r="D85" s="38"/>
      <c r="E85" s="38"/>
      <c r="F85" s="35"/>
      <c r="G85" s="36"/>
      <c r="H85" s="36"/>
      <c r="I85" s="28"/>
    </row>
    <row r="86" spans="2:9" s="18" customFormat="1" ht="18">
      <c r="B86" s="39"/>
      <c r="C86" s="38"/>
      <c r="D86" s="38"/>
      <c r="E86" s="38"/>
      <c r="F86" s="35"/>
      <c r="G86" s="36"/>
      <c r="H86" s="36"/>
      <c r="I86" s="28"/>
    </row>
    <row r="87" spans="2:9" s="18" customFormat="1" ht="18">
      <c r="B87" s="39"/>
      <c r="C87" s="38"/>
      <c r="D87" s="38"/>
      <c r="E87" s="38"/>
      <c r="F87" s="35"/>
      <c r="G87" s="36"/>
      <c r="H87" s="36"/>
      <c r="I87" s="28"/>
    </row>
    <row r="88" spans="2:9" s="18" customFormat="1" ht="18">
      <c r="B88" s="39"/>
      <c r="C88" s="38"/>
      <c r="D88" s="38"/>
      <c r="E88" s="38"/>
      <c r="F88" s="35"/>
      <c r="G88" s="36"/>
      <c r="H88" s="36"/>
      <c r="I88" s="28"/>
    </row>
    <row r="89" spans="2:9" s="18" customFormat="1" ht="18">
      <c r="B89" s="39"/>
      <c r="C89" s="38"/>
      <c r="D89" s="38"/>
      <c r="E89" s="38"/>
      <c r="F89" s="35"/>
      <c r="G89" s="36"/>
      <c r="H89" s="36"/>
      <c r="I89" s="28"/>
    </row>
    <row r="90" spans="2:9" s="18" customFormat="1" ht="18">
      <c r="B90" s="39"/>
      <c r="C90" s="38"/>
      <c r="D90" s="38"/>
      <c r="E90" s="38"/>
      <c r="F90" s="35"/>
      <c r="G90" s="36"/>
      <c r="H90" s="36"/>
      <c r="I90" s="28"/>
    </row>
    <row r="91" spans="2:9" s="18" customFormat="1" ht="18">
      <c r="B91" s="39"/>
      <c r="C91" s="38"/>
      <c r="D91" s="38"/>
      <c r="E91" s="38"/>
      <c r="F91" s="35"/>
      <c r="G91" s="36"/>
      <c r="H91" s="36"/>
      <c r="I91" s="28"/>
    </row>
    <row r="92" spans="2:9" s="18" customFormat="1" ht="18">
      <c r="B92" s="39"/>
      <c r="C92" s="38"/>
      <c r="D92" s="38"/>
      <c r="E92" s="38"/>
      <c r="F92" s="35"/>
      <c r="G92" s="36"/>
      <c r="H92" s="36"/>
      <c r="I92" s="28"/>
    </row>
    <row r="93" spans="2:9" s="18" customFormat="1" ht="18">
      <c r="B93" s="39"/>
      <c r="C93" s="38"/>
      <c r="D93" s="38"/>
      <c r="E93" s="38"/>
      <c r="F93" s="35"/>
      <c r="G93" s="36"/>
      <c r="H93" s="36"/>
      <c r="I93" s="28"/>
    </row>
    <row r="94" spans="2:9" s="18" customFormat="1" ht="18">
      <c r="B94" s="39"/>
      <c r="C94" s="38"/>
      <c r="D94" s="38"/>
      <c r="E94" s="38"/>
      <c r="F94" s="35"/>
      <c r="G94" s="36"/>
      <c r="H94" s="36"/>
      <c r="I94" s="28"/>
    </row>
    <row r="95" spans="2:9" s="18" customFormat="1" ht="18">
      <c r="B95" s="39"/>
      <c r="C95" s="38"/>
      <c r="D95" s="38"/>
      <c r="E95" s="38"/>
      <c r="F95" s="35"/>
      <c r="G95" s="36"/>
      <c r="H95" s="36"/>
      <c r="I95" s="28"/>
    </row>
    <row r="96" spans="2:9" ht="12.75">
      <c r="B96" s="31"/>
      <c r="C96" s="40"/>
      <c r="D96" s="40"/>
      <c r="E96" s="40"/>
      <c r="F96" s="41"/>
      <c r="G96" s="42"/>
      <c r="H96" s="42"/>
      <c r="I96" s="43"/>
    </row>
    <row r="97" spans="2:9" ht="12.75">
      <c r="B97" s="31"/>
      <c r="C97" s="40"/>
      <c r="D97" s="40"/>
      <c r="E97" s="40"/>
      <c r="F97" s="41"/>
      <c r="G97" s="42"/>
      <c r="H97" s="42"/>
      <c r="I97" s="43"/>
    </row>
    <row r="98" spans="2:9" ht="12.75">
      <c r="B98" s="31"/>
      <c r="C98" s="40"/>
      <c r="D98" s="40"/>
      <c r="E98" s="40"/>
      <c r="F98" s="41"/>
      <c r="G98" s="42"/>
      <c r="H98" s="42"/>
      <c r="I98" s="43"/>
    </row>
    <row r="99" spans="2:9" ht="12.75">
      <c r="B99" s="31"/>
      <c r="C99" s="40"/>
      <c r="D99" s="40"/>
      <c r="E99" s="40"/>
      <c r="F99" s="41"/>
      <c r="G99" s="42"/>
      <c r="H99" s="42"/>
      <c r="I99" s="43"/>
    </row>
    <row r="100" spans="2:9" ht="12.75">
      <c r="B100" s="31"/>
      <c r="C100" s="40"/>
      <c r="D100" s="40"/>
      <c r="E100" s="40"/>
      <c r="F100" s="41"/>
      <c r="G100" s="42"/>
      <c r="H100" s="42"/>
      <c r="I100" s="43"/>
    </row>
    <row r="101" spans="2:9" ht="12.75">
      <c r="B101" s="31"/>
      <c r="C101" s="40"/>
      <c r="D101" s="40"/>
      <c r="E101" s="40"/>
      <c r="F101" s="41"/>
      <c r="G101" s="42"/>
      <c r="H101" s="42"/>
      <c r="I101" s="43"/>
    </row>
    <row r="102" spans="2:9" ht="12.75">
      <c r="B102" s="31"/>
      <c r="C102" s="40"/>
      <c r="D102" s="40"/>
      <c r="E102" s="40"/>
      <c r="F102" s="41"/>
      <c r="G102" s="42"/>
      <c r="H102" s="42"/>
      <c r="I102" s="43"/>
    </row>
    <row r="103" spans="2:9" ht="12.75">
      <c r="B103" s="31"/>
      <c r="C103" s="40"/>
      <c r="D103" s="40"/>
      <c r="E103" s="40"/>
      <c r="F103" s="41"/>
      <c r="G103" s="42"/>
      <c r="H103" s="42"/>
      <c r="I103" s="43"/>
    </row>
    <row r="104" spans="2:9" ht="12.75">
      <c r="B104" s="31"/>
      <c r="C104" s="40"/>
      <c r="D104" s="40"/>
      <c r="E104" s="40"/>
      <c r="F104" s="41"/>
      <c r="G104" s="42"/>
      <c r="H104" s="42"/>
      <c r="I104" s="43"/>
    </row>
    <row r="105" spans="2:9" ht="12.75">
      <c r="B105" s="31"/>
      <c r="C105" s="40"/>
      <c r="D105" s="40"/>
      <c r="E105" s="40"/>
      <c r="F105" s="41"/>
      <c r="G105" s="42"/>
      <c r="H105" s="42"/>
      <c r="I105" s="43"/>
    </row>
    <row r="106" spans="2:9" ht="12.75">
      <c r="B106" s="31"/>
      <c r="C106" s="40"/>
      <c r="D106" s="40"/>
      <c r="E106" s="40"/>
      <c r="F106" s="41"/>
      <c r="G106" s="42"/>
      <c r="H106" s="42"/>
      <c r="I106" s="43"/>
    </row>
    <row r="107" spans="2:9" ht="12.75">
      <c r="B107" s="31"/>
      <c r="C107" s="40"/>
      <c r="D107" s="40"/>
      <c r="E107" s="40"/>
      <c r="F107" s="41"/>
      <c r="G107" s="42"/>
      <c r="H107" s="42"/>
      <c r="I107" s="43"/>
    </row>
    <row r="108" spans="2:9" ht="12.75">
      <c r="B108" s="31"/>
      <c r="C108" s="40"/>
      <c r="D108" s="40"/>
      <c r="E108" s="40"/>
      <c r="F108" s="41"/>
      <c r="G108" s="42"/>
      <c r="H108" s="42"/>
      <c r="I108" s="43"/>
    </row>
    <row r="109" spans="2:9" ht="12.75">
      <c r="B109" s="31"/>
      <c r="C109" s="40"/>
      <c r="D109" s="40"/>
      <c r="E109" s="40"/>
      <c r="F109" s="41"/>
      <c r="G109" s="42"/>
      <c r="H109" s="42"/>
      <c r="I109" s="43"/>
    </row>
    <row r="110" spans="2:9" ht="12.75">
      <c r="B110" s="31"/>
      <c r="C110" s="40"/>
      <c r="D110" s="40"/>
      <c r="E110" s="40"/>
      <c r="F110" s="41"/>
      <c r="G110" s="42"/>
      <c r="H110" s="42"/>
      <c r="I110" s="43"/>
    </row>
    <row r="111" spans="2:9" ht="12.75">
      <c r="B111" s="31"/>
      <c r="C111" s="40"/>
      <c r="D111" s="40"/>
      <c r="E111" s="40"/>
      <c r="F111" s="41"/>
      <c r="G111" s="42"/>
      <c r="H111" s="42"/>
      <c r="I111" s="43"/>
    </row>
    <row r="112" spans="2:9" ht="12.75">
      <c r="B112" s="31"/>
      <c r="C112" s="40"/>
      <c r="D112" s="40"/>
      <c r="E112" s="40"/>
      <c r="F112" s="41"/>
      <c r="G112" s="42"/>
      <c r="H112" s="42"/>
      <c r="I112" s="43"/>
    </row>
    <row r="113" spans="2:9" ht="12.75">
      <c r="B113" s="31"/>
      <c r="C113" s="40"/>
      <c r="D113" s="40"/>
      <c r="E113" s="40"/>
      <c r="F113" s="41"/>
      <c r="G113" s="42"/>
      <c r="H113" s="42"/>
      <c r="I113" s="43"/>
    </row>
    <row r="114" spans="2:9" ht="12.75">
      <c r="B114" s="31"/>
      <c r="C114" s="40"/>
      <c r="D114" s="40"/>
      <c r="E114" s="40"/>
      <c r="F114" s="41"/>
      <c r="G114" s="42"/>
      <c r="H114" s="42"/>
      <c r="I114" s="43"/>
    </row>
    <row r="115" spans="3:5" ht="12.75">
      <c r="C115" s="17"/>
      <c r="D115" s="17"/>
      <c r="E115" s="17"/>
    </row>
    <row r="116" spans="3:5" ht="12.75">
      <c r="C116" s="17"/>
      <c r="D116" s="17"/>
      <c r="E116" s="17"/>
    </row>
    <row r="117" spans="3:5" ht="12.75">
      <c r="C117" s="17"/>
      <c r="D117" s="17"/>
      <c r="E117" s="17"/>
    </row>
    <row r="118" spans="3:5" ht="12.75">
      <c r="C118" s="17"/>
      <c r="D118" s="17"/>
      <c r="E118" s="17"/>
    </row>
  </sheetData>
  <sheetProtection/>
  <mergeCells count="2">
    <mergeCell ref="B4:G4"/>
    <mergeCell ref="F3:G3"/>
  </mergeCells>
  <printOptions/>
  <pageMargins left="0.7480314960629921" right="0.3937007874015748" top="0.2755905511811024" bottom="0.1968503937007874" header="0.2755905511811024" footer="0.2755905511811024"/>
  <pageSetup fitToHeight="0" horizontalDpi="600" verticalDpi="600" orientation="portrait" paperSize="9" scale="31" r:id="rId1"/>
  <colBreaks count="1" manualBreakCount="1">
    <brk id="7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:N69"/>
  <sheetViews>
    <sheetView view="pageBreakPreview" zoomScale="25" zoomScaleNormal="25" zoomScaleSheetLayoutView="25" workbookViewId="0" topLeftCell="A55">
      <selection activeCell="L66" sqref="L66"/>
    </sheetView>
  </sheetViews>
  <sheetFormatPr defaultColWidth="9.00390625" defaultRowHeight="12.75"/>
  <cols>
    <col min="1" max="1" width="42.375" style="0" customWidth="1"/>
    <col min="2" max="2" width="31.00390625" style="0" customWidth="1"/>
    <col min="3" max="3" width="254.625" style="0" customWidth="1"/>
    <col min="4" max="4" width="39.375" style="0" hidden="1" customWidth="1"/>
    <col min="5" max="6" width="19.125" style="0" hidden="1" customWidth="1"/>
    <col min="7" max="7" width="0.5" style="0" customWidth="1"/>
    <col min="8" max="8" width="68.50390625" style="0" customWidth="1"/>
    <col min="9" max="9" width="31.50390625" style="0" customWidth="1"/>
    <col min="10" max="10" width="63.50390625" style="0" customWidth="1"/>
    <col min="11" max="11" width="44.00390625" style="0" customWidth="1"/>
    <col min="12" max="12" width="53.125" style="0" customWidth="1"/>
    <col min="13" max="13" width="54.00390625" style="0" customWidth="1"/>
  </cols>
  <sheetData>
    <row r="2" spans="9:14" ht="57.75" customHeight="1">
      <c r="I2" s="174"/>
      <c r="J2" s="174"/>
      <c r="K2" s="174"/>
      <c r="L2" s="174"/>
      <c r="M2" s="359"/>
      <c r="N2" s="359"/>
    </row>
    <row r="3" spans="2:14" ht="51" customHeight="1">
      <c r="B3" s="97"/>
      <c r="C3" s="97"/>
      <c r="D3" s="97"/>
      <c r="E3" s="97"/>
      <c r="F3" s="97"/>
      <c r="G3" s="97"/>
      <c r="H3" s="97"/>
      <c r="I3" s="175"/>
      <c r="J3" s="173"/>
      <c r="K3" s="173"/>
      <c r="L3" s="173"/>
      <c r="M3" s="354" t="s">
        <v>176</v>
      </c>
      <c r="N3" s="354"/>
    </row>
    <row r="4" spans="2:14" ht="90.75" customHeight="1">
      <c r="B4" s="97"/>
      <c r="C4" s="97"/>
      <c r="D4" s="97"/>
      <c r="E4" s="97"/>
      <c r="F4" s="97"/>
      <c r="G4" s="97"/>
      <c r="H4" s="97"/>
      <c r="I4" s="358" t="s">
        <v>289</v>
      </c>
      <c r="J4" s="358"/>
      <c r="K4" s="358"/>
      <c r="L4" s="358"/>
      <c r="M4" s="358"/>
      <c r="N4" s="358"/>
    </row>
    <row r="5" spans="2:14" ht="34.5" customHeight="1">
      <c r="B5" s="97"/>
      <c r="C5" s="97"/>
      <c r="D5" s="97"/>
      <c r="E5" s="97"/>
      <c r="F5" s="97"/>
      <c r="G5" s="97"/>
      <c r="H5" s="97"/>
      <c r="I5" s="358"/>
      <c r="J5" s="358"/>
      <c r="K5" s="358"/>
      <c r="L5" s="358"/>
      <c r="M5" s="358"/>
      <c r="N5" s="358"/>
    </row>
    <row r="6" spans="2:14" ht="154.5" customHeight="1">
      <c r="B6" s="97"/>
      <c r="C6" s="97"/>
      <c r="D6" s="97"/>
      <c r="E6" s="97"/>
      <c r="F6" s="97"/>
      <c r="G6" s="97"/>
      <c r="H6" s="97"/>
      <c r="I6" s="358"/>
      <c r="J6" s="358"/>
      <c r="K6" s="358"/>
      <c r="L6" s="358"/>
      <c r="M6" s="358"/>
      <c r="N6" s="358"/>
    </row>
    <row r="7" spans="2:14" ht="34.5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14" ht="34.5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2:14" ht="249.75" customHeight="1">
      <c r="B9" s="355" t="s">
        <v>290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97"/>
    </row>
    <row r="10" spans="2:14" ht="60.75">
      <c r="B10" s="176"/>
      <c r="C10" s="176"/>
      <c r="D10" s="176"/>
      <c r="E10" s="176"/>
      <c r="F10" s="176"/>
      <c r="G10" s="176"/>
      <c r="H10" s="177"/>
      <c r="I10" s="356"/>
      <c r="J10" s="356"/>
      <c r="K10" s="356"/>
      <c r="L10" s="356"/>
      <c r="M10" s="356"/>
      <c r="N10" s="97"/>
    </row>
    <row r="11" spans="2:14" ht="207" customHeight="1">
      <c r="B11" s="141" t="s">
        <v>22</v>
      </c>
      <c r="C11" s="141" t="s">
        <v>23</v>
      </c>
      <c r="D11" s="142" t="s">
        <v>42</v>
      </c>
      <c r="E11" s="142" t="s">
        <v>43</v>
      </c>
      <c r="F11" s="142" t="s">
        <v>43</v>
      </c>
      <c r="G11" s="142" t="s">
        <v>44</v>
      </c>
      <c r="H11" s="142" t="s">
        <v>45</v>
      </c>
      <c r="I11" s="142" t="s">
        <v>46</v>
      </c>
      <c r="J11" s="143" t="s">
        <v>297</v>
      </c>
      <c r="K11" s="143" t="s">
        <v>330</v>
      </c>
      <c r="L11" s="143" t="s">
        <v>346</v>
      </c>
      <c r="M11" s="144" t="s">
        <v>296</v>
      </c>
      <c r="N11" s="97"/>
    </row>
    <row r="12" spans="2:14" ht="60.75">
      <c r="B12" s="145">
        <v>1</v>
      </c>
      <c r="C12" s="145">
        <v>2</v>
      </c>
      <c r="D12" s="146" t="s">
        <v>24</v>
      </c>
      <c r="E12" s="146" t="s">
        <v>25</v>
      </c>
      <c r="F12" s="146"/>
      <c r="G12" s="146" t="s">
        <v>26</v>
      </c>
      <c r="H12" s="146" t="s">
        <v>27</v>
      </c>
      <c r="I12" s="146" t="s">
        <v>28</v>
      </c>
      <c r="J12" s="146" t="s">
        <v>153</v>
      </c>
      <c r="K12" s="146"/>
      <c r="L12" s="146" t="s">
        <v>153</v>
      </c>
      <c r="M12" s="145">
        <v>9</v>
      </c>
      <c r="N12" s="97"/>
    </row>
    <row r="13" spans="2:14" ht="69.75" customHeight="1" hidden="1">
      <c r="B13" s="147" t="e">
        <f>#REF!+1</f>
        <v>#REF!</v>
      </c>
      <c r="C13" s="148" t="s">
        <v>177</v>
      </c>
      <c r="D13" s="149" t="s">
        <v>47</v>
      </c>
      <c r="E13" s="149" t="s">
        <v>50</v>
      </c>
      <c r="F13" s="149"/>
      <c r="G13" s="149" t="s">
        <v>52</v>
      </c>
      <c r="H13" s="149" t="s">
        <v>158</v>
      </c>
      <c r="I13" s="149"/>
      <c r="J13" s="150">
        <f>J14</f>
        <v>0</v>
      </c>
      <c r="K13" s="150"/>
      <c r="L13" s="150"/>
      <c r="M13" s="150">
        <f>M14</f>
        <v>0</v>
      </c>
      <c r="N13" s="97"/>
    </row>
    <row r="14" spans="2:14" ht="71.25" customHeight="1" hidden="1">
      <c r="B14" s="147" t="e">
        <f aca="true" t="shared" si="0" ref="B14:B20">B13+1</f>
        <v>#REF!</v>
      </c>
      <c r="C14" s="148" t="s">
        <v>182</v>
      </c>
      <c r="D14" s="149" t="s">
        <v>47</v>
      </c>
      <c r="E14" s="149" t="s">
        <v>50</v>
      </c>
      <c r="F14" s="149"/>
      <c r="G14" s="149" t="s">
        <v>52</v>
      </c>
      <c r="H14" s="151" t="s">
        <v>159</v>
      </c>
      <c r="I14" s="149"/>
      <c r="J14" s="150">
        <f>J15+J16+J17+J18+J19+J20</f>
        <v>0</v>
      </c>
      <c r="K14" s="150"/>
      <c r="L14" s="150"/>
      <c r="M14" s="150">
        <f>M15+M16+M17+M18+M19+M20</f>
        <v>0</v>
      </c>
      <c r="N14" s="97"/>
    </row>
    <row r="15" spans="2:14" ht="85.5" customHeight="1" hidden="1">
      <c r="B15" s="147" t="e">
        <f t="shared" si="0"/>
        <v>#REF!</v>
      </c>
      <c r="C15" s="152" t="s">
        <v>77</v>
      </c>
      <c r="D15" s="149" t="s">
        <v>47</v>
      </c>
      <c r="E15" s="149" t="s">
        <v>50</v>
      </c>
      <c r="F15" s="149"/>
      <c r="G15" s="149" t="s">
        <v>52</v>
      </c>
      <c r="H15" s="151" t="s">
        <v>159</v>
      </c>
      <c r="I15" s="149" t="s">
        <v>67</v>
      </c>
      <c r="J15" s="150"/>
      <c r="K15" s="150"/>
      <c r="L15" s="150"/>
      <c r="M15" s="150">
        <v>0</v>
      </c>
      <c r="N15" s="97"/>
    </row>
    <row r="16" spans="2:14" ht="40.5" customHeight="1" hidden="1">
      <c r="B16" s="147" t="e">
        <f t="shared" si="0"/>
        <v>#REF!</v>
      </c>
      <c r="C16" s="152" t="s">
        <v>68</v>
      </c>
      <c r="D16" s="149" t="s">
        <v>47</v>
      </c>
      <c r="E16" s="149" t="s">
        <v>50</v>
      </c>
      <c r="F16" s="149"/>
      <c r="G16" s="149" t="s">
        <v>52</v>
      </c>
      <c r="H16" s="151" t="s">
        <v>159</v>
      </c>
      <c r="I16" s="149" t="s">
        <v>160</v>
      </c>
      <c r="J16" s="150"/>
      <c r="K16" s="150"/>
      <c r="L16" s="150"/>
      <c r="M16" s="150">
        <v>0</v>
      </c>
      <c r="N16" s="97"/>
    </row>
    <row r="17" spans="2:14" ht="72.75" customHeight="1" hidden="1">
      <c r="B17" s="147" t="e">
        <f t="shared" si="0"/>
        <v>#REF!</v>
      </c>
      <c r="C17" s="152" t="s">
        <v>69</v>
      </c>
      <c r="D17" s="149" t="s">
        <v>47</v>
      </c>
      <c r="E17" s="149" t="s">
        <v>50</v>
      </c>
      <c r="F17" s="149"/>
      <c r="G17" s="149" t="s">
        <v>52</v>
      </c>
      <c r="H17" s="151" t="s">
        <v>159</v>
      </c>
      <c r="I17" s="149" t="s">
        <v>70</v>
      </c>
      <c r="J17" s="150"/>
      <c r="K17" s="150"/>
      <c r="L17" s="150"/>
      <c r="M17" s="150">
        <v>0</v>
      </c>
      <c r="N17" s="97"/>
    </row>
    <row r="18" spans="2:14" ht="88.5" customHeight="1" hidden="1">
      <c r="B18" s="147" t="e">
        <f t="shared" si="0"/>
        <v>#REF!</v>
      </c>
      <c r="C18" s="152" t="s">
        <v>1</v>
      </c>
      <c r="D18" s="149" t="s">
        <v>47</v>
      </c>
      <c r="E18" s="149" t="s">
        <v>50</v>
      </c>
      <c r="F18" s="149"/>
      <c r="G18" s="149" t="s">
        <v>52</v>
      </c>
      <c r="H18" s="151" t="s">
        <v>159</v>
      </c>
      <c r="I18" s="149" t="s">
        <v>73</v>
      </c>
      <c r="J18" s="150"/>
      <c r="K18" s="150"/>
      <c r="L18" s="150"/>
      <c r="M18" s="150">
        <v>0</v>
      </c>
      <c r="N18" s="97"/>
    </row>
    <row r="19" spans="2:14" ht="42" customHeight="1" hidden="1">
      <c r="B19" s="147" t="e">
        <f t="shared" si="0"/>
        <v>#REF!</v>
      </c>
      <c r="C19" s="152" t="s">
        <v>71</v>
      </c>
      <c r="D19" s="149" t="s">
        <v>47</v>
      </c>
      <c r="E19" s="149" t="s">
        <v>50</v>
      </c>
      <c r="F19" s="149"/>
      <c r="G19" s="149" t="s">
        <v>52</v>
      </c>
      <c r="H19" s="151" t="s">
        <v>159</v>
      </c>
      <c r="I19" s="149">
        <v>851</v>
      </c>
      <c r="J19" s="150"/>
      <c r="K19" s="150"/>
      <c r="L19" s="150"/>
      <c r="M19" s="150">
        <v>0</v>
      </c>
      <c r="N19" s="97"/>
    </row>
    <row r="20" spans="2:14" ht="52.5" customHeight="1" hidden="1">
      <c r="B20" s="147" t="e">
        <f t="shared" si="0"/>
        <v>#REF!</v>
      </c>
      <c r="C20" s="152" t="s">
        <v>72</v>
      </c>
      <c r="D20" s="149" t="s">
        <v>47</v>
      </c>
      <c r="E20" s="149" t="s">
        <v>50</v>
      </c>
      <c r="F20" s="149"/>
      <c r="G20" s="149" t="s">
        <v>52</v>
      </c>
      <c r="H20" s="151" t="s">
        <v>159</v>
      </c>
      <c r="I20" s="149">
        <v>852</v>
      </c>
      <c r="J20" s="150"/>
      <c r="K20" s="150"/>
      <c r="L20" s="150"/>
      <c r="M20" s="150">
        <v>0</v>
      </c>
      <c r="N20" s="97"/>
    </row>
    <row r="21" spans="2:14" ht="183.75" customHeight="1">
      <c r="B21" s="147">
        <v>1</v>
      </c>
      <c r="C21" s="153" t="s">
        <v>188</v>
      </c>
      <c r="D21" s="154" t="s">
        <v>47</v>
      </c>
      <c r="E21" s="154" t="s">
        <v>50</v>
      </c>
      <c r="F21" s="154" t="s">
        <v>50</v>
      </c>
      <c r="G21" s="154" t="s">
        <v>52</v>
      </c>
      <c r="H21" s="154" t="s">
        <v>115</v>
      </c>
      <c r="I21" s="154"/>
      <c r="J21" s="155">
        <f>J22</f>
        <v>0</v>
      </c>
      <c r="K21" s="155">
        <f>K22+K29+K33+K37+K40+K45+K51+K55</f>
        <v>2158.8999999999996</v>
      </c>
      <c r="L21" s="155">
        <f>L22+L63+L64+L59</f>
        <v>-87.92</v>
      </c>
      <c r="M21" s="155">
        <f>M22+M29+M33+M37+M40+M45+M51+M55</f>
        <v>2169.8199999999997</v>
      </c>
      <c r="N21" s="98"/>
    </row>
    <row r="22" spans="2:14" ht="110.25" customHeight="1">
      <c r="B22" s="147">
        <f>B21+1</f>
        <v>2</v>
      </c>
      <c r="C22" s="153" t="s">
        <v>189</v>
      </c>
      <c r="D22" s="154" t="s">
        <v>47</v>
      </c>
      <c r="E22" s="154" t="s">
        <v>50</v>
      </c>
      <c r="F22" s="154" t="s">
        <v>50</v>
      </c>
      <c r="G22" s="154" t="s">
        <v>52</v>
      </c>
      <c r="H22" s="156" t="s">
        <v>130</v>
      </c>
      <c r="I22" s="154" t="s">
        <v>48</v>
      </c>
      <c r="J22" s="155">
        <f>J23+J24+J25+J26+J27+J28</f>
        <v>0</v>
      </c>
      <c r="K22" s="155">
        <f>K23+K25+K26+K27+K28</f>
        <v>912.97</v>
      </c>
      <c r="L22" s="155">
        <f>L23+L25+L26+L27+L28</f>
        <v>-101.37</v>
      </c>
      <c r="M22" s="155">
        <f>M23+M25+M26+M27+M28</f>
        <v>811.6</v>
      </c>
      <c r="N22" s="98"/>
    </row>
    <row r="23" spans="2:14" ht="63.75" customHeight="1">
      <c r="B23" s="147">
        <f aca="true" t="shared" si="1" ref="B23:B63">B22+1</f>
        <v>3</v>
      </c>
      <c r="C23" s="152" t="s">
        <v>139</v>
      </c>
      <c r="D23" s="149" t="s">
        <v>47</v>
      </c>
      <c r="E23" s="149" t="s">
        <v>50</v>
      </c>
      <c r="F23" s="149" t="s">
        <v>50</v>
      </c>
      <c r="G23" s="149" t="s">
        <v>52</v>
      </c>
      <c r="H23" s="151" t="s">
        <v>130</v>
      </c>
      <c r="I23" s="149" t="s">
        <v>67</v>
      </c>
      <c r="J23" s="150"/>
      <c r="K23" s="150">
        <v>475.78</v>
      </c>
      <c r="L23" s="150">
        <v>12.7</v>
      </c>
      <c r="M23" s="150">
        <f>K23+L23</f>
        <v>488.47999999999996</v>
      </c>
      <c r="N23" s="98"/>
    </row>
    <row r="24" spans="2:14" ht="48" customHeight="1" hidden="1">
      <c r="B24" s="147">
        <f t="shared" si="1"/>
        <v>4</v>
      </c>
      <c r="C24" s="152" t="s">
        <v>68</v>
      </c>
      <c r="D24" s="149" t="s">
        <v>47</v>
      </c>
      <c r="E24" s="149" t="s">
        <v>50</v>
      </c>
      <c r="F24" s="149"/>
      <c r="G24" s="149" t="s">
        <v>52</v>
      </c>
      <c r="H24" s="151" t="s">
        <v>132</v>
      </c>
      <c r="I24" s="149" t="s">
        <v>160</v>
      </c>
      <c r="J24" s="150"/>
      <c r="K24" s="150"/>
      <c r="L24" s="150"/>
      <c r="M24" s="150"/>
      <c r="N24" s="98"/>
    </row>
    <row r="25" spans="2:14" ht="78.75" customHeight="1">
      <c r="B25" s="147">
        <v>4</v>
      </c>
      <c r="C25" s="152" t="s">
        <v>138</v>
      </c>
      <c r="D25" s="149" t="s">
        <v>47</v>
      </c>
      <c r="E25" s="149" t="s">
        <v>50</v>
      </c>
      <c r="F25" s="149" t="s">
        <v>50</v>
      </c>
      <c r="G25" s="149" t="s">
        <v>52</v>
      </c>
      <c r="H25" s="151" t="s">
        <v>130</v>
      </c>
      <c r="I25" s="149" t="s">
        <v>137</v>
      </c>
      <c r="J25" s="150"/>
      <c r="K25" s="150">
        <v>143.69</v>
      </c>
      <c r="L25" s="150">
        <v>3.83</v>
      </c>
      <c r="M25" s="150">
        <f>K25+L25</f>
        <v>147.52</v>
      </c>
      <c r="N25" s="98"/>
    </row>
    <row r="26" spans="2:14" ht="115.5" customHeight="1">
      <c r="B26" s="147">
        <v>6</v>
      </c>
      <c r="C26" s="152" t="s">
        <v>1</v>
      </c>
      <c r="D26" s="149" t="s">
        <v>47</v>
      </c>
      <c r="E26" s="149" t="s">
        <v>50</v>
      </c>
      <c r="F26" s="149" t="s">
        <v>50</v>
      </c>
      <c r="G26" s="149" t="s">
        <v>52</v>
      </c>
      <c r="H26" s="151" t="s">
        <v>130</v>
      </c>
      <c r="I26" s="149" t="s">
        <v>73</v>
      </c>
      <c r="J26" s="150"/>
      <c r="K26" s="150">
        <v>243.5</v>
      </c>
      <c r="L26" s="150">
        <v>-89.4</v>
      </c>
      <c r="M26" s="150">
        <f>K26+L26</f>
        <v>154.1</v>
      </c>
      <c r="N26" s="98"/>
    </row>
    <row r="27" spans="2:14" ht="81" customHeight="1">
      <c r="B27" s="147">
        <v>7</v>
      </c>
      <c r="C27" s="152" t="s">
        <v>71</v>
      </c>
      <c r="D27" s="149" t="s">
        <v>47</v>
      </c>
      <c r="E27" s="149" t="s">
        <v>50</v>
      </c>
      <c r="F27" s="149" t="s">
        <v>50</v>
      </c>
      <c r="G27" s="149" t="s">
        <v>52</v>
      </c>
      <c r="H27" s="151" t="s">
        <v>130</v>
      </c>
      <c r="I27" s="149">
        <v>851</v>
      </c>
      <c r="J27" s="150"/>
      <c r="K27" s="150">
        <v>45</v>
      </c>
      <c r="L27" s="150">
        <v>-28</v>
      </c>
      <c r="M27" s="150">
        <f>K27+L27</f>
        <v>17</v>
      </c>
      <c r="N27" s="98"/>
    </row>
    <row r="28" spans="2:14" ht="71.25" customHeight="1">
      <c r="B28" s="147">
        <v>8</v>
      </c>
      <c r="C28" s="152" t="s">
        <v>72</v>
      </c>
      <c r="D28" s="149" t="s">
        <v>47</v>
      </c>
      <c r="E28" s="149" t="s">
        <v>50</v>
      </c>
      <c r="F28" s="149" t="s">
        <v>50</v>
      </c>
      <c r="G28" s="149" t="s">
        <v>52</v>
      </c>
      <c r="H28" s="151" t="s">
        <v>130</v>
      </c>
      <c r="I28" s="149">
        <v>852</v>
      </c>
      <c r="J28" s="150"/>
      <c r="K28" s="150">
        <v>5</v>
      </c>
      <c r="L28" s="150">
        <v>-0.5</v>
      </c>
      <c r="M28" s="150">
        <f>K28+L28</f>
        <v>4.5</v>
      </c>
      <c r="N28" s="98"/>
    </row>
    <row r="29" spans="2:14" ht="171.75" customHeight="1">
      <c r="B29" s="147">
        <v>9</v>
      </c>
      <c r="C29" s="157" t="s">
        <v>172</v>
      </c>
      <c r="D29" s="154" t="s">
        <v>47</v>
      </c>
      <c r="E29" s="154" t="s">
        <v>51</v>
      </c>
      <c r="F29" s="154" t="s">
        <v>51</v>
      </c>
      <c r="G29" s="154" t="s">
        <v>53</v>
      </c>
      <c r="H29" s="154" t="s">
        <v>198</v>
      </c>
      <c r="I29" s="154" t="s">
        <v>48</v>
      </c>
      <c r="J29" s="155">
        <f>J30+J31+J32</f>
        <v>0</v>
      </c>
      <c r="K29" s="155">
        <f>K30+K31+K32</f>
        <v>47.4</v>
      </c>
      <c r="L29" s="155">
        <f>L30+L31</f>
        <v>3.4</v>
      </c>
      <c r="M29" s="155">
        <f>M30+M31+M32</f>
        <v>50.8</v>
      </c>
      <c r="N29" s="98"/>
    </row>
    <row r="30" spans="2:14" ht="84.75" customHeight="1">
      <c r="B30" s="147">
        <f t="shared" si="1"/>
        <v>10</v>
      </c>
      <c r="C30" s="152" t="s">
        <v>139</v>
      </c>
      <c r="D30" s="149" t="s">
        <v>47</v>
      </c>
      <c r="E30" s="149" t="s">
        <v>51</v>
      </c>
      <c r="F30" s="149" t="s">
        <v>51</v>
      </c>
      <c r="G30" s="149" t="s">
        <v>53</v>
      </c>
      <c r="H30" s="149" t="s">
        <v>198</v>
      </c>
      <c r="I30" s="149" t="s">
        <v>67</v>
      </c>
      <c r="J30" s="150"/>
      <c r="K30" s="150">
        <v>34.8</v>
      </c>
      <c r="L30" s="150">
        <v>3</v>
      </c>
      <c r="M30" s="150">
        <f>K30+L30</f>
        <v>37.8</v>
      </c>
      <c r="N30" s="98"/>
    </row>
    <row r="31" spans="2:14" ht="88.5" customHeight="1">
      <c r="B31" s="147">
        <f t="shared" si="1"/>
        <v>11</v>
      </c>
      <c r="C31" s="152" t="s">
        <v>138</v>
      </c>
      <c r="D31" s="149" t="s">
        <v>47</v>
      </c>
      <c r="E31" s="149" t="s">
        <v>51</v>
      </c>
      <c r="F31" s="149" t="s">
        <v>51</v>
      </c>
      <c r="G31" s="149" t="s">
        <v>53</v>
      </c>
      <c r="H31" s="149" t="s">
        <v>198</v>
      </c>
      <c r="I31" s="149" t="s">
        <v>137</v>
      </c>
      <c r="J31" s="150"/>
      <c r="K31" s="150">
        <v>11</v>
      </c>
      <c r="L31" s="150">
        <v>0.4</v>
      </c>
      <c r="M31" s="150">
        <f>K31+L31</f>
        <v>11.4</v>
      </c>
      <c r="N31" s="98"/>
    </row>
    <row r="32" spans="2:14" ht="129" customHeight="1">
      <c r="B32" s="147">
        <f t="shared" si="1"/>
        <v>12</v>
      </c>
      <c r="C32" s="152" t="s">
        <v>1</v>
      </c>
      <c r="D32" s="149" t="s">
        <v>47</v>
      </c>
      <c r="E32" s="149" t="s">
        <v>51</v>
      </c>
      <c r="F32" s="149" t="s">
        <v>51</v>
      </c>
      <c r="G32" s="149" t="s">
        <v>53</v>
      </c>
      <c r="H32" s="149" t="s">
        <v>198</v>
      </c>
      <c r="I32" s="149" t="s">
        <v>73</v>
      </c>
      <c r="J32" s="150"/>
      <c r="K32" s="150">
        <v>1.6</v>
      </c>
      <c r="L32" s="150"/>
      <c r="M32" s="150">
        <f>K32+L32</f>
        <v>1.6</v>
      </c>
      <c r="N32" s="98"/>
    </row>
    <row r="33" spans="2:14" ht="177" customHeight="1">
      <c r="B33" s="147">
        <f t="shared" si="1"/>
        <v>13</v>
      </c>
      <c r="C33" s="158" t="s">
        <v>190</v>
      </c>
      <c r="D33" s="154" t="s">
        <v>47</v>
      </c>
      <c r="E33" s="154" t="s">
        <v>52</v>
      </c>
      <c r="F33" s="154" t="s">
        <v>52</v>
      </c>
      <c r="G33" s="154" t="s">
        <v>56</v>
      </c>
      <c r="H33" s="156" t="s">
        <v>202</v>
      </c>
      <c r="I33" s="154"/>
      <c r="J33" s="155">
        <f>J34</f>
        <v>0</v>
      </c>
      <c r="K33" s="155">
        <f>K34</f>
        <v>120</v>
      </c>
      <c r="L33" s="155">
        <f>L34</f>
        <v>-120</v>
      </c>
      <c r="M33" s="155">
        <f>M34</f>
        <v>0</v>
      </c>
      <c r="N33" s="98"/>
    </row>
    <row r="34" spans="2:14" ht="238.5" customHeight="1">
      <c r="B34" s="147">
        <f t="shared" si="1"/>
        <v>14</v>
      </c>
      <c r="C34" s="159" t="s">
        <v>191</v>
      </c>
      <c r="D34" s="149" t="s">
        <v>47</v>
      </c>
      <c r="E34" s="149" t="s">
        <v>52</v>
      </c>
      <c r="F34" s="149" t="s">
        <v>52</v>
      </c>
      <c r="G34" s="149" t="s">
        <v>56</v>
      </c>
      <c r="H34" s="151" t="s">
        <v>201</v>
      </c>
      <c r="I34" s="149" t="s">
        <v>48</v>
      </c>
      <c r="J34" s="150">
        <f>J35+J36</f>
        <v>0</v>
      </c>
      <c r="K34" s="150">
        <f>K35+K36</f>
        <v>120</v>
      </c>
      <c r="L34" s="150">
        <f>L35+L36</f>
        <v>-120</v>
      </c>
      <c r="M34" s="150">
        <f>K34+L34</f>
        <v>0</v>
      </c>
      <c r="N34" s="98"/>
    </row>
    <row r="35" spans="2:14" ht="65.25" customHeight="1">
      <c r="B35" s="147">
        <f t="shared" si="1"/>
        <v>15</v>
      </c>
      <c r="C35" s="152" t="s">
        <v>139</v>
      </c>
      <c r="D35" s="149" t="s">
        <v>47</v>
      </c>
      <c r="E35" s="149" t="s">
        <v>52</v>
      </c>
      <c r="F35" s="149" t="s">
        <v>52</v>
      </c>
      <c r="G35" s="149" t="s">
        <v>56</v>
      </c>
      <c r="H35" s="151" t="s">
        <v>201</v>
      </c>
      <c r="I35" s="149" t="s">
        <v>67</v>
      </c>
      <c r="J35" s="150"/>
      <c r="K35" s="150">
        <v>94.5</v>
      </c>
      <c r="L35" s="150">
        <v>-94.5</v>
      </c>
      <c r="M35" s="150">
        <f>K35+L35</f>
        <v>0</v>
      </c>
      <c r="N35" s="98"/>
    </row>
    <row r="36" spans="2:14" ht="60.75" customHeight="1">
      <c r="B36" s="147">
        <f t="shared" si="1"/>
        <v>16</v>
      </c>
      <c r="C36" s="152" t="s">
        <v>138</v>
      </c>
      <c r="D36" s="149" t="s">
        <v>47</v>
      </c>
      <c r="E36" s="149" t="s">
        <v>52</v>
      </c>
      <c r="F36" s="149" t="s">
        <v>52</v>
      </c>
      <c r="G36" s="149" t="s">
        <v>56</v>
      </c>
      <c r="H36" s="151" t="s">
        <v>201</v>
      </c>
      <c r="I36" s="149" t="s">
        <v>137</v>
      </c>
      <c r="J36" s="150"/>
      <c r="K36" s="150">
        <v>25.5</v>
      </c>
      <c r="L36" s="150">
        <v>-25.5</v>
      </c>
      <c r="M36" s="150">
        <f>K36+L36</f>
        <v>0</v>
      </c>
      <c r="N36" s="98"/>
    </row>
    <row r="37" spans="2:14" ht="171.75" customHeight="1">
      <c r="B37" s="147">
        <f t="shared" si="1"/>
        <v>17</v>
      </c>
      <c r="C37" s="153" t="s">
        <v>192</v>
      </c>
      <c r="D37" s="154" t="s">
        <v>47</v>
      </c>
      <c r="E37" s="154" t="s">
        <v>58</v>
      </c>
      <c r="F37" s="154" t="s">
        <v>58</v>
      </c>
      <c r="G37" s="154" t="s">
        <v>53</v>
      </c>
      <c r="H37" s="154" t="s">
        <v>111</v>
      </c>
      <c r="I37" s="154" t="s">
        <v>48</v>
      </c>
      <c r="J37" s="155">
        <f>J38</f>
        <v>0</v>
      </c>
      <c r="K37" s="155">
        <f>K38</f>
        <v>20</v>
      </c>
      <c r="L37" s="155">
        <f>L38</f>
        <v>-20</v>
      </c>
      <c r="M37" s="155">
        <f>M38</f>
        <v>0</v>
      </c>
      <c r="N37" s="98"/>
    </row>
    <row r="38" spans="2:14" ht="265.5" customHeight="1">
      <c r="B38" s="147">
        <f t="shared" si="1"/>
        <v>18</v>
      </c>
      <c r="C38" s="160" t="s">
        <v>193</v>
      </c>
      <c r="D38" s="149" t="s">
        <v>47</v>
      </c>
      <c r="E38" s="149" t="s">
        <v>58</v>
      </c>
      <c r="F38" s="149" t="s">
        <v>58</v>
      </c>
      <c r="G38" s="149" t="s">
        <v>53</v>
      </c>
      <c r="H38" s="149" t="s">
        <v>114</v>
      </c>
      <c r="I38" s="149" t="s">
        <v>48</v>
      </c>
      <c r="J38" s="150">
        <f>J39</f>
        <v>0</v>
      </c>
      <c r="K38" s="150">
        <f>K39</f>
        <v>20</v>
      </c>
      <c r="L38" s="150">
        <v>-20</v>
      </c>
      <c r="M38" s="150">
        <v>0</v>
      </c>
      <c r="N38" s="98"/>
    </row>
    <row r="39" spans="2:14" ht="123.75" customHeight="1">
      <c r="B39" s="147">
        <f t="shared" si="1"/>
        <v>19</v>
      </c>
      <c r="C39" s="161" t="s">
        <v>1</v>
      </c>
      <c r="D39" s="149" t="s">
        <v>47</v>
      </c>
      <c r="E39" s="149" t="s">
        <v>58</v>
      </c>
      <c r="F39" s="149" t="s">
        <v>58</v>
      </c>
      <c r="G39" s="149" t="s">
        <v>53</v>
      </c>
      <c r="H39" s="149" t="s">
        <v>114</v>
      </c>
      <c r="I39" s="149">
        <v>244</v>
      </c>
      <c r="J39" s="150"/>
      <c r="K39" s="150">
        <v>20</v>
      </c>
      <c r="L39" s="150">
        <v>-20</v>
      </c>
      <c r="M39" s="150">
        <f>K39+L39</f>
        <v>0</v>
      </c>
      <c r="N39" s="98"/>
    </row>
    <row r="40" spans="2:14" ht="124.5" customHeight="1">
      <c r="B40" s="147">
        <f t="shared" si="1"/>
        <v>20</v>
      </c>
      <c r="C40" s="153" t="s">
        <v>194</v>
      </c>
      <c r="D40" s="154" t="s">
        <v>47</v>
      </c>
      <c r="E40" s="156" t="s">
        <v>7</v>
      </c>
      <c r="F40" s="156"/>
      <c r="G40" s="156"/>
      <c r="H40" s="154" t="s">
        <v>117</v>
      </c>
      <c r="I40" s="156" t="s">
        <v>48</v>
      </c>
      <c r="J40" s="155">
        <f>J41</f>
        <v>0</v>
      </c>
      <c r="K40" s="155">
        <f>K41</f>
        <v>155.55</v>
      </c>
      <c r="L40" s="155">
        <f>L41</f>
        <v>-135.55</v>
      </c>
      <c r="M40" s="155">
        <f>M41</f>
        <v>20</v>
      </c>
      <c r="N40" s="98"/>
    </row>
    <row r="41" spans="2:14" ht="181.5" customHeight="1">
      <c r="B41" s="147">
        <f t="shared" si="1"/>
        <v>21</v>
      </c>
      <c r="C41" s="152" t="s">
        <v>195</v>
      </c>
      <c r="D41" s="149" t="s">
        <v>47</v>
      </c>
      <c r="E41" s="151" t="s">
        <v>7</v>
      </c>
      <c r="F41" s="151" t="s">
        <v>7</v>
      </c>
      <c r="G41" s="151" t="s">
        <v>7</v>
      </c>
      <c r="H41" s="149" t="s">
        <v>118</v>
      </c>
      <c r="I41" s="151" t="s">
        <v>48</v>
      </c>
      <c r="J41" s="150">
        <f>J42+J43+J44</f>
        <v>0</v>
      </c>
      <c r="K41" s="150">
        <f>K42+K43+K44</f>
        <v>155.55</v>
      </c>
      <c r="L41" s="150">
        <f>L42+L43+L44</f>
        <v>-135.55</v>
      </c>
      <c r="M41" s="150">
        <f>M42+M43+M44</f>
        <v>20</v>
      </c>
      <c r="N41" s="98"/>
    </row>
    <row r="42" spans="2:14" ht="91.5" customHeight="1">
      <c r="B42" s="147">
        <f t="shared" si="1"/>
        <v>22</v>
      </c>
      <c r="C42" s="152" t="s">
        <v>139</v>
      </c>
      <c r="D42" s="149" t="s">
        <v>47</v>
      </c>
      <c r="E42" s="151" t="s">
        <v>7</v>
      </c>
      <c r="F42" s="151" t="s">
        <v>7</v>
      </c>
      <c r="G42" s="151" t="s">
        <v>7</v>
      </c>
      <c r="H42" s="149" t="s">
        <v>118</v>
      </c>
      <c r="I42" s="151" t="s">
        <v>67</v>
      </c>
      <c r="J42" s="150"/>
      <c r="K42" s="150">
        <v>89.3</v>
      </c>
      <c r="L42" s="150">
        <v>-89.3</v>
      </c>
      <c r="M42" s="150">
        <f>K42+L42</f>
        <v>0</v>
      </c>
      <c r="N42" s="98"/>
    </row>
    <row r="43" spans="2:14" ht="69.75" customHeight="1">
      <c r="B43" s="147">
        <f t="shared" si="1"/>
        <v>23</v>
      </c>
      <c r="C43" s="152" t="s">
        <v>138</v>
      </c>
      <c r="D43" s="149" t="s">
        <v>47</v>
      </c>
      <c r="E43" s="151" t="s">
        <v>7</v>
      </c>
      <c r="F43" s="151" t="s">
        <v>7</v>
      </c>
      <c r="G43" s="151" t="s">
        <v>7</v>
      </c>
      <c r="H43" s="149" t="s">
        <v>118</v>
      </c>
      <c r="I43" s="151" t="s">
        <v>137</v>
      </c>
      <c r="J43" s="150"/>
      <c r="K43" s="150">
        <v>27</v>
      </c>
      <c r="L43" s="150">
        <v>-27</v>
      </c>
      <c r="M43" s="150">
        <f>K43+L43</f>
        <v>0</v>
      </c>
      <c r="N43" s="98"/>
    </row>
    <row r="44" spans="2:14" ht="135" customHeight="1">
      <c r="B44" s="147">
        <f t="shared" si="1"/>
        <v>24</v>
      </c>
      <c r="C44" s="161" t="s">
        <v>1</v>
      </c>
      <c r="D44" s="149" t="s">
        <v>47</v>
      </c>
      <c r="E44" s="151" t="s">
        <v>7</v>
      </c>
      <c r="F44" s="151" t="s">
        <v>7</v>
      </c>
      <c r="G44" s="151" t="s">
        <v>7</v>
      </c>
      <c r="H44" s="149" t="s">
        <v>118</v>
      </c>
      <c r="I44" s="151" t="s">
        <v>73</v>
      </c>
      <c r="J44" s="150"/>
      <c r="K44" s="150">
        <v>39.25</v>
      </c>
      <c r="L44" s="150">
        <v>-19.25</v>
      </c>
      <c r="M44" s="150">
        <f>K44+L44</f>
        <v>20</v>
      </c>
      <c r="N44" s="98"/>
    </row>
    <row r="45" spans="2:14" ht="238.5" customHeight="1">
      <c r="B45" s="147">
        <f t="shared" si="1"/>
        <v>25</v>
      </c>
      <c r="C45" s="164" t="s">
        <v>196</v>
      </c>
      <c r="D45" s="154" t="s">
        <v>47</v>
      </c>
      <c r="E45" s="154" t="s">
        <v>61</v>
      </c>
      <c r="F45" s="154" t="s">
        <v>61</v>
      </c>
      <c r="G45" s="154" t="s">
        <v>50</v>
      </c>
      <c r="H45" s="154" t="s">
        <v>119</v>
      </c>
      <c r="I45" s="154" t="s">
        <v>48</v>
      </c>
      <c r="J45" s="155">
        <f>J46+J47+J48+J50</f>
        <v>0</v>
      </c>
      <c r="K45" s="155">
        <f>K46+K47+K48+K49+K50</f>
        <v>342.61</v>
      </c>
      <c r="L45" s="155">
        <f>L46+L50+L48+L49</f>
        <v>-12.73</v>
      </c>
      <c r="M45" s="155">
        <f>M46+M47+M48+M49+M50</f>
        <v>329.88</v>
      </c>
      <c r="N45" s="98"/>
    </row>
    <row r="46" spans="2:14" ht="132" customHeight="1">
      <c r="B46" s="147">
        <f>B45+1</f>
        <v>26</v>
      </c>
      <c r="C46" s="152" t="s">
        <v>135</v>
      </c>
      <c r="D46" s="149" t="s">
        <v>47</v>
      </c>
      <c r="E46" s="149" t="s">
        <v>61</v>
      </c>
      <c r="F46" s="149" t="s">
        <v>61</v>
      </c>
      <c r="G46" s="149" t="s">
        <v>50</v>
      </c>
      <c r="H46" s="149" t="s">
        <v>119</v>
      </c>
      <c r="I46" s="149" t="s">
        <v>73</v>
      </c>
      <c r="J46" s="150"/>
      <c r="K46" s="150">
        <v>292.61</v>
      </c>
      <c r="L46" s="150">
        <v>2.27</v>
      </c>
      <c r="M46" s="150">
        <f>K46+L46</f>
        <v>294.88</v>
      </c>
      <c r="N46" s="98"/>
    </row>
    <row r="47" spans="2:14" ht="75" customHeight="1">
      <c r="B47" s="147">
        <f t="shared" si="1"/>
        <v>27</v>
      </c>
      <c r="C47" s="152" t="s">
        <v>108</v>
      </c>
      <c r="D47" s="149" t="s">
        <v>47</v>
      </c>
      <c r="E47" s="149" t="s">
        <v>61</v>
      </c>
      <c r="F47" s="149" t="s">
        <v>61</v>
      </c>
      <c r="G47" s="149" t="s">
        <v>50</v>
      </c>
      <c r="H47" s="149" t="s">
        <v>199</v>
      </c>
      <c r="I47" s="149" t="s">
        <v>136</v>
      </c>
      <c r="J47" s="150"/>
      <c r="K47" s="150">
        <v>10</v>
      </c>
      <c r="L47" s="150"/>
      <c r="M47" s="150">
        <f>K47+L47</f>
        <v>10</v>
      </c>
      <c r="N47" s="98"/>
    </row>
    <row r="48" spans="2:14" ht="110.25" customHeight="1">
      <c r="B48" s="147">
        <f t="shared" si="1"/>
        <v>28</v>
      </c>
      <c r="C48" s="152" t="s">
        <v>71</v>
      </c>
      <c r="D48" s="149" t="s">
        <v>47</v>
      </c>
      <c r="E48" s="149" t="s">
        <v>61</v>
      </c>
      <c r="F48" s="149" t="s">
        <v>61</v>
      </c>
      <c r="G48" s="149" t="s">
        <v>50</v>
      </c>
      <c r="H48" s="149" t="s">
        <v>199</v>
      </c>
      <c r="I48" s="149" t="s">
        <v>74</v>
      </c>
      <c r="J48" s="150"/>
      <c r="K48" s="150">
        <v>30</v>
      </c>
      <c r="L48" s="150">
        <v>-10</v>
      </c>
      <c r="M48" s="150">
        <f>K48+L48</f>
        <v>20</v>
      </c>
      <c r="N48" s="98"/>
    </row>
    <row r="49" spans="2:14" ht="110.25" customHeight="1">
      <c r="B49" s="147">
        <f t="shared" si="1"/>
        <v>29</v>
      </c>
      <c r="C49" s="152" t="s">
        <v>72</v>
      </c>
      <c r="D49" s="149"/>
      <c r="E49" s="149"/>
      <c r="F49" s="149"/>
      <c r="G49" s="149"/>
      <c r="H49" s="149" t="s">
        <v>119</v>
      </c>
      <c r="I49" s="149" t="s">
        <v>9</v>
      </c>
      <c r="J49" s="150"/>
      <c r="K49" s="150">
        <v>10</v>
      </c>
      <c r="L49" s="150">
        <v>-5</v>
      </c>
      <c r="M49" s="150">
        <f>K49+L49</f>
        <v>5</v>
      </c>
      <c r="N49" s="98"/>
    </row>
    <row r="50" spans="2:14" ht="96" customHeight="1">
      <c r="B50" s="147">
        <f t="shared" si="1"/>
        <v>30</v>
      </c>
      <c r="C50" s="152" t="s">
        <v>299</v>
      </c>
      <c r="D50" s="149" t="s">
        <v>47</v>
      </c>
      <c r="E50" s="149" t="s">
        <v>61</v>
      </c>
      <c r="F50" s="149" t="s">
        <v>61</v>
      </c>
      <c r="G50" s="149" t="s">
        <v>50</v>
      </c>
      <c r="H50" s="149" t="s">
        <v>119</v>
      </c>
      <c r="I50" s="149" t="s">
        <v>298</v>
      </c>
      <c r="J50" s="150"/>
      <c r="K50" s="150">
        <v>0</v>
      </c>
      <c r="L50" s="150">
        <v>0</v>
      </c>
      <c r="M50" s="150">
        <f>K50+L50</f>
        <v>0</v>
      </c>
      <c r="N50" s="98"/>
    </row>
    <row r="51" spans="2:14" ht="286.5" customHeight="1">
      <c r="B51" s="147">
        <f t="shared" si="1"/>
        <v>31</v>
      </c>
      <c r="C51" s="164" t="s">
        <v>197</v>
      </c>
      <c r="D51" s="154" t="s">
        <v>47</v>
      </c>
      <c r="E51" s="154" t="s">
        <v>64</v>
      </c>
      <c r="F51" s="154" t="s">
        <v>64</v>
      </c>
      <c r="G51" s="154" t="s">
        <v>58</v>
      </c>
      <c r="H51" s="154" t="s">
        <v>120</v>
      </c>
      <c r="I51" s="154" t="s">
        <v>48</v>
      </c>
      <c r="J51" s="155">
        <f>J52+J53</f>
        <v>0</v>
      </c>
      <c r="K51" s="155">
        <f>K52+K53</f>
        <v>560.37</v>
      </c>
      <c r="L51" s="155">
        <f>L52+L53</f>
        <v>277.74</v>
      </c>
      <c r="M51" s="155">
        <f>M52+M53</f>
        <v>838.11</v>
      </c>
      <c r="N51" s="98"/>
    </row>
    <row r="52" spans="2:14" ht="72.75" customHeight="1">
      <c r="B52" s="147">
        <f t="shared" si="1"/>
        <v>32</v>
      </c>
      <c r="C52" s="162" t="s">
        <v>139</v>
      </c>
      <c r="D52" s="149" t="s">
        <v>47</v>
      </c>
      <c r="E52" s="149" t="s">
        <v>64</v>
      </c>
      <c r="F52" s="149" t="s">
        <v>64</v>
      </c>
      <c r="G52" s="149" t="s">
        <v>58</v>
      </c>
      <c r="H52" s="149" t="s">
        <v>120</v>
      </c>
      <c r="I52" s="149" t="s">
        <v>67</v>
      </c>
      <c r="J52" s="150"/>
      <c r="K52" s="150">
        <v>430.39</v>
      </c>
      <c r="L52" s="150">
        <v>213.32</v>
      </c>
      <c r="M52" s="150">
        <f>K52+L52</f>
        <v>643.71</v>
      </c>
      <c r="N52" s="98"/>
    </row>
    <row r="53" spans="2:14" ht="78" customHeight="1">
      <c r="B53" s="147">
        <f t="shared" si="1"/>
        <v>33</v>
      </c>
      <c r="C53" s="162" t="s">
        <v>138</v>
      </c>
      <c r="D53" s="149" t="s">
        <v>47</v>
      </c>
      <c r="E53" s="149" t="s">
        <v>64</v>
      </c>
      <c r="F53" s="149" t="s">
        <v>64</v>
      </c>
      <c r="G53" s="149" t="s">
        <v>58</v>
      </c>
      <c r="H53" s="149" t="s">
        <v>120</v>
      </c>
      <c r="I53" s="149" t="s">
        <v>137</v>
      </c>
      <c r="J53" s="150"/>
      <c r="K53" s="150">
        <v>129.98</v>
      </c>
      <c r="L53" s="150">
        <v>64.42</v>
      </c>
      <c r="M53" s="150">
        <f>K53+L53</f>
        <v>194.39999999999998</v>
      </c>
      <c r="N53" s="98"/>
    </row>
    <row r="54" spans="2:14" ht="57" customHeight="1" hidden="1">
      <c r="B54" s="147">
        <f t="shared" si="1"/>
        <v>34</v>
      </c>
      <c r="C54" s="163" t="s">
        <v>65</v>
      </c>
      <c r="D54" s="154" t="s">
        <v>47</v>
      </c>
      <c r="E54" s="154" t="s">
        <v>167</v>
      </c>
      <c r="F54" s="154"/>
      <c r="G54" s="154" t="s">
        <v>167</v>
      </c>
      <c r="H54" s="154" t="s">
        <v>168</v>
      </c>
      <c r="I54" s="154" t="s">
        <v>169</v>
      </c>
      <c r="J54" s="155"/>
      <c r="K54" s="155"/>
      <c r="L54" s="155"/>
      <c r="M54" s="155">
        <v>0</v>
      </c>
      <c r="N54" s="98"/>
    </row>
    <row r="55" spans="2:14" ht="306" customHeight="1">
      <c r="B55" s="147"/>
      <c r="C55" s="302" t="s">
        <v>197</v>
      </c>
      <c r="D55" s="142"/>
      <c r="E55" s="142"/>
      <c r="F55" s="142"/>
      <c r="G55" s="142"/>
      <c r="H55" s="142" t="s">
        <v>320</v>
      </c>
      <c r="I55" s="142" t="s">
        <v>48</v>
      </c>
      <c r="J55" s="292"/>
      <c r="K55" s="292">
        <f>K56+K57</f>
        <v>0</v>
      </c>
      <c r="L55" s="292">
        <f>L56+L57</f>
        <v>119.43</v>
      </c>
      <c r="M55" s="292">
        <f>M56+M57</f>
        <v>119.43</v>
      </c>
      <c r="N55" s="98"/>
    </row>
    <row r="56" spans="2:14" ht="57" customHeight="1">
      <c r="B56" s="147"/>
      <c r="C56" s="162" t="s">
        <v>139</v>
      </c>
      <c r="D56" s="154"/>
      <c r="E56" s="154"/>
      <c r="F56" s="154"/>
      <c r="G56" s="154"/>
      <c r="H56" s="146" t="s">
        <v>320</v>
      </c>
      <c r="I56" s="149" t="s">
        <v>67</v>
      </c>
      <c r="J56" s="150"/>
      <c r="K56" s="150">
        <v>0</v>
      </c>
      <c r="L56" s="150">
        <v>91.73</v>
      </c>
      <c r="M56" s="150">
        <f>K56+L56</f>
        <v>91.73</v>
      </c>
      <c r="N56" s="98"/>
    </row>
    <row r="57" spans="2:14" ht="57" customHeight="1">
      <c r="B57" s="147"/>
      <c r="C57" s="162" t="s">
        <v>138</v>
      </c>
      <c r="D57" s="154"/>
      <c r="E57" s="154"/>
      <c r="F57" s="154"/>
      <c r="G57" s="154"/>
      <c r="H57" s="146" t="s">
        <v>320</v>
      </c>
      <c r="I57" s="149" t="s">
        <v>137</v>
      </c>
      <c r="J57" s="150"/>
      <c r="K57" s="150">
        <v>0</v>
      </c>
      <c r="L57" s="150">
        <v>27.7</v>
      </c>
      <c r="M57" s="150">
        <f>K57+L57</f>
        <v>27.7</v>
      </c>
      <c r="N57" s="98"/>
    </row>
    <row r="58" spans="2:14" ht="93" customHeight="1">
      <c r="B58" s="147">
        <f>B54+1</f>
        <v>35</v>
      </c>
      <c r="C58" s="164" t="s">
        <v>102</v>
      </c>
      <c r="D58" s="154" t="s">
        <v>47</v>
      </c>
      <c r="E58" s="154" t="s">
        <v>50</v>
      </c>
      <c r="F58" s="154" t="s">
        <v>50</v>
      </c>
      <c r="G58" s="154" t="s">
        <v>51</v>
      </c>
      <c r="H58" s="154" t="s">
        <v>121</v>
      </c>
      <c r="I58" s="154"/>
      <c r="J58" s="155">
        <f>J59</f>
        <v>0</v>
      </c>
      <c r="K58" s="155">
        <f>K59+K62</f>
        <v>426.43</v>
      </c>
      <c r="L58" s="155">
        <f>L63+L64+L59+L60+L61</f>
        <v>16.9</v>
      </c>
      <c r="M58" s="155">
        <f>M59+M62+M64</f>
        <v>439.88</v>
      </c>
      <c r="N58" s="98"/>
    </row>
    <row r="59" spans="2:14" ht="129" customHeight="1">
      <c r="B59" s="147">
        <f t="shared" si="1"/>
        <v>36</v>
      </c>
      <c r="C59" s="152" t="s">
        <v>0</v>
      </c>
      <c r="D59" s="149" t="s">
        <v>47</v>
      </c>
      <c r="E59" s="149" t="s">
        <v>50</v>
      </c>
      <c r="F59" s="149" t="s">
        <v>50</v>
      </c>
      <c r="G59" s="149" t="s">
        <v>51</v>
      </c>
      <c r="H59" s="149" t="s">
        <v>175</v>
      </c>
      <c r="I59" s="149"/>
      <c r="J59" s="150"/>
      <c r="K59" s="150">
        <f>K60+K61</f>
        <v>406.43</v>
      </c>
      <c r="L59" s="150">
        <f>L60+L61</f>
        <v>3.45</v>
      </c>
      <c r="M59" s="150">
        <f>M60+M61</f>
        <v>409.88</v>
      </c>
      <c r="N59" s="98"/>
    </row>
    <row r="60" spans="2:14" ht="120" customHeight="1">
      <c r="B60" s="147">
        <f t="shared" si="1"/>
        <v>37</v>
      </c>
      <c r="C60" s="152" t="s">
        <v>77</v>
      </c>
      <c r="D60" s="149" t="s">
        <v>47</v>
      </c>
      <c r="E60" s="149" t="s">
        <v>50</v>
      </c>
      <c r="F60" s="149" t="s">
        <v>50</v>
      </c>
      <c r="G60" s="149" t="s">
        <v>51</v>
      </c>
      <c r="H60" s="149" t="s">
        <v>175</v>
      </c>
      <c r="I60" s="149" t="s">
        <v>67</v>
      </c>
      <c r="J60" s="150">
        <v>285</v>
      </c>
      <c r="K60" s="150">
        <v>312.16</v>
      </c>
      <c r="L60" s="150">
        <v>2.65</v>
      </c>
      <c r="M60" s="150">
        <f>K60+L60</f>
        <v>314.81</v>
      </c>
      <c r="N60" s="98"/>
    </row>
    <row r="61" spans="2:14" ht="84" customHeight="1">
      <c r="B61" s="147">
        <f t="shared" si="1"/>
        <v>38</v>
      </c>
      <c r="C61" s="152" t="s">
        <v>138</v>
      </c>
      <c r="D61" s="149" t="s">
        <v>47</v>
      </c>
      <c r="E61" s="149" t="s">
        <v>50</v>
      </c>
      <c r="F61" s="149" t="s">
        <v>50</v>
      </c>
      <c r="G61" s="149" t="s">
        <v>51</v>
      </c>
      <c r="H61" s="149" t="s">
        <v>175</v>
      </c>
      <c r="I61" s="149" t="s">
        <v>137</v>
      </c>
      <c r="J61" s="150">
        <v>86</v>
      </c>
      <c r="K61" s="150">
        <v>94.27</v>
      </c>
      <c r="L61" s="150">
        <v>0.8</v>
      </c>
      <c r="M61" s="150">
        <f>K61+L61</f>
        <v>95.07</v>
      </c>
      <c r="N61" s="98"/>
    </row>
    <row r="62" spans="2:14" ht="84" customHeight="1">
      <c r="B62" s="147">
        <f t="shared" si="1"/>
        <v>39</v>
      </c>
      <c r="C62" s="165" t="s">
        <v>3</v>
      </c>
      <c r="D62" s="149" t="s">
        <v>47</v>
      </c>
      <c r="E62" s="149" t="s">
        <v>50</v>
      </c>
      <c r="F62" s="149" t="s">
        <v>50</v>
      </c>
      <c r="G62" s="149" t="s">
        <v>64</v>
      </c>
      <c r="H62" s="149" t="s">
        <v>200</v>
      </c>
      <c r="I62" s="149"/>
      <c r="J62" s="150">
        <f>J63</f>
        <v>0</v>
      </c>
      <c r="K62" s="150">
        <f>K63</f>
        <v>20</v>
      </c>
      <c r="L62" s="150"/>
      <c r="M62" s="150">
        <f>M63</f>
        <v>5</v>
      </c>
      <c r="N62" s="98"/>
    </row>
    <row r="63" spans="2:14" ht="72" customHeight="1">
      <c r="B63" s="147">
        <f t="shared" si="1"/>
        <v>40</v>
      </c>
      <c r="C63" s="152" t="s">
        <v>4</v>
      </c>
      <c r="D63" s="149" t="s">
        <v>47</v>
      </c>
      <c r="E63" s="149" t="s">
        <v>50</v>
      </c>
      <c r="F63" s="149" t="s">
        <v>50</v>
      </c>
      <c r="G63" s="149" t="s">
        <v>64</v>
      </c>
      <c r="H63" s="149" t="s">
        <v>200</v>
      </c>
      <c r="I63" s="149" t="s">
        <v>5</v>
      </c>
      <c r="J63" s="150"/>
      <c r="K63" s="150">
        <v>20</v>
      </c>
      <c r="L63" s="150">
        <v>-15</v>
      </c>
      <c r="M63" s="150">
        <f>K63+L63</f>
        <v>5</v>
      </c>
      <c r="N63" s="98"/>
    </row>
    <row r="64" spans="2:14" ht="72" customHeight="1">
      <c r="B64" s="147"/>
      <c r="C64" s="276" t="s">
        <v>324</v>
      </c>
      <c r="D64" s="149"/>
      <c r="E64" s="149"/>
      <c r="F64" s="149"/>
      <c r="G64" s="149"/>
      <c r="H64" s="167" t="s">
        <v>322</v>
      </c>
      <c r="I64" s="149" t="s">
        <v>323</v>
      </c>
      <c r="J64" s="150"/>
      <c r="K64" s="150">
        <v>0</v>
      </c>
      <c r="L64" s="150">
        <v>25</v>
      </c>
      <c r="M64" s="150">
        <f>K64+L64</f>
        <v>25</v>
      </c>
      <c r="N64" s="98"/>
    </row>
    <row r="65" spans="2:14" ht="72" customHeight="1">
      <c r="B65" s="147"/>
      <c r="C65" s="152" t="s">
        <v>65</v>
      </c>
      <c r="D65" s="149"/>
      <c r="E65" s="149"/>
      <c r="F65" s="149"/>
      <c r="G65" s="149"/>
      <c r="H65" s="171" t="s">
        <v>168</v>
      </c>
      <c r="I65" s="149" t="s">
        <v>169</v>
      </c>
      <c r="J65" s="150"/>
      <c r="K65" s="150">
        <v>61.57</v>
      </c>
      <c r="L65" s="150">
        <v>-61.57</v>
      </c>
      <c r="M65" s="150">
        <f>K65+L65</f>
        <v>0</v>
      </c>
      <c r="N65" s="98"/>
    </row>
    <row r="66" spans="2:14" ht="48" customHeight="1">
      <c r="B66" s="357" t="s">
        <v>17</v>
      </c>
      <c r="C66" s="357"/>
      <c r="D66" s="357"/>
      <c r="E66" s="357"/>
      <c r="F66" s="357"/>
      <c r="G66" s="357"/>
      <c r="H66" s="357"/>
      <c r="I66" s="155"/>
      <c r="J66" s="155"/>
      <c r="K66" s="155">
        <f>K21+K58+K65</f>
        <v>2646.8999999999996</v>
      </c>
      <c r="L66" s="155">
        <f>L65+L55+L51+L45+L40+L37+L33+L29+L21</f>
        <v>-37.20000000000001</v>
      </c>
      <c r="M66" s="155">
        <f>M21+M58</f>
        <v>2609.7</v>
      </c>
      <c r="N66" s="98"/>
    </row>
    <row r="67" spans="2:14" ht="44.2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2:14" ht="44.2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2:14" ht="24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</sheetData>
  <sheetProtection/>
  <mergeCells count="6">
    <mergeCell ref="M3:N3"/>
    <mergeCell ref="B9:M9"/>
    <mergeCell ref="I10:M10"/>
    <mergeCell ref="B66:H66"/>
    <mergeCell ref="I4:N6"/>
    <mergeCell ref="M2:N2"/>
  </mergeCells>
  <printOptions/>
  <pageMargins left="0.5118110236220472" right="0.11811023622047245" top="0.3937007874015748" bottom="0.7480314960629921" header="0.15748031496062992" footer="0.31496062992125984"/>
  <pageSetup fitToHeight="2" horizontalDpi="600" verticalDpi="6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T.H.B</cp:lastModifiedBy>
  <cp:lastPrinted>2017-12-27T08:24:17Z</cp:lastPrinted>
  <dcterms:created xsi:type="dcterms:W3CDTF">2007-09-12T09:25:25Z</dcterms:created>
  <dcterms:modified xsi:type="dcterms:W3CDTF">2017-12-27T08:24:20Z</dcterms:modified>
  <cp:category/>
  <cp:version/>
  <cp:contentType/>
  <cp:contentStatus/>
</cp:coreProperties>
</file>