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activeTab="3"/>
  </bookViews>
  <sheets>
    <sheet name="5" sheetId="20" r:id="rId1"/>
    <sheet name="6" sheetId="30" r:id="rId2"/>
    <sheet name="прил8" sheetId="58" r:id="rId3"/>
    <sheet name="ПРИЛ7" sheetId="45" r:id="rId4"/>
  </sheets>
  <definedNames>
    <definedName name="_Toc105952697" localSheetId="0">'5'!#REF!</definedName>
    <definedName name="_Toc105952698" localSheetId="0">'5'!#REF!</definedName>
    <definedName name="_xlnm.Print_Area" localSheetId="0">'5'!$A$1:$E$65</definedName>
    <definedName name="_xlnm.Print_Area" localSheetId="1">'6'!$A$1:$F$70</definedName>
    <definedName name="_xlnm.Print_Area" localSheetId="3">ПРИЛ7!$A$1:$K$91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J48" i="45"/>
  <c r="J47" s="1"/>
  <c r="J46" s="1"/>
  <c r="J45" s="1"/>
  <c r="J56"/>
  <c r="J55" s="1"/>
  <c r="J54" s="1"/>
  <c r="J53" s="1"/>
  <c r="J52" s="1"/>
  <c r="I56"/>
  <c r="I55"/>
  <c r="I54" s="1"/>
  <c r="I53" s="1"/>
  <c r="I52" s="1"/>
  <c r="J76"/>
  <c r="J75" s="1"/>
  <c r="J74" s="1"/>
  <c r="J73" s="1"/>
  <c r="I76"/>
  <c r="I75" s="1"/>
  <c r="I74" s="1"/>
  <c r="I73" s="1"/>
  <c r="I67" s="1"/>
  <c r="K58"/>
  <c r="K59"/>
  <c r="K60"/>
  <c r="I48"/>
  <c r="I47" s="1"/>
  <c r="J16"/>
  <c r="J12" s="1"/>
  <c r="I16"/>
  <c r="I12" s="1"/>
  <c r="K27"/>
  <c r="K26" s="1"/>
  <c r="K25" s="1"/>
  <c r="K7" s="1"/>
  <c r="J26"/>
  <c r="J25"/>
  <c r="I26"/>
  <c r="I25"/>
  <c r="K18"/>
  <c r="K22"/>
  <c r="K19"/>
  <c r="K42"/>
  <c r="J42"/>
  <c r="I42"/>
  <c r="K32"/>
  <c r="K30"/>
  <c r="K29" s="1"/>
  <c r="K28" s="1"/>
  <c r="J30"/>
  <c r="J29"/>
  <c r="J28" s="1"/>
  <c r="I30"/>
  <c r="I29" s="1"/>
  <c r="I28" s="1"/>
  <c r="I11"/>
  <c r="K34"/>
  <c r="D49" i="20"/>
  <c r="E40"/>
  <c r="E49"/>
  <c r="C52"/>
  <c r="C51"/>
  <c r="C49"/>
  <c r="C43"/>
  <c r="C40"/>
  <c r="C34"/>
  <c r="C28"/>
  <c r="C19"/>
  <c r="C16"/>
  <c r="C13"/>
  <c r="C12"/>
  <c r="E12" s="1"/>
  <c r="K131" i="58"/>
  <c r="K89"/>
  <c r="K88"/>
  <c r="K87" s="1"/>
  <c r="K86" s="1"/>
  <c r="K11" i="45"/>
  <c r="K71"/>
  <c r="K70" s="1"/>
  <c r="K69" s="1"/>
  <c r="K68" s="1"/>
  <c r="L137" i="58"/>
  <c r="K13"/>
  <c r="K12" s="1"/>
  <c r="K69"/>
  <c r="K68" s="1"/>
  <c r="K67" s="1"/>
  <c r="K66" s="1"/>
  <c r="K62" s="1"/>
  <c r="K63"/>
  <c r="K77"/>
  <c r="K76" s="1"/>
  <c r="K75" s="1"/>
  <c r="K113"/>
  <c r="K112" s="1"/>
  <c r="K111" s="1"/>
  <c r="K110" s="1"/>
  <c r="K129"/>
  <c r="K127"/>
  <c r="K137"/>
  <c r="L77"/>
  <c r="L63"/>
  <c r="L13"/>
  <c r="D69" i="30"/>
  <c r="D58"/>
  <c r="D46"/>
  <c r="D43"/>
  <c r="D35"/>
  <c r="D34"/>
  <c r="D29"/>
  <c r="D23"/>
  <c r="D16"/>
  <c r="D10"/>
  <c r="D50" i="20"/>
  <c r="D28"/>
  <c r="D14"/>
  <c r="L134" i="58"/>
  <c r="K134"/>
  <c r="K133"/>
  <c r="J134"/>
  <c r="L133"/>
  <c r="J133"/>
  <c r="L131"/>
  <c r="J131"/>
  <c r="L129"/>
  <c r="J129"/>
  <c r="J128"/>
  <c r="J127" s="1"/>
  <c r="J115" s="1"/>
  <c r="J113" s="1"/>
  <c r="J112" s="1"/>
  <c r="J111" s="1"/>
  <c r="J110" s="1"/>
  <c r="L127"/>
  <c r="K126"/>
  <c r="K125"/>
  <c r="J124"/>
  <c r="J123" s="1"/>
  <c r="J122" s="1"/>
  <c r="I124"/>
  <c r="I123" s="1"/>
  <c r="K119"/>
  <c r="K118" s="1"/>
  <c r="K116" s="1"/>
  <c r="J118"/>
  <c r="J116"/>
  <c r="I118"/>
  <c r="I116"/>
  <c r="L113"/>
  <c r="L112"/>
  <c r="L111" s="1"/>
  <c r="L110" s="1"/>
  <c r="I113"/>
  <c r="I112" s="1"/>
  <c r="I111" s="1"/>
  <c r="I110" s="1"/>
  <c r="L108"/>
  <c r="K108"/>
  <c r="J108"/>
  <c r="I108"/>
  <c r="L107"/>
  <c r="K107"/>
  <c r="J107"/>
  <c r="I107"/>
  <c r="L106"/>
  <c r="K106"/>
  <c r="J106"/>
  <c r="I106"/>
  <c r="L105"/>
  <c r="L104" s="1"/>
  <c r="K105"/>
  <c r="J105"/>
  <c r="I105"/>
  <c r="K103"/>
  <c r="K102"/>
  <c r="K101"/>
  <c r="J100"/>
  <c r="I100"/>
  <c r="K100"/>
  <c r="J99"/>
  <c r="K98"/>
  <c r="K97"/>
  <c r="K96"/>
  <c r="K95"/>
  <c r="K94"/>
  <c r="J93"/>
  <c r="I93"/>
  <c r="L89"/>
  <c r="L88" s="1"/>
  <c r="L87" s="1"/>
  <c r="L86" s="1"/>
  <c r="J91"/>
  <c r="J90" s="1"/>
  <c r="J89" s="1"/>
  <c r="J88" s="1"/>
  <c r="J87" s="1"/>
  <c r="J86" s="1"/>
  <c r="I90"/>
  <c r="I89" s="1"/>
  <c r="I88" s="1"/>
  <c r="I87" s="1"/>
  <c r="I86" s="1"/>
  <c r="K84"/>
  <c r="K83"/>
  <c r="J82"/>
  <c r="J81"/>
  <c r="J80" s="1"/>
  <c r="I82"/>
  <c r="L76"/>
  <c r="L75"/>
  <c r="L74" s="1"/>
  <c r="J77"/>
  <c r="J76" s="1"/>
  <c r="J75" s="1"/>
  <c r="I77"/>
  <c r="I76"/>
  <c r="I75" s="1"/>
  <c r="K72"/>
  <c r="J71"/>
  <c r="I71"/>
  <c r="L69"/>
  <c r="J69"/>
  <c r="J68" s="1"/>
  <c r="J67" s="1"/>
  <c r="J66" s="1"/>
  <c r="I69"/>
  <c r="L68"/>
  <c r="L67"/>
  <c r="L66" s="1"/>
  <c r="L62" s="1"/>
  <c r="I68"/>
  <c r="I67" s="1"/>
  <c r="I66" s="1"/>
  <c r="J64"/>
  <c r="J63"/>
  <c r="J62" s="1"/>
  <c r="I64"/>
  <c r="I63" s="1"/>
  <c r="I62" s="1"/>
  <c r="K61"/>
  <c r="J60"/>
  <c r="J59"/>
  <c r="J57" s="1"/>
  <c r="I60"/>
  <c r="K56"/>
  <c r="J55"/>
  <c r="I55"/>
  <c r="K55"/>
  <c r="J54"/>
  <c r="K53"/>
  <c r="J52"/>
  <c r="K52"/>
  <c r="I52"/>
  <c r="I51"/>
  <c r="K51" s="1"/>
  <c r="J51"/>
  <c r="J50" s="1"/>
  <c r="K49"/>
  <c r="K48"/>
  <c r="J47"/>
  <c r="J46" s="1"/>
  <c r="K46" s="1"/>
  <c r="I47"/>
  <c r="K47" s="1"/>
  <c r="K44"/>
  <c r="K43"/>
  <c r="K42" s="1"/>
  <c r="K41" s="1"/>
  <c r="K40" s="1"/>
  <c r="L42"/>
  <c r="L41" s="1"/>
  <c r="L40" s="1"/>
  <c r="L39" s="1"/>
  <c r="J42"/>
  <c r="I42"/>
  <c r="J41"/>
  <c r="J40" s="1"/>
  <c r="I41"/>
  <c r="I40"/>
  <c r="K37"/>
  <c r="J36"/>
  <c r="J35" s="1"/>
  <c r="I36"/>
  <c r="K34"/>
  <c r="K33"/>
  <c r="K32" s="1"/>
  <c r="L33"/>
  <c r="L32" s="1"/>
  <c r="L7" s="1"/>
  <c r="J33"/>
  <c r="J32" s="1"/>
  <c r="I33"/>
  <c r="I32" s="1"/>
  <c r="K30"/>
  <c r="K29"/>
  <c r="K28"/>
  <c r="K27"/>
  <c r="K26"/>
  <c r="K25"/>
  <c r="K24" s="1"/>
  <c r="J24"/>
  <c r="I24"/>
  <c r="K23"/>
  <c r="J22"/>
  <c r="J21"/>
  <c r="J20" s="1"/>
  <c r="I22"/>
  <c r="I21"/>
  <c r="I20" s="1"/>
  <c r="L12"/>
  <c r="J13"/>
  <c r="J12" s="1"/>
  <c r="J7" s="1"/>
  <c r="I13"/>
  <c r="I12" s="1"/>
  <c r="K11"/>
  <c r="L10"/>
  <c r="K10"/>
  <c r="J10"/>
  <c r="I10"/>
  <c r="L9"/>
  <c r="K9"/>
  <c r="J9"/>
  <c r="I9"/>
  <c r="L8"/>
  <c r="K8"/>
  <c r="J8"/>
  <c r="I8"/>
  <c r="I7" s="1"/>
  <c r="J71" i="45"/>
  <c r="J70"/>
  <c r="J69" s="1"/>
  <c r="J68" s="1"/>
  <c r="I71"/>
  <c r="I70"/>
  <c r="I69" s="1"/>
  <c r="I68" s="1"/>
  <c r="J11"/>
  <c r="J8"/>
  <c r="I8"/>
  <c r="K8"/>
  <c r="K65"/>
  <c r="K64"/>
  <c r="K63"/>
  <c r="J62"/>
  <c r="J61" s="1"/>
  <c r="I62"/>
  <c r="I61" s="1"/>
  <c r="K51"/>
  <c r="J39"/>
  <c r="J38"/>
  <c r="I39"/>
  <c r="I38"/>
  <c r="J34"/>
  <c r="I34"/>
  <c r="J14"/>
  <c r="I14"/>
  <c r="K22" i="58"/>
  <c r="K71"/>
  <c r="K93"/>
  <c r="J58"/>
  <c r="K36"/>
  <c r="I35"/>
  <c r="K35" s="1"/>
  <c r="I46"/>
  <c r="I54"/>
  <c r="K54"/>
  <c r="I81"/>
  <c r="I80" s="1"/>
  <c r="I99"/>
  <c r="K99" s="1"/>
  <c r="J141"/>
  <c r="D45" i="30"/>
  <c r="D40" i="20"/>
  <c r="E57" i="30"/>
  <c r="E56"/>
  <c r="E55"/>
  <c r="E54" s="1"/>
  <c r="E45"/>
  <c r="E39"/>
  <c r="E32"/>
  <c r="E24"/>
  <c r="E15"/>
  <c r="E12"/>
  <c r="E11"/>
  <c r="E7" s="1"/>
  <c r="E68" s="1"/>
  <c r="E70" s="1"/>
  <c r="E18"/>
  <c r="D18"/>
  <c r="D24"/>
  <c r="D32"/>
  <c r="F7"/>
  <c r="F68" s="1"/>
  <c r="F70" s="1"/>
  <c r="F15"/>
  <c r="F18"/>
  <c r="F24"/>
  <c r="F32"/>
  <c r="F39"/>
  <c r="F54"/>
  <c r="F45"/>
  <c r="C7"/>
  <c r="C68" s="1"/>
  <c r="C70" s="1"/>
  <c r="C15"/>
  <c r="C18"/>
  <c r="C24"/>
  <c r="C32"/>
  <c r="C39"/>
  <c r="C45"/>
  <c r="C54"/>
  <c r="D54"/>
  <c r="D39"/>
  <c r="D15"/>
  <c r="D19" i="20"/>
  <c r="E19"/>
  <c r="E13"/>
  <c r="D54"/>
  <c r="E54"/>
  <c r="C54"/>
  <c r="D43"/>
  <c r="E43"/>
  <c r="D34"/>
  <c r="E34"/>
  <c r="E28"/>
  <c r="K81" i="58"/>
  <c r="L141"/>
  <c r="I39"/>
  <c r="I59"/>
  <c r="I57" s="1"/>
  <c r="K57" s="1"/>
  <c r="K141"/>
  <c r="I58"/>
  <c r="D7" i="30"/>
  <c r="D68" s="1"/>
  <c r="D70" s="1"/>
  <c r="E64" i="20"/>
  <c r="D65"/>
  <c r="C65"/>
  <c r="K62" i="45"/>
  <c r="J24"/>
  <c r="I24"/>
  <c r="K48"/>
  <c r="K76"/>
  <c r="K75" s="1"/>
  <c r="K74" s="1"/>
  <c r="K73" s="1"/>
  <c r="K67" s="1"/>
  <c r="K56"/>
  <c r="K55" s="1"/>
  <c r="K54" s="1"/>
  <c r="K53" s="1"/>
  <c r="K52" s="1"/>
  <c r="J7"/>
  <c r="K16"/>
  <c r="K12" s="1"/>
  <c r="I36"/>
  <c r="I37"/>
  <c r="J36"/>
  <c r="J37"/>
  <c r="I7"/>
  <c r="K59" i="58"/>
  <c r="K124"/>
  <c r="K21"/>
  <c r="K20" s="1"/>
  <c r="I50"/>
  <c r="K50" s="1"/>
  <c r="K60"/>
  <c r="K82"/>
  <c r="E65" i="20"/>
  <c r="I74" i="58" l="1"/>
  <c r="K80"/>
  <c r="K74" s="1"/>
  <c r="J74"/>
  <c r="J104"/>
  <c r="K7"/>
  <c r="I122"/>
  <c r="K123"/>
  <c r="K122" s="1"/>
  <c r="K104" s="1"/>
  <c r="I46" i="45"/>
  <c r="K47"/>
  <c r="K61"/>
  <c r="J39" i="58"/>
  <c r="K39"/>
  <c r="I104"/>
  <c r="I139" s="1"/>
  <c r="I141" s="1"/>
  <c r="I45" i="45" l="1"/>
  <c r="K46"/>
  <c r="K45" s="1"/>
  <c r="D51" i="20"/>
  <c r="E51"/>
  <c r="D52"/>
  <c r="E52"/>
</calcChain>
</file>

<file path=xl/sharedStrings.xml><?xml version="1.0" encoding="utf-8"?>
<sst xmlns="http://schemas.openxmlformats.org/spreadsheetml/2006/main" count="1356" uniqueCount="284">
  <si>
    <t>Фонд оплаты труда государственных (муниципальных) органов и взносы по обязательному социальному страхованию</t>
  </si>
  <si>
    <t>Глава муниципального образования и его заместители</t>
  </si>
  <si>
    <t>Центральный аппарат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</si>
  <si>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</si>
  <si>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</si>
  <si>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Резервные фонды органов местного самоуправления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</si>
  <si>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</si>
  <si>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</si>
  <si>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 xml:space="preserve">Прочая закупка товаров, работ и услуг для государственных(муниципальных) нужд
</t>
  </si>
  <si>
    <t>Прочая закупка товаров, работ и услуг для обеспечения государственных (муниципальных) нужд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</si>
  <si>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</si>
  <si>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</si>
  <si>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Обеспечение деятельности подведомственных учреждений</t>
  </si>
  <si>
    <t>Уплата прочих налогов, сборов и иных платежей</t>
  </si>
  <si>
    <t>Физкультурно-оздоровительная работа  и спортивные мероприятия</t>
  </si>
  <si>
    <t>01</t>
  </si>
  <si>
    <t>02</t>
  </si>
  <si>
    <t>03</t>
  </si>
  <si>
    <t>04</t>
  </si>
  <si>
    <t>05</t>
  </si>
  <si>
    <t>07</t>
  </si>
  <si>
    <t>08</t>
  </si>
  <si>
    <t>11</t>
  </si>
  <si>
    <t>99</t>
  </si>
  <si>
    <t>14</t>
  </si>
  <si>
    <t>09</t>
  </si>
  <si>
    <t>0020000</t>
  </si>
  <si>
    <t>0020300</t>
  </si>
  <si>
    <t>0020400</t>
  </si>
  <si>
    <t>0700000</t>
  </si>
  <si>
    <t>Итого условно утверждаемых расходов</t>
  </si>
  <si>
    <t>0700500</t>
  </si>
  <si>
    <t>1115118</t>
  </si>
  <si>
    <t>2470000</t>
  </si>
  <si>
    <t>7950000</t>
  </si>
  <si>
    <t>7950001</t>
  </si>
  <si>
    <t>3510500</t>
  </si>
  <si>
    <t>6000500</t>
  </si>
  <si>
    <t>4310000</t>
  </si>
  <si>
    <t>4319900</t>
  </si>
  <si>
    <t>4409900</t>
  </si>
  <si>
    <t>4420000</t>
  </si>
  <si>
    <t>4429900</t>
  </si>
  <si>
    <t>4829900</t>
  </si>
  <si>
    <t>4520000</t>
  </si>
  <si>
    <t>4529900</t>
  </si>
  <si>
    <t>121</t>
  </si>
  <si>
    <t>122</t>
  </si>
  <si>
    <t>242</t>
  </si>
  <si>
    <t>244</t>
  </si>
  <si>
    <t>851</t>
  </si>
  <si>
    <t>852</t>
  </si>
  <si>
    <t>870</t>
  </si>
  <si>
    <t>540</t>
  </si>
  <si>
    <t>9990000</t>
  </si>
  <si>
    <t>9999</t>
  </si>
  <si>
    <t>999</t>
  </si>
  <si>
    <t>Итого расходов</t>
  </si>
  <si>
    <t>Изменения (+;-)</t>
  </si>
  <si>
    <t>Сумма с учетом изменений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</si>
  <si>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</si>
  <si>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</si>
  <si>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</si>
  <si>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</si>
  <si>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</si>
  <si>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</si>
  <si>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</si>
  <si>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</si>
  <si>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</si>
  <si>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</si>
  <si>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</si>
  <si>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</si>
  <si>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</si>
  <si>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</si>
  <si>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</si>
  <si>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</si>
  <si>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</si>
  <si>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</si>
  <si>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</si>
  <si>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</si>
  <si>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</si>
  <si>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</si>
  <si>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</si>
  <si>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</si>
  <si>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</si>
  <si>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</si>
  <si>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</si>
  <si>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</si>
  <si>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</si>
  <si>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</si>
  <si>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</si>
  <si>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</si>
  <si>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</si>
  <si>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</si>
  <si>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</si>
  <si>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</si>
  <si>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</si>
  <si>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</si>
  <si>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</si>
  <si>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</si>
  <si>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</si>
  <si>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7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</si>
  <si>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</si>
  <si>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</si>
  <si>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</si>
  <si>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</si>
  <si>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</si>
  <si>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</si>
  <si>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</si>
  <si>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</si>
  <si>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</si>
  <si>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</si>
  <si>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</si>
  <si>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</si>
  <si>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</si>
  <si>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</si>
  <si>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</si>
  <si>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</si>
  <si>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</si>
  <si>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</si>
  <si>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</si>
  <si>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</si>
  <si>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</si>
  <si>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</si>
  <si>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</si>
  <si>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</si>
  <si>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</si>
  <si>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</si>
  <si>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</si>
  <si>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</si>
  <si>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</si>
  <si>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</si>
  <si>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</si>
  <si>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</si>
  <si>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</si>
  <si>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</si>
  <si>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</si>
  <si>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</si>
  <si>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</si>
  <si>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</si>
  <si>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</si>
  <si>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</si>
  <si>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</si>
  <si>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</si>
  <si>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</si>
  <si>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</si>
  <si>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</si>
  <si>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</si>
  <si>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</si>
  <si>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</si>
  <si>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</si>
  <si>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</si>
  <si>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</si>
  <si>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</si>
  <si>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</si>
  <si>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</si>
  <si>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</si>
  <si>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</si>
  <si>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</si>
  <si>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</si>
  <si>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</si>
  <si>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</si>
  <si>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</si>
  <si>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</si>
  <si>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</si>
  <si>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</si>
  <si>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</si>
  <si>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</si>
  <si>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</si>
  <si>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</si>
  <si>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</si>
  <si>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</si>
  <si>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</si>
  <si>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</si>
  <si>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</si>
  <si>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</si>
  <si>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</si>
  <si>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</si>
  <si>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</si>
  <si>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</si>
  <si>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</si>
  <si>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</si>
  <si>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</si>
  <si>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</si>
  <si>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</si>
  <si>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</si>
  <si>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</si>
  <si>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</si>
  <si>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</si>
  <si>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</si>
  <si>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</si>
  <si>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Изменения на 2016 год (+;-)</t>
  </si>
  <si>
    <t>Сумма на 2016 год с учетом изменений</t>
  </si>
  <si>
    <t>Сумма на 2017 год</t>
  </si>
  <si>
    <t>Иные межбюджетные трансферты</t>
  </si>
  <si>
    <t xml:space="preserve">Сумма на 2016 год с учетом изменений 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</si>
  <si>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</si>
  <si>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</si>
  <si>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</si>
  <si>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</si>
  <si>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</si>
  <si>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</si>
  <si>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000</t>
  </si>
  <si>
    <t>801</t>
  </si>
  <si>
    <t>Общегосударственные расходы</t>
  </si>
  <si>
    <t>00</t>
  </si>
  <si>
    <t>0000000</t>
  </si>
  <si>
    <t>Непрограммные направления деятельности</t>
  </si>
  <si>
    <t>9900801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</si>
  <si>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</si>
  <si>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</si>
  <si>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0100000</t>
  </si>
  <si>
    <t>0100801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</si>
  <si>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</si>
  <si>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</si>
  <si>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0101000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</si>
  <si>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</si>
  <si>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Иные выплаты персоналу,за исключением фонда оплаты труда</t>
  </si>
  <si>
    <t>99000Ш2</t>
  </si>
  <si>
    <t>РЕЗЕРВНЫЕ ФОНДЫ</t>
  </si>
  <si>
    <t>Мобилизационная  и вневойсковая подготовка</t>
  </si>
  <si>
    <t>9905118</t>
  </si>
  <si>
    <t>1110000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</si>
  <si>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</si>
  <si>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</si>
  <si>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</si>
  <si>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</si>
  <si>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</si>
  <si>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</si>
  <si>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</si>
  <si>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</si>
  <si>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</si>
  <si>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0121000</t>
  </si>
  <si>
    <t>ВЦП "Благоустройство на 2013-2015 гг."Развитие систем жизнеобеспечения на 2015-2018 гг."</t>
  </si>
  <si>
    <t>010000</t>
  </si>
  <si>
    <t>0130000</t>
  </si>
  <si>
    <t>0131000</t>
  </si>
  <si>
    <t>Обеспечение деятельности  подведомственных учреждений</t>
  </si>
  <si>
    <t>КУЛЬТУРА И КИНЕМАТОГРАФИЯ</t>
  </si>
  <si>
    <t>0132000</t>
  </si>
  <si>
    <t>БИБЛИОТЕКА</t>
  </si>
  <si>
    <t>ПРОЧИЕ МЕРОПРИЯТИЯ</t>
  </si>
  <si>
    <t>0133000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</si>
  <si>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</si>
  <si>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Муниципальная программа "Экономическое развитие муниципального образования «Нижне-Талдинское сельское поселение»</t>
  </si>
  <si>
    <t>ВЦП "Развитие транспортной инфраструктуры  Нижне-Талдинского селького поселения" на 2014-2016 годы</t>
  </si>
  <si>
    <t>Мероприятия  в области благоустройства  в рамках подпрограммы "Развитие систем жизнеобеспечения на 2015-2018 гг.</t>
  </si>
  <si>
    <t>8</t>
  </si>
  <si>
    <t>9</t>
  </si>
  <si>
    <t>10</t>
  </si>
  <si>
    <t>Утверждено расходов на 2016год</t>
  </si>
  <si>
    <t>Утверждено расходов на 2015год</t>
  </si>
  <si>
    <t>Код программы</t>
  </si>
  <si>
    <t>Распределение
бюджетных ассигнований по разделам, подразделам классификации расходов бюджета муниципального образования Куладинское сельское поселение   на 2015 год</t>
  </si>
  <si>
    <t>Распределение
бюджетных ассигнований по разделам, подразделам классификации расходов бюджета муниципального образования Куладинское сельское поселение  на 2016-2017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</si>
  <si>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Куладинское сельское поселение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</si>
  <si>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 Куладинское сельское поселение  на 2015 год</t>
  </si>
  <si>
    <t>Муниципальная программа "Экономическое развитие муниципального образования «Куладинское  сельское поселение»</t>
  </si>
  <si>
    <t>АВЦП" Обеспечение деятельности Администрации МО "Куладинское сельское поселение" на 2015-2018 гг.</t>
  </si>
  <si>
    <t>Муниципальная программа "Экономическое развитие муниципального образования «Куладинское сельское поселение»</t>
  </si>
  <si>
    <t>Подпрограмма "Развитие социально-культурной сферы  в муниципальном образовании"Куладинское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</si>
  <si>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образовании"Куладинское сельское поселение" на 2015-2018 гг.</t>
  </si>
  <si>
    <t>Подпрограмма "Развитие культуры, спорта, молодежной политики в муниципальном образовании"Куладинское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</si>
  <si>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образовании"Куладинское сельское поселение" на 2015-2018 гг.</t>
  </si>
  <si>
    <t>Развитие физической культуры, спорта в рамках подпрограммы "Развитие социально-культурной сферы   муниципального образования "Куладинское сельское поселение" на 2015-2018 гг."</t>
  </si>
  <si>
    <t>Подпрограмма "Развитие культуры, спорта, молодежной политики в муниципальном образовании"Куладинскео сельское поселение" на 2015-2018 гг."</t>
  </si>
  <si>
    <t>Нацональная безопсность и прваоохранительная деятельность</t>
  </si>
  <si>
    <t>другие вопросы в области национальной безопасности</t>
  </si>
  <si>
    <t>Сумма на 2015 год</t>
  </si>
  <si>
    <t>Приложение 6
к решению сельского Совета депутатов№10/1 от 30.12.2014г.«О бюджете 
муниципального образования Куладинское сельское поселение
на 2015 год и на плановый 
период 2016 и 2017 годов»</t>
  </si>
  <si>
    <t>Приложение  8
к решению сельского Совета депутатов №10/1 от 30.12.2014г."О бюджете муниципального образования Куладинское сельское поселение на 2015 год и на плановый период 2016 и 2017 годов"</t>
  </si>
  <si>
    <t>2015год</t>
  </si>
  <si>
    <t>Функционирование  местных администраций</t>
  </si>
  <si>
    <t xml:space="preserve"> </t>
  </si>
  <si>
    <t>Приложение 7
к решению сельского Совета депутатов №     от       .2015г. «О внесении изменений и дополнений в бюджет 
муниципального образования "Куладинское сельское поселение"на 2015 год и на плановый период 2016 и 2017 годов»</t>
  </si>
  <si>
    <t>Приложение  5 
к решению сессии сельского Совета депутатов №    от        2015г.«О внесении изменений и дополнений в бюджет
муниципального образования Куладинское  сельское поселение на 2015 год и на плановый период 2016 и 2017 годов»</t>
  </si>
  <si>
    <t xml:space="preserve">Высшее должностное лицо сельского поселения  </t>
  </si>
  <si>
    <t>Содержание дорог и прочие работы и услуги</t>
  </si>
  <si>
    <t>9900006</t>
  </si>
  <si>
    <t>12</t>
  </si>
  <si>
    <t>0141000</t>
  </si>
  <si>
    <t>Увеличение стоимости материальных запасов</t>
  </si>
  <si>
    <t>9901580</t>
  </si>
  <si>
    <t>Услуги для обеспечения государственных нужд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</si>
</sst>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0" fontId="19" fillId="0" borderId="0"/>
    <xf numFmtId="0" fontId="33" fillId="0" borderId="0"/>
    <xf numFmtId="0" fontId="33" fillId="0" borderId="0"/>
    <xf numFmtId="0" fontId="19" fillId="0" borderId="0" applyNumberFormat="0" applyFont="0" applyFill="0" applyBorder="0" applyAlignment="0" applyProtection="0">
      <alignment vertical="top"/>
    </xf>
    <xf numFmtId="0" fontId="2" fillId="0" borderId="0"/>
    <xf numFmtId="0" fontId="20" fillId="0" borderId="0">
      <alignment vertical="top"/>
    </xf>
    <xf numFmtId="0" fontId="33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/>
    <xf numFmtId="0" fontId="15" fillId="0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/>
    <xf numFmtId="0" fontId="4" fillId="0" borderId="0" xfId="0" applyFont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49" fontId="12" fillId="0" borderId="0" xfId="0" applyNumberFormat="1" applyFont="1" applyFill="1" applyAlignment="1">
      <alignment horizontal="center" vertical="top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49" fontId="23" fillId="0" borderId="0" xfId="0" applyNumberFormat="1" applyFont="1" applyFill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justify" vertical="top" wrapText="1" shrinkToFit="1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26" fillId="0" borderId="0" xfId="0" applyFont="1"/>
    <xf numFmtId="49" fontId="25" fillId="0" borderId="3" xfId="0" applyNumberFormat="1" applyFont="1" applyFill="1" applyBorder="1" applyAlignment="1">
      <alignment horizontal="center"/>
    </xf>
    <xf numFmtId="0" fontId="27" fillId="0" borderId="1" xfId="3" applyFont="1" applyBorder="1" applyAlignment="1">
      <alignment horizontal="left" wrapText="1"/>
    </xf>
    <xf numFmtId="49" fontId="7" fillId="0" borderId="1" xfId="2" applyNumberFormat="1" applyFont="1" applyFill="1" applyBorder="1" applyAlignment="1">
      <alignment wrapText="1"/>
    </xf>
    <xf numFmtId="0" fontId="28" fillId="0" borderId="1" xfId="3" applyFont="1" applyFill="1" applyBorder="1" applyAlignment="1">
      <alignment horizontal="left" wrapText="1"/>
    </xf>
    <xf numFmtId="0" fontId="28" fillId="0" borderId="4" xfId="3" applyFont="1" applyFill="1" applyBorder="1" applyAlignment="1">
      <alignment horizontal="left" wrapText="1"/>
    </xf>
    <xf numFmtId="49" fontId="7" fillId="0" borderId="1" xfId="2" applyNumberFormat="1" applyFont="1" applyFill="1" applyBorder="1" applyAlignment="1">
      <alignment horizontal="left" wrapText="1"/>
    </xf>
    <xf numFmtId="0" fontId="7" fillId="0" borderId="5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7" fillId="0" borderId="1" xfId="2" applyFont="1" applyFill="1" applyBorder="1" applyAlignment="1">
      <alignment wrapText="1"/>
    </xf>
    <xf numFmtId="0" fontId="7" fillId="0" borderId="6" xfId="0" applyNumberFormat="1" applyFont="1" applyFill="1" applyBorder="1" applyAlignment="1" applyProtection="1">
      <alignment wrapText="1"/>
    </xf>
    <xf numFmtId="49" fontId="8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3" fontId="7" fillId="0" borderId="1" xfId="0" applyNumberFormat="1" applyFont="1" applyFill="1" applyBorder="1" applyAlignment="1">
      <alignment wrapText="1"/>
    </xf>
    <xf numFmtId="43" fontId="8" fillId="0" borderId="1" xfId="0" applyNumberFormat="1" applyFont="1" applyFill="1" applyBorder="1" applyAlignment="1">
      <alignment wrapText="1"/>
    </xf>
    <xf numFmtId="43" fontId="7" fillId="0" borderId="8" xfId="0" applyNumberFormat="1" applyFont="1" applyFill="1" applyBorder="1" applyAlignment="1">
      <alignment wrapText="1"/>
    </xf>
    <xf numFmtId="43" fontId="7" fillId="0" borderId="1" xfId="1" applyNumberFormat="1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8" fillId="0" borderId="2" xfId="0" applyFont="1" applyFill="1" applyBorder="1" applyAlignment="1">
      <alignment horizontal="justify" vertical="top" wrapText="1" shrinkToFit="1"/>
    </xf>
    <xf numFmtId="49" fontId="7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3" fontId="7" fillId="0" borderId="1" xfId="0" applyNumberFormat="1" applyFont="1" applyFill="1" applyBorder="1" applyAlignment="1"/>
    <xf numFmtId="43" fontId="7" fillId="0" borderId="1" xfId="1" applyNumberFormat="1" applyFont="1" applyFill="1" applyBorder="1" applyAlignment="1"/>
    <xf numFmtId="43" fontId="8" fillId="0" borderId="1" xfId="0" applyNumberFormat="1" applyFont="1" applyFill="1" applyBorder="1" applyAlignment="1"/>
    <xf numFmtId="43" fontId="7" fillId="0" borderId="8" xfId="0" applyNumberFormat="1" applyFont="1" applyFill="1" applyBorder="1" applyAlignment="1"/>
    <xf numFmtId="0" fontId="24" fillId="0" borderId="0" xfId="0" applyFont="1"/>
    <xf numFmtId="0" fontId="29" fillId="0" borderId="0" xfId="0" applyFont="1"/>
    <xf numFmtId="0" fontId="30" fillId="0" borderId="0" xfId="0" applyFont="1"/>
    <xf numFmtId="0" fontId="23" fillId="0" borderId="0" xfId="0" applyFont="1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43" fontId="7" fillId="0" borderId="1" xfId="0" applyNumberFormat="1" applyFont="1" applyFill="1" applyBorder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0" fontId="7" fillId="0" borderId="0" xfId="0" applyFont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49" fontId="7" fillId="0" borderId="8" xfId="9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43" fontId="23" fillId="0" borderId="1" xfId="0" applyNumberFormat="1" applyFont="1" applyBorder="1" applyAlignment="1"/>
    <xf numFmtId="0" fontId="23" fillId="0" borderId="0" xfId="0" applyFont="1" applyAlignment="1"/>
    <xf numFmtId="0" fontId="30" fillId="0" borderId="0" xfId="0" applyFont="1" applyAlignment="1"/>
    <xf numFmtId="0" fontId="23" fillId="0" borderId="0" xfId="0" applyFont="1" applyAlignment="1">
      <alignment horizontal="center" vertical="top" wrapText="1"/>
    </xf>
    <xf numFmtId="49" fontId="23" fillId="0" borderId="0" xfId="0" applyNumberFormat="1" applyFont="1" applyAlignment="1">
      <alignment horizontal="center" vertical="top" wrapText="1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Alignment="1">
      <alignment vertical="top" wrapText="1"/>
    </xf>
    <xf numFmtId="2" fontId="23" fillId="0" borderId="1" xfId="0" applyNumberFormat="1" applyFont="1" applyBorder="1" applyAlignment="1">
      <alignment horizontal="center"/>
    </xf>
    <xf numFmtId="9" fontId="7" fillId="0" borderId="1" xfId="9" applyFont="1" applyBorder="1" applyAlignment="1">
      <alignment horizontal="center" vertical="center" wrapText="1"/>
    </xf>
    <xf numFmtId="9" fontId="7" fillId="0" borderId="1" xfId="9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wrapText="1"/>
    </xf>
    <xf numFmtId="0" fontId="23" fillId="0" borderId="4" xfId="3" applyFont="1" applyFill="1" applyBorder="1" applyAlignment="1">
      <alignment horizontal="left" wrapText="1"/>
    </xf>
    <xf numFmtId="0" fontId="24" fillId="0" borderId="1" xfId="3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 vertical="top" wrapText="1"/>
    </xf>
    <xf numFmtId="43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wrapText="1"/>
    </xf>
    <xf numFmtId="2" fontId="7" fillId="0" borderId="1" xfId="1" applyNumberFormat="1" applyFont="1" applyFill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1" fontId="8" fillId="0" borderId="1" xfId="0" applyNumberFormat="1" applyFont="1" applyFill="1" applyBorder="1" applyAlignment="1">
      <alignment wrapText="1"/>
    </xf>
    <xf numFmtId="43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wrapText="1"/>
    </xf>
    <xf numFmtId="2" fontId="24" fillId="0" borderId="1" xfId="0" applyNumberFormat="1" applyFont="1" applyBorder="1" applyAlignment="1">
      <alignment horizontal="center"/>
    </xf>
    <xf numFmtId="2" fontId="8" fillId="0" borderId="8" xfId="0" applyNumberFormat="1" applyFont="1" applyFill="1" applyBorder="1" applyAlignment="1"/>
    <xf numFmtId="0" fontId="8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7" fillId="0" borderId="1" xfId="1" applyNumberFormat="1" applyFont="1" applyFill="1" applyBorder="1" applyAlignment="1"/>
    <xf numFmtId="2" fontId="8" fillId="0" borderId="1" xfId="0" applyNumberFormat="1" applyFont="1" applyFill="1" applyBorder="1" applyAlignment="1"/>
    <xf numFmtId="2" fontId="8" fillId="0" borderId="1" xfId="1" applyNumberFormat="1" applyFont="1" applyFill="1" applyBorder="1" applyAlignment="1">
      <alignment wrapText="1"/>
    </xf>
    <xf numFmtId="2" fontId="7" fillId="0" borderId="1" xfId="1" applyNumberFormat="1" applyFont="1" applyFill="1" applyBorder="1" applyAlignment="1">
      <alignment wrapText="1"/>
    </xf>
    <xf numFmtId="2" fontId="24" fillId="0" borderId="1" xfId="0" applyNumberFormat="1" applyFont="1" applyBorder="1"/>
    <xf numFmtId="2" fontId="23" fillId="0" borderId="1" xfId="0" applyNumberFormat="1" applyFont="1" applyBorder="1"/>
    <xf numFmtId="49" fontId="31" fillId="0" borderId="1" xfId="0" applyNumberFormat="1" applyFont="1" applyFill="1" applyBorder="1" applyAlignment="1">
      <alignment horizontal="center"/>
    </xf>
    <xf numFmtId="49" fontId="31" fillId="0" borderId="3" xfId="0" applyNumberFormat="1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 horizontal="left" vertical="top" wrapText="1"/>
    </xf>
    <xf numFmtId="2" fontId="8" fillId="0" borderId="1" xfId="1" applyNumberFormat="1" applyFont="1" applyFill="1" applyBorder="1" applyAlignment="1"/>
    <xf numFmtId="2" fontId="8" fillId="0" borderId="8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/>
    <xf numFmtId="0" fontId="23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32" fillId="0" borderId="1" xfId="0" applyFont="1" applyFill="1" applyBorder="1" applyAlignment="1">
      <alignment horizontal="left" vertical="top" wrapText="1"/>
    </xf>
  </cellXfs>
  <cellStyles count="14">
    <cellStyle name="Денежный" xfId="1" builtinId="4"/>
    <cellStyle name="Обычный" xfId="0" builtinId="0"/>
    <cellStyle name="Обычный 16" xfId="2"/>
    <cellStyle name="Обычный 18" xfId="3"/>
    <cellStyle name="Обычный 18 3" xfId="4"/>
    <cellStyle name="Обычный 2" xfId="5"/>
    <cellStyle name="Обычный 2 2" xfId="6"/>
    <cellStyle name="Обычный 3" xfId="7"/>
    <cellStyle name="Обычный 4" xfId="8"/>
    <cellStyle name="Процентный" xfId="9" builtinId="5"/>
    <cellStyle name="Тысячи [0]_перечис.11" xfId="10"/>
    <cellStyle name="Тысячи_перечис.11" xfId="11"/>
    <cellStyle name="Финансовый 2" xfId="12"/>
    <cellStyle name="Финансовый 3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view="pageBreakPreview" zoomScaleNormal="90" zoomScaleSheetLayoutView="100" workbookViewId="0">
      <selection sqref="A1:E65"/>
    </sheetView>
  </sheetViews>
  <sheetFormatPr defaultRowHeight="12.75"/>
  <cols>
    <col min="1" max="1" width="71.42578125" style="6" customWidth="1"/>
    <col min="2" max="3" width="13.5703125" style="3" customWidth="1"/>
    <col min="4" max="4" width="15.28515625" style="5" customWidth="1"/>
    <col min="5" max="5" width="17.28515625" style="2" customWidth="1"/>
  </cols>
  <sheetData>
    <row r="1" spans="1:7" ht="111" customHeight="1">
      <c r="B1" s="151" t="s">
        <v>275</v>
      </c>
      <c r="C1" s="151"/>
      <c r="D1" s="151"/>
      <c r="E1" s="151"/>
    </row>
    <row r="2" spans="1:7" ht="12" customHeight="1">
      <c r="D2" s="9"/>
      <c r="E2" s="9"/>
    </row>
    <row r="3" spans="1:7" ht="64.5" customHeight="1">
      <c r="A3" s="150" t="s">
        <v>253</v>
      </c>
      <c r="B3" s="150"/>
      <c r="C3" s="150"/>
      <c r="D3" s="150"/>
      <c r="E3" s="150"/>
      <c r="F3" s="8"/>
      <c r="G3" s="1"/>
    </row>
    <row r="4" spans="1:7" s="7" customFormat="1" ht="15.75">
      <c r="A4" s="8"/>
      <c r="B4" s="18"/>
      <c r="C4" s="18"/>
      <c r="D4" s="8"/>
      <c r="E4" s="25" t="s">
        <v>190</v>
      </c>
      <c r="F4" s="8"/>
      <c r="G4" s="1"/>
    </row>
    <row r="5" spans="1:7" s="39" customFormat="1" ht="72" customHeight="1">
      <c r="A5" s="29" t="s">
        <v>95</v>
      </c>
      <c r="B5" s="29" t="s">
        <v>196</v>
      </c>
      <c r="C5" s="29" t="s">
        <v>271</v>
      </c>
      <c r="D5" s="29" t="s">
        <v>58</v>
      </c>
      <c r="E5" s="29" t="s">
        <v>59</v>
      </c>
    </row>
    <row r="6" spans="1:7" s="39" customFormat="1" ht="18.75">
      <c r="A6" s="29">
        <v>1</v>
      </c>
      <c r="B6" s="38">
        <v>2</v>
      </c>
      <c r="C6" s="38"/>
      <c r="D6" s="29">
        <v>3</v>
      </c>
      <c r="E6" s="29">
        <v>4</v>
      </c>
    </row>
    <row r="7" spans="1:7" s="24" customFormat="1" ht="18.75">
      <c r="A7" s="31" t="s">
        <v>94</v>
      </c>
      <c r="B7" s="32" t="s">
        <v>102</v>
      </c>
      <c r="C7" s="57">
        <v>1355.7</v>
      </c>
      <c r="D7" s="57">
        <v>-17.55</v>
      </c>
      <c r="E7" s="57">
        <v>1338.15</v>
      </c>
    </row>
    <row r="8" spans="1:7" s="24" customFormat="1" ht="37.5" hidden="1">
      <c r="A8" s="31" t="s">
        <v>93</v>
      </c>
      <c r="B8" s="32" t="s">
        <v>178</v>
      </c>
      <c r="C8" s="57"/>
      <c r="D8" s="59"/>
      <c r="E8" s="59"/>
    </row>
    <row r="9" spans="1:7" s="24" customFormat="1" ht="56.25" hidden="1">
      <c r="A9" s="31" t="s">
        <v>92</v>
      </c>
      <c r="B9" s="32" t="s">
        <v>103</v>
      </c>
      <c r="C9" s="57"/>
      <c r="D9" s="59"/>
      <c r="E9" s="59"/>
    </row>
    <row r="10" spans="1:7" s="24" customFormat="1" ht="63" customHeight="1">
      <c r="A10" s="31" t="s">
        <v>91</v>
      </c>
      <c r="B10" s="32" t="s">
        <v>178</v>
      </c>
      <c r="C10" s="57">
        <v>406.5</v>
      </c>
      <c r="D10" s="59">
        <v>0</v>
      </c>
      <c r="E10" s="59">
        <v>406.5</v>
      </c>
    </row>
    <row r="11" spans="1:7" s="24" customFormat="1" ht="18.75">
      <c r="A11" s="31" t="s">
        <v>272</v>
      </c>
      <c r="B11" s="32" t="s">
        <v>104</v>
      </c>
      <c r="C11" s="59">
        <v>929.2</v>
      </c>
      <c r="D11" s="59">
        <v>-17.55</v>
      </c>
      <c r="E11" s="59">
        <v>911.65</v>
      </c>
    </row>
    <row r="12" spans="1:7" s="24" customFormat="1" ht="56.25" hidden="1">
      <c r="A12" s="31" t="s">
        <v>90</v>
      </c>
      <c r="B12" s="32" t="s">
        <v>105</v>
      </c>
      <c r="C12" s="59" t="e">
        <f>A12+B12</f>
        <v>#VALUE!</v>
      </c>
      <c r="D12" s="59"/>
      <c r="E12" s="59" t="e">
        <f>C12+D12</f>
        <v>#VALUE!</v>
      </c>
    </row>
    <row r="13" spans="1:7" s="24" customFormat="1" ht="18.75" hidden="1">
      <c r="A13" s="31" t="s">
        <v>89</v>
      </c>
      <c r="B13" s="32" t="s">
        <v>106</v>
      </c>
      <c r="C13" s="59" t="e">
        <f>A13+B13</f>
        <v>#VALUE!</v>
      </c>
      <c r="D13" s="59"/>
      <c r="E13" s="59" t="e">
        <f>C13+D13</f>
        <v>#VALUE!</v>
      </c>
    </row>
    <row r="14" spans="1:7" s="24" customFormat="1" ht="18.75">
      <c r="A14" s="31" t="s">
        <v>88</v>
      </c>
      <c r="B14" s="32" t="s">
        <v>107</v>
      </c>
      <c r="C14" s="59">
        <v>20</v>
      </c>
      <c r="D14" s="59">
        <f>E14-C14</f>
        <v>0</v>
      </c>
      <c r="E14" s="59">
        <v>20</v>
      </c>
    </row>
    <row r="15" spans="1:7" s="24" customFormat="1" ht="18.75" hidden="1">
      <c r="A15" s="31" t="s">
        <v>87</v>
      </c>
      <c r="B15" s="32" t="s">
        <v>108</v>
      </c>
      <c r="C15" s="59"/>
      <c r="D15" s="59"/>
      <c r="E15" s="59"/>
    </row>
    <row r="16" spans="1:7" s="24" customFormat="1" ht="18.75">
      <c r="A16" s="31" t="s">
        <v>86</v>
      </c>
      <c r="B16" s="32" t="s">
        <v>109</v>
      </c>
      <c r="C16" s="57">
        <f>C17+C18</f>
        <v>45.7</v>
      </c>
      <c r="D16" s="57">
        <v>-2.6</v>
      </c>
      <c r="E16" s="57">
        <v>43.1</v>
      </c>
    </row>
    <row r="17" spans="1:5" s="24" customFormat="1" ht="18.75">
      <c r="A17" s="31" t="s">
        <v>110</v>
      </c>
      <c r="B17" s="32" t="s">
        <v>111</v>
      </c>
      <c r="C17" s="59">
        <v>45.7</v>
      </c>
      <c r="D17" s="59">
        <v>-2.6</v>
      </c>
      <c r="E17" s="59">
        <v>43.1</v>
      </c>
    </row>
    <row r="18" spans="1:5" s="24" customFormat="1" ht="18.75" hidden="1">
      <c r="A18" s="31" t="s">
        <v>112</v>
      </c>
      <c r="B18" s="32" t="s">
        <v>113</v>
      </c>
      <c r="C18" s="59"/>
      <c r="D18" s="59"/>
      <c r="E18" s="59"/>
    </row>
    <row r="19" spans="1:5" s="24" customFormat="1" ht="18.75">
      <c r="A19" s="31" t="s">
        <v>82</v>
      </c>
      <c r="B19" s="32" t="s">
        <v>120</v>
      </c>
      <c r="C19" s="57">
        <f>SUM(C20:C26)</f>
        <v>0</v>
      </c>
      <c r="D19" s="57">
        <f>SUM(D20:D26)</f>
        <v>38.130000000000003</v>
      </c>
      <c r="E19" s="57">
        <f>SUM(E20:E26)</f>
        <v>38.130000000000003</v>
      </c>
    </row>
    <row r="20" spans="1:5" s="24" customFormat="1" ht="18.75" hidden="1">
      <c r="A20" s="31" t="s">
        <v>81</v>
      </c>
      <c r="B20" s="32" t="s">
        <v>121</v>
      </c>
      <c r="C20" s="59"/>
      <c r="D20" s="59"/>
      <c r="E20" s="59"/>
    </row>
    <row r="21" spans="1:5" s="24" customFormat="1" ht="18.75" hidden="1">
      <c r="A21" s="31" t="s">
        <v>80</v>
      </c>
      <c r="B21" s="32" t="s">
        <v>122</v>
      </c>
      <c r="C21" s="59"/>
      <c r="D21" s="59"/>
      <c r="E21" s="59"/>
    </row>
    <row r="22" spans="1:5" s="24" customFormat="1" ht="18.75" hidden="1">
      <c r="A22" s="31" t="s">
        <v>123</v>
      </c>
      <c r="B22" s="32" t="s">
        <v>124</v>
      </c>
      <c r="C22" s="59"/>
      <c r="D22" s="59"/>
      <c r="E22" s="59"/>
    </row>
    <row r="23" spans="1:5" s="24" customFormat="1" ht="18.75" hidden="1">
      <c r="A23" s="31" t="s">
        <v>125</v>
      </c>
      <c r="B23" s="32" t="s">
        <v>126</v>
      </c>
      <c r="C23" s="59"/>
      <c r="D23" s="59"/>
      <c r="E23" s="59"/>
    </row>
    <row r="24" spans="1:5" s="24" customFormat="1" ht="18.75">
      <c r="A24" s="31" t="s">
        <v>127</v>
      </c>
      <c r="B24" s="32" t="s">
        <v>128</v>
      </c>
      <c r="C24" s="59">
        <v>0</v>
      </c>
      <c r="D24" s="59">
        <v>38.130000000000003</v>
      </c>
      <c r="E24" s="59">
        <v>38.130000000000003</v>
      </c>
    </row>
    <row r="25" spans="1:5" s="24" customFormat="1" ht="18.75" hidden="1">
      <c r="A25" s="31" t="s">
        <v>129</v>
      </c>
      <c r="B25" s="32" t="s">
        <v>130</v>
      </c>
      <c r="C25" s="59"/>
      <c r="D25" s="59"/>
      <c r="E25" s="59"/>
    </row>
    <row r="26" spans="1:5" s="24" customFormat="1" ht="18.75" hidden="1">
      <c r="A26" s="31" t="s">
        <v>79</v>
      </c>
      <c r="B26" s="32" t="s">
        <v>131</v>
      </c>
      <c r="C26" s="59"/>
      <c r="D26" s="59"/>
      <c r="E26" s="59"/>
    </row>
    <row r="27" spans="1:5" s="24" customFormat="1" ht="18.75">
      <c r="A27" s="31" t="s">
        <v>283</v>
      </c>
      <c r="B27" s="32" t="s">
        <v>131</v>
      </c>
      <c r="C27" s="59">
        <v>0</v>
      </c>
      <c r="D27" s="59">
        <v>60</v>
      </c>
      <c r="E27" s="59">
        <v>60</v>
      </c>
    </row>
    <row r="28" spans="1:5" s="24" customFormat="1" ht="18.75">
      <c r="A28" s="31" t="s">
        <v>78</v>
      </c>
      <c r="B28" s="32" t="s">
        <v>132</v>
      </c>
      <c r="C28" s="57">
        <f>SUM(C29:C31)</f>
        <v>10</v>
      </c>
      <c r="D28" s="57">
        <f>SUM(D29:D31)</f>
        <v>16.899999999999999</v>
      </c>
      <c r="E28" s="57">
        <f>SUM(E29:E31)</f>
        <v>26.9</v>
      </c>
    </row>
    <row r="29" spans="1:5" s="24" customFormat="1" ht="18.75" hidden="1">
      <c r="A29" s="31" t="s">
        <v>77</v>
      </c>
      <c r="B29" s="32" t="s">
        <v>133</v>
      </c>
      <c r="C29" s="59"/>
      <c r="D29" s="59"/>
      <c r="E29" s="59"/>
    </row>
    <row r="30" spans="1:5" s="24" customFormat="1" ht="18.75">
      <c r="A30" s="31" t="s">
        <v>75</v>
      </c>
      <c r="B30" s="32" t="s">
        <v>135</v>
      </c>
      <c r="C30" s="59">
        <v>10</v>
      </c>
      <c r="D30" s="59">
        <v>16.899999999999999</v>
      </c>
      <c r="E30" s="59">
        <v>26.9</v>
      </c>
    </row>
    <row r="31" spans="1:5" s="24" customFormat="1" ht="37.5" hidden="1">
      <c r="A31" s="31" t="s">
        <v>74</v>
      </c>
      <c r="B31" s="32" t="s">
        <v>136</v>
      </c>
      <c r="C31" s="59"/>
      <c r="D31" s="59"/>
      <c r="E31" s="59"/>
    </row>
    <row r="32" spans="1:5" s="24" customFormat="1" ht="18.75" hidden="1">
      <c r="A32" s="31" t="s">
        <v>137</v>
      </c>
      <c r="B32" s="32" t="s">
        <v>138</v>
      </c>
      <c r="C32" s="59"/>
      <c r="D32" s="59"/>
      <c r="E32" s="59"/>
    </row>
    <row r="33" spans="1:5" s="24" customFormat="1" ht="18.75" hidden="1">
      <c r="A33" s="31" t="s">
        <v>139</v>
      </c>
      <c r="B33" s="32" t="s">
        <v>140</v>
      </c>
      <c r="C33" s="59"/>
      <c r="D33" s="59"/>
      <c r="E33" s="59"/>
    </row>
    <row r="34" spans="1:5" s="24" customFormat="1" ht="18.75">
      <c r="A34" s="31" t="s">
        <v>73</v>
      </c>
      <c r="B34" s="32" t="s">
        <v>141</v>
      </c>
      <c r="C34" s="57">
        <f>SUM(C35:C39)</f>
        <v>145.22999999999999</v>
      </c>
      <c r="D34" s="57">
        <f>SUM(D35:D39)</f>
        <v>-2.88</v>
      </c>
      <c r="E34" s="57">
        <f>SUM(E35:E39)</f>
        <v>142.35</v>
      </c>
    </row>
    <row r="35" spans="1:5" s="24" customFormat="1" ht="18.75" hidden="1">
      <c r="A35" s="31" t="s">
        <v>72</v>
      </c>
      <c r="B35" s="32" t="s">
        <v>142</v>
      </c>
      <c r="C35" s="59"/>
      <c r="D35" s="59"/>
      <c r="E35" s="59"/>
    </row>
    <row r="36" spans="1:5" s="24" customFormat="1" ht="18.75" hidden="1">
      <c r="A36" s="31" t="s">
        <v>71</v>
      </c>
      <c r="B36" s="32" t="s">
        <v>143</v>
      </c>
      <c r="C36" s="59"/>
      <c r="D36" s="59"/>
      <c r="E36" s="59"/>
    </row>
    <row r="37" spans="1:5" s="24" customFormat="1" ht="37.5" hidden="1">
      <c r="A37" s="31" t="s">
        <v>70</v>
      </c>
      <c r="B37" s="32" t="s">
        <v>144</v>
      </c>
      <c r="C37" s="59"/>
      <c r="D37" s="59"/>
      <c r="E37" s="59"/>
    </row>
    <row r="38" spans="1:5" s="24" customFormat="1" ht="18.75">
      <c r="A38" s="31" t="s">
        <v>69</v>
      </c>
      <c r="B38" s="32" t="s">
        <v>145</v>
      </c>
      <c r="C38" s="59">
        <v>145.22999999999999</v>
      </c>
      <c r="D38" s="59">
        <v>-2.88</v>
      </c>
      <c r="E38" s="59">
        <v>142.35</v>
      </c>
    </row>
    <row r="39" spans="1:5" s="24" customFormat="1" ht="18.75" hidden="1">
      <c r="A39" s="31" t="s">
        <v>68</v>
      </c>
      <c r="B39" s="32" t="s">
        <v>146</v>
      </c>
      <c r="C39" s="59"/>
      <c r="D39" s="59"/>
      <c r="E39" s="59"/>
    </row>
    <row r="40" spans="1:5" s="24" customFormat="1" ht="18.75">
      <c r="A40" s="31" t="s">
        <v>182</v>
      </c>
      <c r="B40" s="32" t="s">
        <v>147</v>
      </c>
      <c r="C40" s="57">
        <f>SUM(C41:C42)</f>
        <v>235.2</v>
      </c>
      <c r="D40" s="57">
        <f>SUM(D41:D42)</f>
        <v>253.77</v>
      </c>
      <c r="E40" s="57">
        <f>SUM(E41:E42)</f>
        <v>488.97</v>
      </c>
    </row>
    <row r="41" spans="1:5" s="24" customFormat="1" ht="18.75">
      <c r="A41" s="31" t="s">
        <v>67</v>
      </c>
      <c r="B41" s="32" t="s">
        <v>148</v>
      </c>
      <c r="C41" s="59">
        <v>235.2</v>
      </c>
      <c r="D41" s="59">
        <v>253.77</v>
      </c>
      <c r="E41" s="59">
        <v>488.97</v>
      </c>
    </row>
    <row r="42" spans="1:5" s="24" customFormat="1" ht="18.75" hidden="1">
      <c r="A42" s="31" t="s">
        <v>183</v>
      </c>
      <c r="B42" s="32" t="s">
        <v>149</v>
      </c>
      <c r="C42" s="59"/>
      <c r="D42" s="59"/>
      <c r="E42" s="59"/>
    </row>
    <row r="43" spans="1:5" s="24" customFormat="1" ht="18.75" hidden="1">
      <c r="A43" s="31" t="s">
        <v>65</v>
      </c>
      <c r="B43" s="32" t="s">
        <v>150</v>
      </c>
      <c r="C43" s="57">
        <f>SUM(C44:C48)</f>
        <v>0</v>
      </c>
      <c r="D43" s="57">
        <f>SUM(D44:D48)</f>
        <v>0</v>
      </c>
      <c r="E43" s="57">
        <f>SUM(E44:E48)</f>
        <v>0</v>
      </c>
    </row>
    <row r="44" spans="1:5" s="24" customFormat="1" ht="37.5" hidden="1">
      <c r="A44" s="31" t="s">
        <v>184</v>
      </c>
      <c r="B44" s="32" t="s">
        <v>151</v>
      </c>
      <c r="C44" s="59"/>
      <c r="D44" s="59"/>
      <c r="E44" s="59"/>
    </row>
    <row r="45" spans="1:5" s="24" customFormat="1" ht="18.75" hidden="1">
      <c r="A45" s="31" t="s">
        <v>64</v>
      </c>
      <c r="B45" s="32" t="s">
        <v>152</v>
      </c>
      <c r="C45" s="59"/>
      <c r="D45" s="59"/>
      <c r="E45" s="59"/>
    </row>
    <row r="46" spans="1:5" s="24" customFormat="1" ht="18.75" hidden="1">
      <c r="A46" s="31" t="s">
        <v>63</v>
      </c>
      <c r="B46" s="32" t="s">
        <v>153</v>
      </c>
      <c r="C46" s="59"/>
      <c r="D46" s="59"/>
      <c r="E46" s="59"/>
    </row>
    <row r="47" spans="1:5" s="24" customFormat="1" ht="18.75" hidden="1">
      <c r="A47" s="31" t="s">
        <v>62</v>
      </c>
      <c r="B47" s="32" t="s">
        <v>154</v>
      </c>
      <c r="C47" s="59"/>
      <c r="D47" s="59"/>
      <c r="E47" s="59"/>
    </row>
    <row r="48" spans="1:5" s="24" customFormat="1" ht="18.75" hidden="1">
      <c r="A48" s="31" t="s">
        <v>61</v>
      </c>
      <c r="B48" s="32" t="s">
        <v>155</v>
      </c>
      <c r="C48" s="59"/>
      <c r="D48" s="59"/>
      <c r="E48" s="59"/>
    </row>
    <row r="49" spans="1:5" s="24" customFormat="1" ht="18.75">
      <c r="A49" s="31" t="s">
        <v>156</v>
      </c>
      <c r="B49" s="32" t="s">
        <v>157</v>
      </c>
      <c r="C49" s="57">
        <f>C53</f>
        <v>849.72</v>
      </c>
      <c r="D49" s="57">
        <f>D53</f>
        <v>-2.7</v>
      </c>
      <c r="E49" s="57">
        <f>E53</f>
        <v>847.02</v>
      </c>
    </row>
    <row r="50" spans="1:5" s="24" customFormat="1" ht="18.75" hidden="1">
      <c r="A50" s="31" t="s">
        <v>158</v>
      </c>
      <c r="B50" s="32" t="s">
        <v>159</v>
      </c>
      <c r="C50" s="59"/>
      <c r="D50" s="59">
        <f>E50-C50</f>
        <v>0</v>
      </c>
      <c r="E50" s="59"/>
    </row>
    <row r="51" spans="1:5" s="24" customFormat="1" ht="18.75" hidden="1">
      <c r="A51" s="31" t="s">
        <v>160</v>
      </c>
      <c r="B51" s="32" t="s">
        <v>161</v>
      </c>
      <c r="C51" s="59" t="e">
        <f>A51+B51</f>
        <v>#VALUE!</v>
      </c>
      <c r="D51" s="59">
        <f ca="1">E51-C51</f>
        <v>0</v>
      </c>
      <c r="E51" s="59">
        <f ca="1">C51+D51</f>
        <v>0</v>
      </c>
    </row>
    <row r="52" spans="1:5" s="24" customFormat="1" ht="18.75" hidden="1">
      <c r="A52" s="31" t="s">
        <v>162</v>
      </c>
      <c r="B52" s="32" t="s">
        <v>163</v>
      </c>
      <c r="C52" s="59" t="e">
        <f>A52+B52</f>
        <v>#VALUE!</v>
      </c>
      <c r="D52" s="59">
        <f ca="1">E52-C52</f>
        <v>0</v>
      </c>
      <c r="E52" s="59">
        <f ca="1">C52+D52</f>
        <v>0</v>
      </c>
    </row>
    <row r="53" spans="1:5" s="24" customFormat="1" ht="21.75" customHeight="1">
      <c r="A53" s="31" t="s">
        <v>164</v>
      </c>
      <c r="B53" s="32" t="s">
        <v>165</v>
      </c>
      <c r="C53" s="59">
        <v>849.72</v>
      </c>
      <c r="D53" s="59">
        <v>-2.7</v>
      </c>
      <c r="E53" s="59">
        <v>847.02</v>
      </c>
    </row>
    <row r="54" spans="1:5" s="24" customFormat="1" ht="18.75" hidden="1">
      <c r="A54" s="31" t="s">
        <v>166</v>
      </c>
      <c r="B54" s="32" t="s">
        <v>167</v>
      </c>
      <c r="C54" s="57">
        <f>SUM(C55:C56)</f>
        <v>0</v>
      </c>
      <c r="D54" s="57">
        <f>SUM(D55:D56)</f>
        <v>0</v>
      </c>
      <c r="E54" s="57">
        <f>SUM(E55:E56)</f>
        <v>0</v>
      </c>
    </row>
    <row r="55" spans="1:5" s="24" customFormat="1" ht="18.75" hidden="1">
      <c r="A55" s="31" t="s">
        <v>185</v>
      </c>
      <c r="B55" s="32" t="s">
        <v>186</v>
      </c>
      <c r="C55" s="57"/>
      <c r="D55" s="59"/>
      <c r="E55" s="59"/>
    </row>
    <row r="56" spans="1:5" s="24" customFormat="1" ht="18.75" hidden="1">
      <c r="A56" s="31" t="s">
        <v>66</v>
      </c>
      <c r="B56" s="32" t="s">
        <v>168</v>
      </c>
      <c r="C56" s="57"/>
      <c r="D56" s="59"/>
      <c r="E56" s="59"/>
    </row>
    <row r="57" spans="1:5" s="24" customFormat="1" ht="37.5" hidden="1">
      <c r="A57" s="31" t="s">
        <v>169</v>
      </c>
      <c r="B57" s="32" t="s">
        <v>170</v>
      </c>
      <c r="C57" s="57"/>
      <c r="D57" s="59"/>
      <c r="E57" s="59"/>
    </row>
    <row r="58" spans="1:5" s="24" customFormat="1" ht="37.5" hidden="1">
      <c r="A58" s="31" t="s">
        <v>187</v>
      </c>
      <c r="B58" s="32" t="s">
        <v>171</v>
      </c>
      <c r="C58" s="57"/>
      <c r="D58" s="59"/>
      <c r="E58" s="59"/>
    </row>
    <row r="59" spans="1:5" s="24" customFormat="1" ht="75" hidden="1">
      <c r="A59" s="31" t="s">
        <v>188</v>
      </c>
      <c r="B59" s="32" t="s">
        <v>172</v>
      </c>
      <c r="C59" s="57"/>
      <c r="D59" s="59"/>
      <c r="E59" s="59"/>
    </row>
    <row r="60" spans="1:5" s="24" customFormat="1" ht="56.25" hidden="1">
      <c r="A60" s="31" t="s">
        <v>173</v>
      </c>
      <c r="B60" s="32" t="s">
        <v>174</v>
      </c>
      <c r="C60" s="57"/>
      <c r="D60" s="59"/>
      <c r="E60" s="59"/>
    </row>
    <row r="61" spans="1:5" s="24" customFormat="1" ht="18.75" hidden="1">
      <c r="A61" s="31" t="s">
        <v>175</v>
      </c>
      <c r="B61" s="32" t="s">
        <v>176</v>
      </c>
      <c r="C61" s="57"/>
      <c r="D61" s="59"/>
      <c r="E61" s="59"/>
    </row>
    <row r="62" spans="1:5" s="24" customFormat="1" ht="18.75" hidden="1">
      <c r="A62" s="31" t="s">
        <v>189</v>
      </c>
      <c r="B62" s="32" t="s">
        <v>177</v>
      </c>
      <c r="C62" s="57"/>
      <c r="D62" s="59"/>
      <c r="E62" s="59"/>
    </row>
    <row r="63" spans="1:5" s="24" customFormat="1" ht="18.75">
      <c r="A63" s="31" t="s">
        <v>57</v>
      </c>
      <c r="B63" s="32"/>
      <c r="C63" s="57">
        <v>2641.55</v>
      </c>
      <c r="D63" s="57">
        <v>343.06</v>
      </c>
      <c r="E63" s="59">
        <v>2984.61</v>
      </c>
    </row>
    <row r="64" spans="1:5" s="24" customFormat="1" ht="18.75">
      <c r="A64" s="31" t="s">
        <v>30</v>
      </c>
      <c r="B64" s="32" t="s">
        <v>55</v>
      </c>
      <c r="C64" s="57">
        <v>0</v>
      </c>
      <c r="D64" s="59">
        <v>0</v>
      </c>
      <c r="E64" s="59">
        <f>C64+D64</f>
        <v>0</v>
      </c>
    </row>
    <row r="65" spans="1:5" s="24" customFormat="1" ht="18.75">
      <c r="A65" s="34" t="s">
        <v>60</v>
      </c>
      <c r="B65" s="33"/>
      <c r="C65" s="59">
        <f>C63+C64</f>
        <v>2641.55</v>
      </c>
      <c r="D65" s="59">
        <f>D63+D64</f>
        <v>343.06</v>
      </c>
      <c r="E65" s="59">
        <f>C65+D65</f>
        <v>2984.61</v>
      </c>
    </row>
    <row r="66" spans="1:5" s="24" customFormat="1" ht="18.75">
      <c r="A66" s="35"/>
      <c r="B66" s="36"/>
      <c r="C66" s="36"/>
      <c r="D66" s="37"/>
      <c r="E66" s="59"/>
    </row>
    <row r="67" spans="1:5" s="24" customFormat="1" ht="18.75">
      <c r="A67" s="35"/>
      <c r="B67" s="36"/>
      <c r="C67" s="36"/>
      <c r="D67" s="37"/>
      <c r="E67" s="59"/>
    </row>
    <row r="68" spans="1:5" s="24" customFormat="1" ht="18.75">
      <c r="A68" s="35"/>
      <c r="B68" s="36"/>
      <c r="C68" s="36"/>
      <c r="D68" s="37"/>
      <c r="E68" s="57"/>
    </row>
    <row r="69" spans="1:5" s="24" customFormat="1" ht="18.75">
      <c r="A69" s="35"/>
      <c r="B69" s="36"/>
      <c r="C69" s="36"/>
      <c r="D69" s="37"/>
      <c r="E69" s="59"/>
    </row>
    <row r="70" spans="1:5" s="24" customFormat="1" ht="18.75">
      <c r="A70" s="35"/>
      <c r="B70" s="36"/>
      <c r="C70" s="36"/>
      <c r="D70" s="37"/>
      <c r="E70" s="59"/>
    </row>
    <row r="71" spans="1:5" s="24" customFormat="1" ht="18.75">
      <c r="A71" s="35"/>
      <c r="B71" s="36"/>
      <c r="C71" s="36"/>
      <c r="D71" s="37"/>
      <c r="E71" s="57"/>
    </row>
    <row r="72" spans="1:5" s="24" customFormat="1" ht="18.75">
      <c r="A72" s="35"/>
      <c r="B72" s="36"/>
      <c r="C72" s="36"/>
      <c r="D72" s="37"/>
      <c r="E72" s="59"/>
    </row>
    <row r="73" spans="1:5" s="24" customFormat="1" ht="18.75">
      <c r="A73" s="35"/>
      <c r="B73" s="36"/>
      <c r="C73" s="36"/>
      <c r="D73" s="37"/>
      <c r="E73" s="59"/>
    </row>
    <row r="74" spans="1:5" s="24" customFormat="1" ht="18.75">
      <c r="A74" s="35"/>
      <c r="B74" s="36"/>
      <c r="C74" s="36"/>
      <c r="D74" s="37"/>
      <c r="E74" s="59"/>
    </row>
    <row r="75" spans="1:5" s="24" customFormat="1" ht="18.75">
      <c r="A75" s="35"/>
      <c r="B75" s="36"/>
      <c r="C75" s="36"/>
      <c r="D75" s="37"/>
      <c r="E75" s="59"/>
    </row>
    <row r="76" spans="1:5" s="24" customFormat="1" ht="18.75">
      <c r="A76" s="35"/>
      <c r="B76" s="36"/>
      <c r="C76" s="36"/>
      <c r="D76" s="37"/>
      <c r="E76" s="59"/>
    </row>
    <row r="77" spans="1:5" s="24" customFormat="1" ht="18.75">
      <c r="A77" s="35"/>
      <c r="B77" s="36"/>
      <c r="C77" s="36"/>
      <c r="D77" s="37"/>
      <c r="E77" s="57"/>
    </row>
    <row r="78" spans="1:5" s="24" customFormat="1" ht="18.75">
      <c r="A78" s="35"/>
      <c r="B78" s="36"/>
      <c r="C78" s="36"/>
      <c r="D78" s="37"/>
      <c r="E78" s="59"/>
    </row>
    <row r="79" spans="1:5" s="24" customFormat="1" ht="18.75">
      <c r="A79" s="35"/>
      <c r="B79" s="36"/>
      <c r="C79" s="36"/>
      <c r="D79" s="37"/>
      <c r="E79" s="59"/>
    </row>
    <row r="80" spans="1:5" s="24" customFormat="1" ht="18.75">
      <c r="A80" s="35"/>
      <c r="B80" s="36"/>
      <c r="C80" s="36"/>
      <c r="D80" s="37"/>
      <c r="E80" s="59"/>
    </row>
    <row r="81" spans="1:5" s="24" customFormat="1" ht="18.75">
      <c r="A81" s="35"/>
      <c r="B81" s="36"/>
      <c r="C81" s="36"/>
      <c r="D81" s="37"/>
      <c r="E81" s="59"/>
    </row>
    <row r="82" spans="1:5" s="24" customFormat="1" ht="18.75">
      <c r="A82" s="35"/>
      <c r="B82" s="36"/>
      <c r="C82" s="36"/>
      <c r="D82" s="37"/>
      <c r="E82" s="59"/>
    </row>
    <row r="83" spans="1:5" s="24" customFormat="1" ht="18.75">
      <c r="A83" s="35"/>
      <c r="B83" s="36"/>
      <c r="C83" s="36"/>
      <c r="D83" s="37"/>
      <c r="E83" s="59"/>
    </row>
    <row r="84" spans="1:5" s="24" customFormat="1" ht="18.75">
      <c r="A84" s="35"/>
      <c r="B84" s="36"/>
      <c r="C84" s="36"/>
      <c r="D84" s="37"/>
      <c r="E84" s="59"/>
    </row>
    <row r="85" spans="1:5" s="24" customFormat="1" ht="18.75">
      <c r="A85" s="35"/>
      <c r="B85" s="36"/>
      <c r="C85" s="36"/>
      <c r="D85" s="37"/>
      <c r="E85" s="57"/>
    </row>
    <row r="86" spans="1:5" s="24" customFormat="1" ht="18.75">
      <c r="A86" s="35"/>
      <c r="B86" s="36"/>
      <c r="C86" s="36"/>
      <c r="D86" s="37"/>
      <c r="E86" s="59"/>
    </row>
    <row r="87" spans="1:5" s="24" customFormat="1" ht="18.75">
      <c r="A87" s="35"/>
      <c r="B87" s="36"/>
      <c r="C87" s="36"/>
      <c r="D87" s="37"/>
      <c r="E87" s="59"/>
    </row>
    <row r="88" spans="1:5" s="24" customFormat="1" ht="18.75">
      <c r="A88" s="35"/>
      <c r="B88" s="36"/>
      <c r="C88" s="36"/>
      <c r="D88" s="37"/>
      <c r="E88" s="59"/>
    </row>
    <row r="89" spans="1:5" s="24" customFormat="1" ht="18.75">
      <c r="A89" s="35"/>
      <c r="B89" s="36"/>
      <c r="C89" s="36"/>
      <c r="D89" s="37"/>
      <c r="E89" s="59"/>
    </row>
    <row r="90" spans="1:5" s="24" customFormat="1" ht="18.75">
      <c r="A90" s="35"/>
      <c r="B90" s="36"/>
      <c r="C90" s="36"/>
      <c r="D90" s="37"/>
      <c r="E90" s="59"/>
    </row>
    <row r="91" spans="1:5" s="24" customFormat="1" ht="18.75">
      <c r="A91" s="35"/>
      <c r="B91" s="36"/>
      <c r="C91" s="36"/>
      <c r="D91" s="37"/>
      <c r="E91" s="59"/>
    </row>
    <row r="92" spans="1:5" s="24" customFormat="1" ht="18.75">
      <c r="A92" s="35"/>
      <c r="B92" s="36"/>
      <c r="C92" s="36"/>
      <c r="D92" s="37"/>
      <c r="E92" s="57"/>
    </row>
    <row r="93" spans="1:5" s="24" customFormat="1" ht="18.75">
      <c r="A93" s="35"/>
      <c r="B93" s="36"/>
      <c r="C93" s="36"/>
      <c r="D93" s="37"/>
      <c r="E93" s="59"/>
    </row>
    <row r="94" spans="1:5" s="24" customFormat="1" ht="18.75">
      <c r="A94" s="35"/>
      <c r="B94" s="36"/>
      <c r="C94" s="36"/>
      <c r="D94" s="37"/>
      <c r="E94" s="59"/>
    </row>
    <row r="95" spans="1:5" ht="18.75">
      <c r="B95" s="19"/>
      <c r="C95" s="19"/>
      <c r="E95" s="59"/>
    </row>
    <row r="96" spans="1:5" ht="18.75">
      <c r="B96" s="19"/>
      <c r="C96" s="19"/>
      <c r="E96" s="59"/>
    </row>
    <row r="97" spans="2:5" ht="18.75">
      <c r="B97" s="19"/>
      <c r="C97" s="19"/>
      <c r="E97" s="59"/>
    </row>
    <row r="98" spans="2:5" ht="18.75">
      <c r="B98" s="19"/>
      <c r="C98" s="19"/>
      <c r="E98" s="57"/>
    </row>
    <row r="99" spans="2:5" ht="18.75">
      <c r="B99" s="19"/>
      <c r="C99" s="19"/>
      <c r="E99" s="59"/>
    </row>
    <row r="100" spans="2:5" ht="18.75">
      <c r="B100" s="19"/>
      <c r="C100" s="19"/>
      <c r="E100" s="59"/>
    </row>
    <row r="101" spans="2:5" ht="18.75">
      <c r="B101" s="19"/>
      <c r="C101" s="19"/>
      <c r="E101" s="57"/>
    </row>
    <row r="102" spans="2:5" ht="18.75">
      <c r="B102" s="19"/>
      <c r="C102" s="19"/>
      <c r="E102" s="59"/>
    </row>
    <row r="103" spans="2:5" ht="18.75">
      <c r="B103" s="19"/>
      <c r="C103" s="19"/>
      <c r="E103" s="59"/>
    </row>
    <row r="104" spans="2:5" ht="18.75">
      <c r="B104" s="19"/>
      <c r="C104" s="19"/>
      <c r="E104" s="59"/>
    </row>
    <row r="105" spans="2:5" ht="18.75">
      <c r="B105" s="19"/>
      <c r="C105" s="19"/>
      <c r="E105" s="59"/>
    </row>
    <row r="106" spans="2:5" ht="18.75">
      <c r="B106" s="19"/>
      <c r="C106" s="19"/>
      <c r="E106" s="59"/>
    </row>
    <row r="107" spans="2:5" ht="18.75">
      <c r="B107" s="19"/>
      <c r="C107" s="19"/>
      <c r="E107" s="57"/>
    </row>
    <row r="108" spans="2:5" ht="18.75">
      <c r="B108" s="19"/>
      <c r="C108" s="19"/>
      <c r="E108" s="59"/>
    </row>
    <row r="109" spans="2:5" ht="18.75">
      <c r="B109" s="19"/>
      <c r="C109" s="19"/>
      <c r="E109" s="59"/>
    </row>
    <row r="110" spans="2:5" ht="18.75">
      <c r="B110" s="19"/>
      <c r="C110" s="19"/>
      <c r="E110" s="59"/>
    </row>
    <row r="111" spans="2:5" ht="18.75">
      <c r="B111" s="19"/>
      <c r="C111" s="19"/>
      <c r="E111" s="59"/>
    </row>
    <row r="112" spans="2:5">
      <c r="B112" s="19"/>
      <c r="C112" s="19"/>
    </row>
    <row r="113" spans="2:3">
      <c r="B113" s="19"/>
      <c r="C113" s="19"/>
    </row>
    <row r="114" spans="2:3">
      <c r="B114" s="19"/>
      <c r="C114" s="19"/>
    </row>
    <row r="115" spans="2:3">
      <c r="B115" s="19"/>
      <c r="C115" s="19"/>
    </row>
    <row r="116" spans="2:3">
      <c r="B116" s="19"/>
      <c r="C116" s="19"/>
    </row>
    <row r="117" spans="2:3">
      <c r="B117" s="19"/>
      <c r="C117" s="19"/>
    </row>
  </sheetData>
  <mergeCells count="2">
    <mergeCell ref="A3:E3"/>
    <mergeCell ref="B1:E1"/>
  </mergeCells>
  <phoneticPr fontId="3" type="noConversion"/>
  <pageMargins left="0.74803149606299213" right="0.39370078740157483" top="0.27559055118110237" bottom="0.19685039370078741" header="0.27559055118110237" footer="0.27559055118110237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view="pageBreakPreview" zoomScale="60" workbookViewId="0">
      <selection sqref="A1:F70"/>
    </sheetView>
  </sheetViews>
  <sheetFormatPr defaultRowHeight="12.75"/>
  <cols>
    <col min="1" max="1" width="59.140625" style="6" customWidth="1"/>
    <col min="2" max="2" width="14" style="3" customWidth="1"/>
    <col min="3" max="3" width="14" style="3" hidden="1" customWidth="1"/>
    <col min="4" max="4" width="15.140625" style="5" customWidth="1"/>
    <col min="5" max="5" width="17.28515625" style="2" customWidth="1"/>
    <col min="6" max="6" width="13" style="2" customWidth="1"/>
    <col min="7" max="16384" width="9.140625" style="2"/>
  </cols>
  <sheetData>
    <row r="1" spans="1:7" ht="147" customHeight="1">
      <c r="D1" s="151" t="s">
        <v>269</v>
      </c>
      <c r="E1" s="151"/>
      <c r="F1" s="151"/>
    </row>
    <row r="2" spans="1:7" ht="24" customHeight="1">
      <c r="D2" s="9"/>
      <c r="E2" s="9"/>
    </row>
    <row r="3" spans="1:7" ht="81" customHeight="1">
      <c r="A3" s="150" t="s">
        <v>254</v>
      </c>
      <c r="B3" s="150"/>
      <c r="C3" s="150"/>
      <c r="D3" s="150"/>
      <c r="E3" s="150"/>
      <c r="F3" s="8"/>
      <c r="G3" s="20"/>
    </row>
    <row r="4" spans="1:7" s="21" customFormat="1" ht="15.75">
      <c r="A4" s="8"/>
      <c r="B4" s="18"/>
      <c r="C4" s="18"/>
      <c r="D4" s="8"/>
      <c r="E4" s="152" t="s">
        <v>190</v>
      </c>
      <c r="F4" s="152"/>
      <c r="G4" s="20"/>
    </row>
    <row r="5" spans="1:7" s="23" customFormat="1" ht="81" customHeight="1">
      <c r="A5" s="29" t="s">
        <v>95</v>
      </c>
      <c r="B5" s="29" t="s">
        <v>196</v>
      </c>
      <c r="C5" s="29"/>
      <c r="D5" s="29" t="s">
        <v>191</v>
      </c>
      <c r="E5" s="29" t="s">
        <v>192</v>
      </c>
      <c r="F5" s="29" t="s">
        <v>193</v>
      </c>
    </row>
    <row r="6" spans="1:7" s="21" customFormat="1" ht="15.75">
      <c r="A6" s="22">
        <v>1</v>
      </c>
      <c r="B6" s="40">
        <v>2</v>
      </c>
      <c r="C6" s="40"/>
      <c r="D6" s="22">
        <v>3</v>
      </c>
      <c r="E6" s="22">
        <v>4</v>
      </c>
      <c r="F6" s="22">
        <v>5</v>
      </c>
    </row>
    <row r="7" spans="1:7" s="28" customFormat="1" ht="18.75">
      <c r="A7" s="31" t="s">
        <v>94</v>
      </c>
      <c r="B7" s="32" t="s">
        <v>102</v>
      </c>
      <c r="C7" s="57">
        <f>SUM(C8:C14)</f>
        <v>1705.8</v>
      </c>
      <c r="D7" s="57">
        <f>SUM(D8:D14)</f>
        <v>-358.70000000000005</v>
      </c>
      <c r="E7" s="57">
        <f>SUM(E8:E14)</f>
        <v>1337.1</v>
      </c>
      <c r="F7" s="57">
        <f>SUM(F8:F14)</f>
        <v>1337.1</v>
      </c>
    </row>
    <row r="8" spans="1:7" s="28" customFormat="1" ht="56.25" hidden="1">
      <c r="A8" s="31" t="s">
        <v>93</v>
      </c>
      <c r="B8" s="32" t="s">
        <v>178</v>
      </c>
      <c r="C8" s="57"/>
      <c r="D8" s="58"/>
      <c r="E8" s="59"/>
      <c r="F8" s="59"/>
    </row>
    <row r="9" spans="1:7" s="28" customFormat="1" ht="75" hidden="1">
      <c r="A9" s="31" t="s">
        <v>92</v>
      </c>
      <c r="B9" s="32" t="s">
        <v>103</v>
      </c>
      <c r="C9" s="57"/>
      <c r="D9" s="58"/>
      <c r="E9" s="59"/>
      <c r="F9" s="59"/>
    </row>
    <row r="10" spans="1:7" s="28" customFormat="1" ht="75">
      <c r="A10" s="31" t="s">
        <v>91</v>
      </c>
      <c r="B10" s="32" t="s">
        <v>104</v>
      </c>
      <c r="C10" s="57">
        <v>1675.8</v>
      </c>
      <c r="D10" s="59">
        <f>E10-C10</f>
        <v>-358.70000000000005</v>
      </c>
      <c r="E10" s="59">
        <v>1317.1</v>
      </c>
      <c r="F10" s="59">
        <v>1317.1</v>
      </c>
    </row>
    <row r="11" spans="1:7" s="28" customFormat="1" ht="56.25" hidden="1">
      <c r="A11" s="31" t="s">
        <v>90</v>
      </c>
      <c r="B11" s="32" t="s">
        <v>105</v>
      </c>
      <c r="C11" s="57"/>
      <c r="D11" s="58"/>
      <c r="E11" s="59">
        <f>C11+D11</f>
        <v>0</v>
      </c>
      <c r="F11" s="59"/>
    </row>
    <row r="12" spans="1:7" s="28" customFormat="1" ht="37.5" hidden="1">
      <c r="A12" s="31" t="s">
        <v>89</v>
      </c>
      <c r="B12" s="32" t="s">
        <v>106</v>
      </c>
      <c r="C12" s="57"/>
      <c r="D12" s="58"/>
      <c r="E12" s="59">
        <f>C12+D12</f>
        <v>0</v>
      </c>
      <c r="F12" s="59"/>
    </row>
    <row r="13" spans="1:7" s="28" customFormat="1" ht="18.75">
      <c r="A13" s="31" t="s">
        <v>88</v>
      </c>
      <c r="B13" s="32" t="s">
        <v>107</v>
      </c>
      <c r="C13" s="57">
        <v>30</v>
      </c>
      <c r="D13" s="58">
        <v>0</v>
      </c>
      <c r="E13" s="59">
        <v>20</v>
      </c>
      <c r="F13" s="59">
        <v>20</v>
      </c>
    </row>
    <row r="14" spans="1:7" s="28" customFormat="1" ht="18.75" hidden="1">
      <c r="A14" s="31" t="s">
        <v>87</v>
      </c>
      <c r="B14" s="32" t="s">
        <v>108</v>
      </c>
      <c r="C14" s="57"/>
      <c r="D14" s="58"/>
      <c r="E14" s="59"/>
      <c r="F14" s="59"/>
    </row>
    <row r="15" spans="1:7" s="28" customFormat="1" ht="18.75">
      <c r="A15" s="31" t="s">
        <v>86</v>
      </c>
      <c r="B15" s="32" t="s">
        <v>109</v>
      </c>
      <c r="C15" s="57">
        <f>C16+C17</f>
        <v>40.9</v>
      </c>
      <c r="D15" s="57">
        <f>D16+D17</f>
        <v>4.8000000000000043</v>
      </c>
      <c r="E15" s="57">
        <f>E16+E17</f>
        <v>45.7</v>
      </c>
      <c r="F15" s="57">
        <f>F16+F17</f>
        <v>45.7</v>
      </c>
    </row>
    <row r="16" spans="1:7" s="28" customFormat="1" ht="18.75">
      <c r="A16" s="31" t="s">
        <v>110</v>
      </c>
      <c r="B16" s="32" t="s">
        <v>111</v>
      </c>
      <c r="C16" s="57">
        <v>40.9</v>
      </c>
      <c r="D16" s="59">
        <f>E16-C16</f>
        <v>4.8000000000000043</v>
      </c>
      <c r="E16" s="59">
        <v>45.7</v>
      </c>
      <c r="F16" s="59">
        <v>45.7</v>
      </c>
    </row>
    <row r="17" spans="1:6" s="28" customFormat="1" ht="18.75" hidden="1">
      <c r="A17" s="31" t="s">
        <v>112</v>
      </c>
      <c r="B17" s="32" t="s">
        <v>113</v>
      </c>
      <c r="C17" s="57"/>
      <c r="D17" s="58"/>
      <c r="E17" s="59"/>
      <c r="F17" s="59"/>
    </row>
    <row r="18" spans="1:6" s="28" customFormat="1" ht="37.5">
      <c r="A18" s="31" t="s">
        <v>85</v>
      </c>
      <c r="B18" s="32" t="s">
        <v>114</v>
      </c>
      <c r="C18" s="57">
        <f>SUM(C19:C23)</f>
        <v>1.5</v>
      </c>
      <c r="D18" s="57">
        <f>SUM(D19:D23)</f>
        <v>-1</v>
      </c>
      <c r="E18" s="57">
        <f>SUM(E19:E23)</f>
        <v>0.5</v>
      </c>
      <c r="F18" s="57">
        <f>SUM(F19:F23)</f>
        <v>0.5</v>
      </c>
    </row>
    <row r="19" spans="1:6" s="28" customFormat="1" ht="18.75" hidden="1">
      <c r="A19" s="31" t="s">
        <v>84</v>
      </c>
      <c r="B19" s="32" t="s">
        <v>115</v>
      </c>
      <c r="C19" s="57"/>
      <c r="D19" s="58"/>
      <c r="E19" s="59"/>
      <c r="F19" s="59"/>
    </row>
    <row r="20" spans="1:6" s="28" customFormat="1" ht="56.25" hidden="1">
      <c r="A20" s="31" t="s">
        <v>179</v>
      </c>
      <c r="B20" s="32" t="s">
        <v>180</v>
      </c>
      <c r="C20" s="57"/>
      <c r="D20" s="58"/>
      <c r="E20" s="59"/>
      <c r="F20" s="59"/>
    </row>
    <row r="21" spans="1:6" s="28" customFormat="1" ht="56.25" hidden="1">
      <c r="A21" s="31" t="s">
        <v>181</v>
      </c>
      <c r="B21" s="32" t="s">
        <v>116</v>
      </c>
      <c r="C21" s="57"/>
      <c r="D21" s="58"/>
      <c r="E21" s="59"/>
      <c r="F21" s="59"/>
    </row>
    <row r="22" spans="1:6" s="28" customFormat="1" ht="18.75" hidden="1">
      <c r="A22" s="31" t="s">
        <v>83</v>
      </c>
      <c r="B22" s="32" t="s">
        <v>117</v>
      </c>
      <c r="C22" s="57"/>
      <c r="D22" s="58"/>
      <c r="E22" s="59"/>
      <c r="F22" s="59"/>
    </row>
    <row r="23" spans="1:6" s="28" customFormat="1" ht="56.25">
      <c r="A23" s="31" t="s">
        <v>118</v>
      </c>
      <c r="B23" s="32" t="s">
        <v>119</v>
      </c>
      <c r="C23" s="57">
        <v>1.5</v>
      </c>
      <c r="D23" s="59">
        <f>E23-C23</f>
        <v>-1</v>
      </c>
      <c r="E23" s="59">
        <v>0.5</v>
      </c>
      <c r="F23" s="59">
        <v>0.5</v>
      </c>
    </row>
    <row r="24" spans="1:6" s="28" customFormat="1" ht="18.75">
      <c r="A24" s="31" t="s">
        <v>82</v>
      </c>
      <c r="B24" s="32" t="s">
        <v>120</v>
      </c>
      <c r="C24" s="57">
        <f>SUM(C25:C31)</f>
        <v>241.7</v>
      </c>
      <c r="D24" s="57">
        <f>SUM(D25:D31)</f>
        <v>-241.7</v>
      </c>
      <c r="E24" s="57">
        <f>SUM(E25:E31)</f>
        <v>0</v>
      </c>
      <c r="F24" s="57">
        <f>SUM(F25:F31)</f>
        <v>0</v>
      </c>
    </row>
    <row r="25" spans="1:6" s="28" customFormat="1" ht="18.75" hidden="1">
      <c r="A25" s="31" t="s">
        <v>81</v>
      </c>
      <c r="B25" s="32" t="s">
        <v>121</v>
      </c>
      <c r="C25" s="57"/>
      <c r="D25" s="58"/>
      <c r="E25" s="59"/>
      <c r="F25" s="59"/>
    </row>
    <row r="26" spans="1:6" s="28" customFormat="1" ht="18.75" hidden="1">
      <c r="A26" s="31" t="s">
        <v>80</v>
      </c>
      <c r="B26" s="32" t="s">
        <v>122</v>
      </c>
      <c r="C26" s="57"/>
      <c r="D26" s="58"/>
      <c r="E26" s="59"/>
      <c r="F26" s="59"/>
    </row>
    <row r="27" spans="1:6" s="28" customFormat="1" ht="18.75" hidden="1">
      <c r="A27" s="31" t="s">
        <v>123</v>
      </c>
      <c r="B27" s="32" t="s">
        <v>124</v>
      </c>
      <c r="C27" s="57"/>
      <c r="D27" s="58"/>
      <c r="E27" s="59"/>
      <c r="F27" s="59"/>
    </row>
    <row r="28" spans="1:6" s="28" customFormat="1" ht="18.75" hidden="1">
      <c r="A28" s="31" t="s">
        <v>125</v>
      </c>
      <c r="B28" s="32" t="s">
        <v>126</v>
      </c>
      <c r="C28" s="57"/>
      <c r="D28" s="58"/>
      <c r="E28" s="59"/>
      <c r="F28" s="59"/>
    </row>
    <row r="29" spans="1:6" s="28" customFormat="1" ht="18.75">
      <c r="A29" s="31" t="s">
        <v>127</v>
      </c>
      <c r="B29" s="32" t="s">
        <v>128</v>
      </c>
      <c r="C29" s="57">
        <v>241.7</v>
      </c>
      <c r="D29" s="59">
        <f>E29-C29</f>
        <v>-241.7</v>
      </c>
      <c r="E29" s="59">
        <v>0</v>
      </c>
      <c r="F29" s="59">
        <v>0</v>
      </c>
    </row>
    <row r="30" spans="1:6" s="28" customFormat="1" ht="18.75" hidden="1">
      <c r="A30" s="31" t="s">
        <v>129</v>
      </c>
      <c r="B30" s="32" t="s">
        <v>130</v>
      </c>
      <c r="C30" s="57"/>
      <c r="D30" s="58"/>
      <c r="E30" s="59"/>
      <c r="F30" s="59"/>
    </row>
    <row r="31" spans="1:6" s="28" customFormat="1" ht="37.5" hidden="1">
      <c r="A31" s="31" t="s">
        <v>79</v>
      </c>
      <c r="B31" s="32" t="s">
        <v>131</v>
      </c>
      <c r="C31" s="57"/>
      <c r="D31" s="58"/>
      <c r="E31" s="59"/>
      <c r="F31" s="59"/>
    </row>
    <row r="32" spans="1:6" s="28" customFormat="1" ht="18.75">
      <c r="A32" s="31" t="s">
        <v>78</v>
      </c>
      <c r="B32" s="32" t="s">
        <v>132</v>
      </c>
      <c r="C32" s="57">
        <f>SUM(C33:C36)</f>
        <v>268.10000000000002</v>
      </c>
      <c r="D32" s="57">
        <f>SUM(D33:D36)</f>
        <v>-56.400000000000006</v>
      </c>
      <c r="E32" s="57">
        <f>SUM(E33:E36)</f>
        <v>211.7</v>
      </c>
      <c r="F32" s="57">
        <f>SUM(F33:F36)</f>
        <v>211.7</v>
      </c>
    </row>
    <row r="33" spans="1:6" s="28" customFormat="1" ht="18.75" hidden="1">
      <c r="A33" s="31" t="s">
        <v>77</v>
      </c>
      <c r="B33" s="32" t="s">
        <v>133</v>
      </c>
      <c r="C33" s="57"/>
      <c r="D33" s="58"/>
      <c r="E33" s="59"/>
      <c r="F33" s="59"/>
    </row>
    <row r="34" spans="1:6" s="28" customFormat="1" ht="18.75">
      <c r="A34" s="31" t="s">
        <v>76</v>
      </c>
      <c r="B34" s="32" t="s">
        <v>134</v>
      </c>
      <c r="C34" s="57">
        <v>238.1</v>
      </c>
      <c r="D34" s="59">
        <f>E34-C34</f>
        <v>-36.400000000000006</v>
      </c>
      <c r="E34" s="59">
        <v>201.7</v>
      </c>
      <c r="F34" s="59">
        <v>201.7</v>
      </c>
    </row>
    <row r="35" spans="1:6" s="28" customFormat="1" ht="18.75">
      <c r="A35" s="31" t="s">
        <v>75</v>
      </c>
      <c r="B35" s="32" t="s">
        <v>135</v>
      </c>
      <c r="C35" s="57">
        <v>30</v>
      </c>
      <c r="D35" s="59">
        <f>E35-C35</f>
        <v>-20</v>
      </c>
      <c r="E35" s="59">
        <v>10</v>
      </c>
      <c r="F35" s="59">
        <v>10</v>
      </c>
    </row>
    <row r="36" spans="1:6" s="28" customFormat="1" ht="37.5" hidden="1">
      <c r="A36" s="31" t="s">
        <v>74</v>
      </c>
      <c r="B36" s="32" t="s">
        <v>136</v>
      </c>
      <c r="C36" s="57"/>
      <c r="D36" s="58"/>
      <c r="E36" s="59"/>
      <c r="F36" s="59"/>
    </row>
    <row r="37" spans="1:6" s="28" customFormat="1" ht="18.75" hidden="1">
      <c r="A37" s="31" t="s">
        <v>137</v>
      </c>
      <c r="B37" s="32" t="s">
        <v>138</v>
      </c>
      <c r="C37" s="57"/>
      <c r="D37" s="58"/>
      <c r="E37" s="59"/>
      <c r="F37" s="59"/>
    </row>
    <row r="38" spans="1:6" s="28" customFormat="1" ht="37.5" hidden="1">
      <c r="A38" s="31" t="s">
        <v>139</v>
      </c>
      <c r="B38" s="32" t="s">
        <v>140</v>
      </c>
      <c r="C38" s="57"/>
      <c r="D38" s="58"/>
      <c r="E38" s="59"/>
      <c r="F38" s="59"/>
    </row>
    <row r="39" spans="1:6" s="28" customFormat="1" ht="18.75">
      <c r="A39" s="31" t="s">
        <v>73</v>
      </c>
      <c r="B39" s="32" t="s">
        <v>141</v>
      </c>
      <c r="C39" s="57">
        <f>SUM(C40:C44)</f>
        <v>181.6</v>
      </c>
      <c r="D39" s="57">
        <f>SUM(D40:D44)</f>
        <v>-65.5</v>
      </c>
      <c r="E39" s="57">
        <f>SUM(E40:E44)</f>
        <v>116.1</v>
      </c>
      <c r="F39" s="57">
        <f>SUM(F40:F44)</f>
        <v>104</v>
      </c>
    </row>
    <row r="40" spans="1:6" s="28" customFormat="1" ht="18.75" hidden="1">
      <c r="A40" s="31" t="s">
        <v>72</v>
      </c>
      <c r="B40" s="32" t="s">
        <v>142</v>
      </c>
      <c r="C40" s="57"/>
      <c r="D40" s="58"/>
      <c r="E40" s="59"/>
      <c r="F40" s="59"/>
    </row>
    <row r="41" spans="1:6" s="28" customFormat="1" ht="18.75" hidden="1">
      <c r="A41" s="31" t="s">
        <v>71</v>
      </c>
      <c r="B41" s="32" t="s">
        <v>143</v>
      </c>
      <c r="C41" s="57"/>
      <c r="D41" s="58"/>
      <c r="E41" s="59"/>
      <c r="F41" s="59"/>
    </row>
    <row r="42" spans="1:6" s="28" customFormat="1" ht="37.5" hidden="1">
      <c r="A42" s="31" t="s">
        <v>70</v>
      </c>
      <c r="B42" s="32" t="s">
        <v>144</v>
      </c>
      <c r="C42" s="57"/>
      <c r="D42" s="58"/>
      <c r="E42" s="59"/>
      <c r="F42" s="59"/>
    </row>
    <row r="43" spans="1:6" s="28" customFormat="1" ht="18.75">
      <c r="A43" s="31" t="s">
        <v>69</v>
      </c>
      <c r="B43" s="32" t="s">
        <v>145</v>
      </c>
      <c r="C43" s="57">
        <v>181.6</v>
      </c>
      <c r="D43" s="59">
        <f>E43-C43</f>
        <v>-65.5</v>
      </c>
      <c r="E43" s="59">
        <v>116.1</v>
      </c>
      <c r="F43" s="59">
        <v>104</v>
      </c>
    </row>
    <row r="44" spans="1:6" s="28" customFormat="1" ht="18.75" hidden="1">
      <c r="A44" s="31" t="s">
        <v>68</v>
      </c>
      <c r="B44" s="32" t="s">
        <v>146</v>
      </c>
      <c r="C44" s="57"/>
      <c r="D44" s="58"/>
      <c r="E44" s="59"/>
      <c r="F44" s="59"/>
    </row>
    <row r="45" spans="1:6" s="28" customFormat="1" ht="18.75">
      <c r="A45" s="31" t="s">
        <v>182</v>
      </c>
      <c r="B45" s="32" t="s">
        <v>147</v>
      </c>
      <c r="C45" s="57">
        <f>C46+C47</f>
        <v>182.4</v>
      </c>
      <c r="D45" s="57">
        <f>D46+D47</f>
        <v>-105.5</v>
      </c>
      <c r="E45" s="57">
        <f>E46+E47</f>
        <v>76.900000000000006</v>
      </c>
      <c r="F45" s="57">
        <f>F46+F47</f>
        <v>41.2</v>
      </c>
    </row>
    <row r="46" spans="1:6" s="28" customFormat="1" ht="18.75">
      <c r="A46" s="31" t="s">
        <v>67</v>
      </c>
      <c r="B46" s="32" t="s">
        <v>148</v>
      </c>
      <c r="C46" s="57">
        <v>182.4</v>
      </c>
      <c r="D46" s="59">
        <f>E46-C46</f>
        <v>-105.5</v>
      </c>
      <c r="E46" s="59">
        <v>76.900000000000006</v>
      </c>
      <c r="F46" s="59">
        <v>41.2</v>
      </c>
    </row>
    <row r="47" spans="1:6" s="28" customFormat="1" ht="37.5" hidden="1">
      <c r="A47" s="31" t="s">
        <v>183</v>
      </c>
      <c r="B47" s="32" t="s">
        <v>149</v>
      </c>
      <c r="C47" s="57"/>
      <c r="D47" s="58"/>
      <c r="E47" s="59"/>
      <c r="F47" s="59"/>
    </row>
    <row r="48" spans="1:6" s="28" customFormat="1" ht="18.75" hidden="1">
      <c r="A48" s="31" t="s">
        <v>65</v>
      </c>
      <c r="B48" s="32" t="s">
        <v>150</v>
      </c>
      <c r="C48" s="57"/>
      <c r="D48" s="58"/>
      <c r="E48" s="59"/>
      <c r="F48" s="59"/>
    </row>
    <row r="49" spans="1:6" s="28" customFormat="1" ht="56.25" hidden="1">
      <c r="A49" s="31" t="s">
        <v>184</v>
      </c>
      <c r="B49" s="32" t="s">
        <v>151</v>
      </c>
      <c r="C49" s="57"/>
      <c r="D49" s="58"/>
      <c r="E49" s="59"/>
      <c r="F49" s="59"/>
    </row>
    <row r="50" spans="1:6" s="28" customFormat="1" ht="18.75" hidden="1">
      <c r="A50" s="31" t="s">
        <v>64</v>
      </c>
      <c r="B50" s="32" t="s">
        <v>152</v>
      </c>
      <c r="C50" s="57"/>
      <c r="D50" s="58"/>
      <c r="E50" s="59"/>
      <c r="F50" s="59"/>
    </row>
    <row r="51" spans="1:6" s="28" customFormat="1" ht="18.75" hidden="1">
      <c r="A51" s="31" t="s">
        <v>63</v>
      </c>
      <c r="B51" s="32" t="s">
        <v>153</v>
      </c>
      <c r="C51" s="57"/>
      <c r="D51" s="58"/>
      <c r="E51" s="59"/>
      <c r="F51" s="59"/>
    </row>
    <row r="52" spans="1:6" s="28" customFormat="1" ht="18.75" hidden="1">
      <c r="A52" s="31" t="s">
        <v>62</v>
      </c>
      <c r="B52" s="32" t="s">
        <v>154</v>
      </c>
      <c r="C52" s="57"/>
      <c r="D52" s="58"/>
      <c r="E52" s="59"/>
      <c r="F52" s="59"/>
    </row>
    <row r="53" spans="1:6" s="28" customFormat="1" ht="37.5" hidden="1">
      <c r="A53" s="31" t="s">
        <v>61</v>
      </c>
      <c r="B53" s="32" t="s">
        <v>155</v>
      </c>
      <c r="C53" s="57"/>
      <c r="D53" s="58"/>
      <c r="E53" s="59"/>
      <c r="F53" s="59"/>
    </row>
    <row r="54" spans="1:6" s="28" customFormat="1" ht="18.75">
      <c r="A54" s="31" t="s">
        <v>156</v>
      </c>
      <c r="B54" s="32" t="s">
        <v>157</v>
      </c>
      <c r="C54" s="57">
        <f>SUM(C55:C58)</f>
        <v>666</v>
      </c>
      <c r="D54" s="57">
        <f>SUM(D55:D58)</f>
        <v>-252.10000000000002</v>
      </c>
      <c r="E54" s="57">
        <f>SUM(E55:E58)</f>
        <v>413.9</v>
      </c>
      <c r="F54" s="57">
        <f>SUM(F55:F58)</f>
        <v>413.9</v>
      </c>
    </row>
    <row r="55" spans="1:6" s="28" customFormat="1" ht="18.75">
      <c r="A55" s="31" t="s">
        <v>158</v>
      </c>
      <c r="B55" s="32" t="s">
        <v>159</v>
      </c>
      <c r="C55" s="57"/>
      <c r="D55" s="58"/>
      <c r="E55" s="59">
        <f>C55+D55</f>
        <v>0</v>
      </c>
      <c r="F55" s="59"/>
    </row>
    <row r="56" spans="1:6" s="28" customFormat="1" ht="18.75" hidden="1">
      <c r="A56" s="31" t="s">
        <v>160</v>
      </c>
      <c r="B56" s="32" t="s">
        <v>161</v>
      </c>
      <c r="C56" s="57"/>
      <c r="D56" s="58"/>
      <c r="E56" s="59">
        <f>C56+D56</f>
        <v>0</v>
      </c>
      <c r="F56" s="59"/>
    </row>
    <row r="57" spans="1:6" s="28" customFormat="1" ht="18.75" hidden="1">
      <c r="A57" s="31" t="s">
        <v>162</v>
      </c>
      <c r="B57" s="32" t="s">
        <v>163</v>
      </c>
      <c r="C57" s="57"/>
      <c r="D57" s="58"/>
      <c r="E57" s="59">
        <f>C57+D57</f>
        <v>0</v>
      </c>
      <c r="F57" s="59"/>
    </row>
    <row r="58" spans="1:6" s="28" customFormat="1" ht="37.5">
      <c r="A58" s="31" t="s">
        <v>164</v>
      </c>
      <c r="B58" s="32" t="s">
        <v>165</v>
      </c>
      <c r="C58" s="57">
        <v>666</v>
      </c>
      <c r="D58" s="59">
        <f>E58-C58</f>
        <v>-252.10000000000002</v>
      </c>
      <c r="E58" s="59">
        <v>413.9</v>
      </c>
      <c r="F58" s="59">
        <v>413.9</v>
      </c>
    </row>
    <row r="59" spans="1:6" s="28" customFormat="1" ht="18.75" hidden="1">
      <c r="A59" s="31" t="s">
        <v>166</v>
      </c>
      <c r="B59" s="32" t="s">
        <v>167</v>
      </c>
      <c r="C59" s="57"/>
      <c r="D59" s="58"/>
      <c r="E59" s="59"/>
      <c r="F59" s="59"/>
    </row>
    <row r="60" spans="1:6" s="28" customFormat="1" ht="18.75" hidden="1">
      <c r="A60" s="31" t="s">
        <v>185</v>
      </c>
      <c r="B60" s="32" t="s">
        <v>186</v>
      </c>
      <c r="C60" s="57"/>
      <c r="D60" s="58"/>
      <c r="E60" s="59"/>
      <c r="F60" s="59"/>
    </row>
    <row r="61" spans="1:6" s="28" customFormat="1" ht="18.75" hidden="1">
      <c r="A61" s="31" t="s">
        <v>66</v>
      </c>
      <c r="B61" s="32" t="s">
        <v>168</v>
      </c>
      <c r="C61" s="57"/>
      <c r="D61" s="58"/>
      <c r="E61" s="59"/>
      <c r="F61" s="59"/>
    </row>
    <row r="62" spans="1:6" s="28" customFormat="1" ht="37.5" hidden="1">
      <c r="A62" s="31" t="s">
        <v>169</v>
      </c>
      <c r="B62" s="32" t="s">
        <v>170</v>
      </c>
      <c r="C62" s="57"/>
      <c r="D62" s="58"/>
      <c r="E62" s="59"/>
      <c r="F62" s="59"/>
    </row>
    <row r="63" spans="1:6" s="28" customFormat="1" ht="37.5" hidden="1">
      <c r="A63" s="31" t="s">
        <v>187</v>
      </c>
      <c r="B63" s="32" t="s">
        <v>171</v>
      </c>
      <c r="C63" s="57"/>
      <c r="D63" s="58"/>
      <c r="E63" s="59"/>
      <c r="F63" s="59"/>
    </row>
    <row r="64" spans="1:6" s="28" customFormat="1" ht="75" hidden="1">
      <c r="A64" s="31" t="s">
        <v>188</v>
      </c>
      <c r="B64" s="32" t="s">
        <v>172</v>
      </c>
      <c r="C64" s="57"/>
      <c r="D64" s="58"/>
      <c r="E64" s="59"/>
      <c r="F64" s="59"/>
    </row>
    <row r="65" spans="1:6" s="28" customFormat="1" ht="56.25" hidden="1">
      <c r="A65" s="31" t="s">
        <v>173</v>
      </c>
      <c r="B65" s="32" t="s">
        <v>174</v>
      </c>
      <c r="C65" s="57"/>
      <c r="D65" s="58"/>
      <c r="E65" s="59"/>
      <c r="F65" s="59"/>
    </row>
    <row r="66" spans="1:6" s="28" customFormat="1" ht="18.75" hidden="1">
      <c r="A66" s="31" t="s">
        <v>175</v>
      </c>
      <c r="B66" s="32" t="s">
        <v>176</v>
      </c>
      <c r="C66" s="57"/>
      <c r="D66" s="58"/>
      <c r="E66" s="59"/>
      <c r="F66" s="59"/>
    </row>
    <row r="67" spans="1:6" s="28" customFormat="1" ht="37.5" hidden="1">
      <c r="A67" s="31" t="s">
        <v>189</v>
      </c>
      <c r="B67" s="32" t="s">
        <v>177</v>
      </c>
      <c r="C67" s="57"/>
      <c r="D67" s="58"/>
      <c r="E67" s="59"/>
      <c r="F67" s="59"/>
    </row>
    <row r="68" spans="1:6" s="28" customFormat="1" ht="18.75">
      <c r="A68" s="31" t="s">
        <v>57</v>
      </c>
      <c r="B68" s="32"/>
      <c r="C68" s="57">
        <f>C7+C15+C18+C24+C32+C39+C45+C54</f>
        <v>3288</v>
      </c>
      <c r="D68" s="57">
        <f>D7+D15+D18+D24+D32+D39+D45+D54</f>
        <v>-1076.0999999999999</v>
      </c>
      <c r="E68" s="57">
        <f>E7+E15+E18+E24+E32+E39+E45+E54</f>
        <v>2201.9</v>
      </c>
      <c r="F68" s="57">
        <f>F7+F15+F18+F24+F32+F39+F45+F54</f>
        <v>2154.1</v>
      </c>
    </row>
    <row r="69" spans="1:6" s="28" customFormat="1" ht="18.75">
      <c r="A69" s="31" t="s">
        <v>30</v>
      </c>
      <c r="B69" s="32" t="s">
        <v>55</v>
      </c>
      <c r="C69" s="57">
        <v>173.1</v>
      </c>
      <c r="D69" s="58">
        <f>E69-C69</f>
        <v>-118.06</v>
      </c>
      <c r="E69" s="59">
        <v>55.04</v>
      </c>
      <c r="F69" s="59">
        <v>107.8</v>
      </c>
    </row>
    <row r="70" spans="1:6" s="28" customFormat="1" ht="18.75">
      <c r="A70" s="34" t="s">
        <v>60</v>
      </c>
      <c r="B70" s="33"/>
      <c r="C70" s="59">
        <f>C68+C69</f>
        <v>3461.1</v>
      </c>
      <c r="D70" s="59">
        <f>D68+D69</f>
        <v>-1194.1599999999999</v>
      </c>
      <c r="E70" s="59">
        <f>E68+E69</f>
        <v>2256.94</v>
      </c>
      <c r="F70" s="59">
        <f>F68+F69</f>
        <v>2261.9</v>
      </c>
    </row>
    <row r="71" spans="1:6">
      <c r="B71" s="19"/>
      <c r="C71" s="19"/>
    </row>
    <row r="72" spans="1:6">
      <c r="B72" s="19"/>
      <c r="C72" s="19"/>
    </row>
    <row r="73" spans="1:6">
      <c r="B73" s="19"/>
      <c r="C73" s="19"/>
    </row>
    <row r="74" spans="1:6">
      <c r="B74" s="19"/>
      <c r="C74" s="19"/>
    </row>
    <row r="75" spans="1:6">
      <c r="B75" s="19"/>
      <c r="C75" s="19"/>
    </row>
    <row r="76" spans="1:6">
      <c r="B76" s="19"/>
      <c r="C76" s="19"/>
    </row>
    <row r="77" spans="1:6">
      <c r="B77" s="19"/>
      <c r="C77" s="19"/>
    </row>
    <row r="78" spans="1:6">
      <c r="B78" s="19"/>
      <c r="C78" s="19"/>
    </row>
    <row r="79" spans="1:6">
      <c r="B79" s="19"/>
      <c r="C79" s="19"/>
    </row>
    <row r="80" spans="1:6">
      <c r="B80" s="19"/>
      <c r="C80" s="19"/>
    </row>
    <row r="81" spans="2:3">
      <c r="B81" s="19"/>
      <c r="C81" s="19"/>
    </row>
    <row r="82" spans="2:3">
      <c r="B82" s="19"/>
      <c r="C82" s="19"/>
    </row>
    <row r="83" spans="2:3">
      <c r="B83" s="19"/>
      <c r="C83" s="19"/>
    </row>
    <row r="84" spans="2:3">
      <c r="B84" s="19"/>
      <c r="C84" s="19"/>
    </row>
    <row r="85" spans="2:3">
      <c r="B85" s="19"/>
      <c r="C85" s="19"/>
    </row>
    <row r="86" spans="2:3">
      <c r="B86" s="19"/>
      <c r="C86" s="19"/>
    </row>
    <row r="87" spans="2:3">
      <c r="B87" s="19"/>
      <c r="C87" s="19"/>
    </row>
    <row r="88" spans="2:3">
      <c r="B88" s="19"/>
      <c r="C88" s="19"/>
    </row>
    <row r="89" spans="2:3">
      <c r="B89" s="19"/>
      <c r="C89" s="19"/>
    </row>
    <row r="90" spans="2:3">
      <c r="B90" s="19"/>
      <c r="C90" s="19"/>
    </row>
    <row r="91" spans="2:3">
      <c r="B91" s="19"/>
      <c r="C91" s="19"/>
    </row>
    <row r="92" spans="2:3">
      <c r="B92" s="19"/>
      <c r="C92" s="19"/>
    </row>
    <row r="93" spans="2:3">
      <c r="B93" s="19"/>
      <c r="C93" s="19"/>
    </row>
    <row r="94" spans="2:3">
      <c r="B94" s="19"/>
      <c r="C94" s="19"/>
    </row>
    <row r="95" spans="2:3">
      <c r="B95" s="19"/>
      <c r="C95" s="19"/>
    </row>
    <row r="96" spans="2:3">
      <c r="B96" s="19"/>
      <c r="C96" s="19"/>
    </row>
    <row r="97" spans="2:3">
      <c r="B97" s="19"/>
      <c r="C97" s="19"/>
    </row>
    <row r="98" spans="2:3">
      <c r="B98" s="19"/>
      <c r="C98" s="19"/>
    </row>
    <row r="99" spans="2:3">
      <c r="B99" s="19"/>
      <c r="C99" s="19"/>
    </row>
    <row r="100" spans="2:3">
      <c r="B100" s="19"/>
      <c r="C100" s="19"/>
    </row>
    <row r="101" spans="2:3">
      <c r="B101" s="19"/>
      <c r="C101" s="19"/>
    </row>
    <row r="102" spans="2:3">
      <c r="B102" s="19"/>
      <c r="C102" s="19"/>
    </row>
    <row r="103" spans="2:3">
      <c r="B103" s="19"/>
      <c r="C103" s="19"/>
    </row>
    <row r="104" spans="2:3">
      <c r="B104" s="19"/>
      <c r="C104" s="19"/>
    </row>
    <row r="105" spans="2:3">
      <c r="B105" s="19"/>
      <c r="C105" s="19"/>
    </row>
    <row r="106" spans="2:3">
      <c r="B106" s="19"/>
      <c r="C106" s="19"/>
    </row>
    <row r="107" spans="2:3">
      <c r="B107" s="19"/>
      <c r="C107" s="19"/>
    </row>
    <row r="108" spans="2:3">
      <c r="B108" s="19"/>
      <c r="C108" s="19"/>
    </row>
    <row r="109" spans="2:3">
      <c r="B109" s="19"/>
      <c r="C109" s="19"/>
    </row>
    <row r="110" spans="2:3">
      <c r="B110" s="19"/>
      <c r="C110" s="19"/>
    </row>
    <row r="111" spans="2:3">
      <c r="B111" s="19"/>
      <c r="C111" s="19"/>
    </row>
    <row r="112" spans="2:3">
      <c r="B112" s="19"/>
      <c r="C112" s="19"/>
    </row>
    <row r="113" spans="2:3">
      <c r="B113" s="19"/>
      <c r="C113" s="19"/>
    </row>
    <row r="114" spans="2:3">
      <c r="B114" s="19"/>
      <c r="C114" s="19"/>
    </row>
    <row r="115" spans="2:3">
      <c r="B115" s="19"/>
      <c r="C115" s="19"/>
    </row>
    <row r="116" spans="2:3">
      <c r="B116" s="19"/>
      <c r="C116" s="19"/>
    </row>
    <row r="117" spans="2:3">
      <c r="B117" s="19"/>
      <c r="C117" s="19"/>
    </row>
    <row r="118" spans="2:3">
      <c r="B118" s="19"/>
      <c r="C118" s="19"/>
    </row>
    <row r="119" spans="2:3">
      <c r="B119" s="19"/>
      <c r="C119" s="19"/>
    </row>
    <row r="120" spans="2:3">
      <c r="B120" s="19"/>
      <c r="C120" s="19"/>
    </row>
    <row r="121" spans="2:3">
      <c r="B121" s="19"/>
      <c r="C121" s="19"/>
    </row>
    <row r="122" spans="2:3">
      <c r="B122" s="19"/>
      <c r="C122" s="19"/>
    </row>
  </sheetData>
  <mergeCells count="3">
    <mergeCell ref="A3:E3"/>
    <mergeCell ref="E4:F4"/>
    <mergeCell ref="D1:F1"/>
  </mergeCells>
  <phoneticPr fontId="3" type="noConversion"/>
  <pageMargins left="0.70866141732283472" right="0" top="0" bottom="0" header="0" footer="0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9"/>
  <sheetViews>
    <sheetView view="pageBreakPreview" zoomScale="60" workbookViewId="0">
      <selection sqref="A1:L141"/>
    </sheetView>
  </sheetViews>
  <sheetFormatPr defaultRowHeight="88.5" customHeight="1"/>
  <cols>
    <col min="1" max="1" width="2.42578125" style="97" customWidth="1"/>
    <col min="2" max="2" width="6.5703125" style="109" customWidth="1"/>
    <col min="3" max="3" width="58.85546875" style="47" customWidth="1"/>
    <col min="4" max="4" width="7.5703125" style="110" customWidth="1"/>
    <col min="5" max="5" width="6.85546875" style="110" customWidth="1"/>
    <col min="6" max="6" width="6.7109375" style="110" customWidth="1"/>
    <col min="7" max="7" width="15" style="110" customWidth="1"/>
    <col min="8" max="8" width="8.85546875" style="110" customWidth="1"/>
    <col min="9" max="9" width="15.28515625" style="110" hidden="1" customWidth="1"/>
    <col min="10" max="10" width="16.42578125" style="110" hidden="1" customWidth="1"/>
    <col min="11" max="11" width="15.42578125" style="110" customWidth="1"/>
    <col min="12" max="12" width="16" style="97" customWidth="1"/>
    <col min="13" max="16384" width="9.140625" style="13"/>
  </cols>
  <sheetData>
    <row r="1" spans="1:12" ht="109.5" customHeight="1">
      <c r="H1" s="154" t="s">
        <v>270</v>
      </c>
      <c r="I1" s="154"/>
      <c r="J1" s="154"/>
      <c r="K1" s="154"/>
      <c r="L1" s="155"/>
    </row>
    <row r="2" spans="1:12" ht="88.5" hidden="1" customHeight="1">
      <c r="H2" s="102"/>
      <c r="I2" s="102"/>
      <c r="J2" s="102"/>
      <c r="K2" s="102"/>
    </row>
    <row r="3" spans="1:12" s="4" customFormat="1" ht="80.25" customHeight="1">
      <c r="A3" s="28"/>
      <c r="B3" s="150" t="s">
        <v>255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s="15" customFormat="1" ht="88.5" hidden="1" customHeight="1">
      <c r="A4" s="94"/>
      <c r="B4" s="111"/>
      <c r="C4" s="111"/>
      <c r="D4" s="111"/>
      <c r="E4" s="111"/>
      <c r="F4" s="111"/>
      <c r="G4" s="103"/>
      <c r="H4" s="156" t="s">
        <v>190</v>
      </c>
      <c r="I4" s="156"/>
      <c r="J4" s="156"/>
      <c r="K4" s="156"/>
      <c r="L4" s="94"/>
    </row>
    <row r="5" spans="1:12" s="17" customFormat="1" ht="106.5" customHeight="1">
      <c r="A5" s="96"/>
      <c r="B5" s="45" t="s">
        <v>252</v>
      </c>
      <c r="C5" s="44" t="s">
        <v>96</v>
      </c>
      <c r="D5" s="41" t="s">
        <v>197</v>
      </c>
      <c r="E5" s="46" t="s">
        <v>198</v>
      </c>
      <c r="F5" s="46" t="s">
        <v>199</v>
      </c>
      <c r="G5" s="46" t="s">
        <v>200</v>
      </c>
      <c r="H5" s="46" t="s">
        <v>201</v>
      </c>
      <c r="I5" s="46" t="s">
        <v>250</v>
      </c>
      <c r="J5" s="114" t="s">
        <v>191</v>
      </c>
      <c r="K5" s="115" t="s">
        <v>195</v>
      </c>
      <c r="L5" s="116" t="s">
        <v>193</v>
      </c>
    </row>
    <row r="6" spans="1:12" s="15" customFormat="1" ht="24.75" customHeight="1">
      <c r="A6" s="94"/>
      <c r="B6" s="55">
        <v>1</v>
      </c>
      <c r="C6" s="55">
        <v>2</v>
      </c>
      <c r="D6" s="46" t="s">
        <v>97</v>
      </c>
      <c r="E6" s="46" t="s">
        <v>98</v>
      </c>
      <c r="F6" s="46" t="s">
        <v>99</v>
      </c>
      <c r="G6" s="46" t="s">
        <v>100</v>
      </c>
      <c r="H6" s="46" t="s">
        <v>101</v>
      </c>
      <c r="I6" s="46" t="s">
        <v>247</v>
      </c>
      <c r="J6" s="104" t="s">
        <v>248</v>
      </c>
      <c r="K6" s="104" t="s">
        <v>249</v>
      </c>
      <c r="L6" s="29"/>
    </row>
    <row r="7" spans="1:12" s="15" customFormat="1" ht="23.25" hidden="1" customHeight="1">
      <c r="A7" s="94"/>
      <c r="B7" s="27"/>
      <c r="C7" s="65" t="s">
        <v>204</v>
      </c>
      <c r="D7" s="66" t="s">
        <v>203</v>
      </c>
      <c r="E7" s="66" t="s">
        <v>15</v>
      </c>
      <c r="F7" s="66" t="s">
        <v>205</v>
      </c>
      <c r="G7" s="66"/>
      <c r="H7" s="66"/>
      <c r="I7" s="82">
        <f>I8+I12+I20+I32+I35</f>
        <v>1549.15</v>
      </c>
      <c r="J7" s="82">
        <f>J8+J12+J20+J32+J35</f>
        <v>184.55000000000018</v>
      </c>
      <c r="K7" s="82">
        <f>K8+K12+K20+K32+K35</f>
        <v>1976</v>
      </c>
      <c r="L7" s="82">
        <f>L8+L12+L20+L32+L35</f>
        <v>1976</v>
      </c>
    </row>
    <row r="8" spans="1:12" s="15" customFormat="1" ht="22.5" hidden="1" customHeight="1">
      <c r="A8" s="94"/>
      <c r="B8" s="55"/>
      <c r="C8" s="30" t="s">
        <v>207</v>
      </c>
      <c r="D8" s="32" t="s">
        <v>203</v>
      </c>
      <c r="E8" s="27" t="s">
        <v>15</v>
      </c>
      <c r="F8" s="27" t="s">
        <v>16</v>
      </c>
      <c r="G8" s="88" t="s">
        <v>208</v>
      </c>
      <c r="H8" s="88"/>
      <c r="I8" s="82">
        <f t="shared" ref="I8:L10" si="0">I9</f>
        <v>0</v>
      </c>
      <c r="J8" s="82">
        <f t="shared" si="0"/>
        <v>628.9</v>
      </c>
      <c r="K8" s="82">
        <f t="shared" si="0"/>
        <v>628.9</v>
      </c>
      <c r="L8" s="82">
        <f t="shared" si="0"/>
        <v>628.9</v>
      </c>
    </row>
    <row r="9" spans="1:12" s="15" customFormat="1" ht="33" hidden="1" customHeight="1">
      <c r="A9" s="94"/>
      <c r="B9" s="55"/>
      <c r="C9" s="69" t="s">
        <v>209</v>
      </c>
      <c r="D9" s="32" t="s">
        <v>203</v>
      </c>
      <c r="E9" s="27" t="s">
        <v>15</v>
      </c>
      <c r="F9" s="27" t="s">
        <v>16</v>
      </c>
      <c r="G9" s="88" t="s">
        <v>208</v>
      </c>
      <c r="H9" s="88"/>
      <c r="I9" s="82">
        <f t="shared" si="0"/>
        <v>0</v>
      </c>
      <c r="J9" s="82">
        <f t="shared" si="0"/>
        <v>628.9</v>
      </c>
      <c r="K9" s="82">
        <f t="shared" si="0"/>
        <v>628.9</v>
      </c>
      <c r="L9" s="82">
        <f t="shared" si="0"/>
        <v>628.9</v>
      </c>
    </row>
    <row r="10" spans="1:12" s="15" customFormat="1" ht="36.75" hidden="1" customHeight="1">
      <c r="A10" s="94"/>
      <c r="B10" s="55"/>
      <c r="C10" s="35" t="s">
        <v>210</v>
      </c>
      <c r="D10" s="32" t="s">
        <v>203</v>
      </c>
      <c r="E10" s="27" t="s">
        <v>15</v>
      </c>
      <c r="F10" s="27" t="s">
        <v>16</v>
      </c>
      <c r="G10" s="88" t="s">
        <v>208</v>
      </c>
      <c r="H10" s="88"/>
      <c r="I10" s="82">
        <f t="shared" si="0"/>
        <v>0</v>
      </c>
      <c r="J10" s="82">
        <f t="shared" si="0"/>
        <v>628.9</v>
      </c>
      <c r="K10" s="82">
        <f t="shared" si="0"/>
        <v>628.9</v>
      </c>
      <c r="L10" s="82">
        <f t="shared" si="0"/>
        <v>628.9</v>
      </c>
    </row>
    <row r="11" spans="1:12" s="15" customFormat="1" ht="60" hidden="1" customHeight="1">
      <c r="A11" s="94"/>
      <c r="B11" s="55"/>
      <c r="C11" s="70" t="s">
        <v>0</v>
      </c>
      <c r="D11" s="32" t="s">
        <v>203</v>
      </c>
      <c r="E11" s="27" t="s">
        <v>15</v>
      </c>
      <c r="F11" s="27" t="s">
        <v>16</v>
      </c>
      <c r="G11" s="88" t="s">
        <v>208</v>
      </c>
      <c r="H11" s="88" t="s">
        <v>46</v>
      </c>
      <c r="I11" s="82">
        <v>0</v>
      </c>
      <c r="J11" s="82">
        <v>628.9</v>
      </c>
      <c r="K11" s="82">
        <f>I11+J11</f>
        <v>628.9</v>
      </c>
      <c r="L11" s="105">
        <v>628.9</v>
      </c>
    </row>
    <row r="12" spans="1:12" s="15" customFormat="1" ht="55.5" customHeight="1">
      <c r="A12" s="94"/>
      <c r="B12" s="27" t="s">
        <v>15</v>
      </c>
      <c r="C12" s="119" t="s">
        <v>259</v>
      </c>
      <c r="D12" s="32" t="s">
        <v>203</v>
      </c>
      <c r="E12" s="27" t="s">
        <v>15</v>
      </c>
      <c r="F12" s="27" t="s">
        <v>18</v>
      </c>
      <c r="G12" s="88" t="s">
        <v>211</v>
      </c>
      <c r="H12" s="88"/>
      <c r="I12" s="82">
        <f>I13</f>
        <v>0</v>
      </c>
      <c r="J12" s="82">
        <f>J13</f>
        <v>1094.8000000000002</v>
      </c>
      <c r="K12" s="129">
        <f>K13</f>
        <v>1337.1000000000001</v>
      </c>
      <c r="L12" s="83">
        <f>L13</f>
        <v>1337.1000000000001</v>
      </c>
    </row>
    <row r="13" spans="1:12" s="15" customFormat="1" ht="54" customHeight="1">
      <c r="A13" s="94"/>
      <c r="B13" s="55"/>
      <c r="C13" s="118" t="s">
        <v>258</v>
      </c>
      <c r="D13" s="32" t="s">
        <v>203</v>
      </c>
      <c r="E13" s="27" t="s">
        <v>15</v>
      </c>
      <c r="F13" s="27" t="s">
        <v>18</v>
      </c>
      <c r="G13" s="88" t="s">
        <v>212</v>
      </c>
      <c r="H13" s="88"/>
      <c r="I13" s="82">
        <f>I14+I16+I17+I18+I19</f>
        <v>0</v>
      </c>
      <c r="J13" s="82">
        <f>J14+J16+J17+J18+J19</f>
        <v>1094.8000000000002</v>
      </c>
      <c r="K13" s="121">
        <f>K14+K15+K16+K17+K18+K19</f>
        <v>1337.1000000000001</v>
      </c>
      <c r="L13" s="82">
        <f>L14+L15+L16++L17+L18+L19</f>
        <v>1337.1000000000001</v>
      </c>
    </row>
    <row r="14" spans="1:12" s="15" customFormat="1" ht="51.75" customHeight="1">
      <c r="A14" s="94"/>
      <c r="B14" s="55"/>
      <c r="C14" s="73" t="s">
        <v>0</v>
      </c>
      <c r="D14" s="32" t="s">
        <v>203</v>
      </c>
      <c r="E14" s="27" t="s">
        <v>15</v>
      </c>
      <c r="F14" s="27" t="s">
        <v>18</v>
      </c>
      <c r="G14" s="88" t="s">
        <v>212</v>
      </c>
      <c r="H14" s="88" t="s">
        <v>46</v>
      </c>
      <c r="I14" s="82"/>
      <c r="J14" s="82">
        <v>756.94</v>
      </c>
      <c r="K14" s="121">
        <v>1102.7</v>
      </c>
      <c r="L14" s="105">
        <v>1102.7</v>
      </c>
    </row>
    <row r="15" spans="1:12" s="15" customFormat="1" ht="39.75" customHeight="1">
      <c r="A15" s="94"/>
      <c r="B15" s="55"/>
      <c r="C15" s="42" t="s">
        <v>3</v>
      </c>
      <c r="D15" s="32" t="s">
        <v>203</v>
      </c>
      <c r="E15" s="27" t="s">
        <v>15</v>
      </c>
      <c r="F15" s="27" t="s">
        <v>18</v>
      </c>
      <c r="G15" s="88" t="s">
        <v>212</v>
      </c>
      <c r="H15" s="88" t="s">
        <v>47</v>
      </c>
      <c r="I15" s="82"/>
      <c r="J15" s="82"/>
      <c r="K15" s="57">
        <v>3</v>
      </c>
      <c r="L15" s="113">
        <v>3</v>
      </c>
    </row>
    <row r="16" spans="1:12" s="15" customFormat="1" ht="59.25" customHeight="1">
      <c r="A16" s="94"/>
      <c r="B16" s="55"/>
      <c r="C16" s="42" t="s">
        <v>213</v>
      </c>
      <c r="D16" s="32" t="s">
        <v>203</v>
      </c>
      <c r="E16" s="27" t="s">
        <v>15</v>
      </c>
      <c r="F16" s="27" t="s">
        <v>18</v>
      </c>
      <c r="G16" s="88" t="s">
        <v>212</v>
      </c>
      <c r="H16" s="88" t="s">
        <v>48</v>
      </c>
      <c r="I16" s="82"/>
      <c r="J16" s="82">
        <v>58</v>
      </c>
      <c r="K16" s="57">
        <v>30</v>
      </c>
      <c r="L16" s="113">
        <v>30</v>
      </c>
    </row>
    <row r="17" spans="1:12" s="15" customFormat="1" ht="61.5" customHeight="1">
      <c r="A17" s="94"/>
      <c r="B17" s="55"/>
      <c r="C17" s="42" t="s">
        <v>214</v>
      </c>
      <c r="D17" s="32" t="s">
        <v>203</v>
      </c>
      <c r="E17" s="27" t="s">
        <v>15</v>
      </c>
      <c r="F17" s="27" t="s">
        <v>18</v>
      </c>
      <c r="G17" s="88" t="s">
        <v>212</v>
      </c>
      <c r="H17" s="88" t="s">
        <v>49</v>
      </c>
      <c r="I17" s="82"/>
      <c r="J17" s="82">
        <v>255.66</v>
      </c>
      <c r="K17" s="57">
        <v>156.4</v>
      </c>
      <c r="L17" s="113">
        <v>156.4</v>
      </c>
    </row>
    <row r="18" spans="1:12" s="15" customFormat="1" ht="39.75" customHeight="1">
      <c r="A18" s="94"/>
      <c r="B18" s="55"/>
      <c r="C18" s="42" t="s">
        <v>4</v>
      </c>
      <c r="D18" s="32" t="s">
        <v>203</v>
      </c>
      <c r="E18" s="27" t="s">
        <v>15</v>
      </c>
      <c r="F18" s="27" t="s">
        <v>18</v>
      </c>
      <c r="G18" s="88" t="s">
        <v>215</v>
      </c>
      <c r="H18" s="88" t="s">
        <v>50</v>
      </c>
      <c r="I18" s="82"/>
      <c r="J18" s="82">
        <v>11</v>
      </c>
      <c r="K18" s="57">
        <v>20</v>
      </c>
      <c r="L18" s="113">
        <v>20</v>
      </c>
    </row>
    <row r="19" spans="1:12" s="15" customFormat="1" ht="29.25" customHeight="1">
      <c r="A19" s="94"/>
      <c r="B19" s="55"/>
      <c r="C19" s="42" t="s">
        <v>13</v>
      </c>
      <c r="D19" s="32" t="s">
        <v>203</v>
      </c>
      <c r="E19" s="27" t="s">
        <v>15</v>
      </c>
      <c r="F19" s="27" t="s">
        <v>18</v>
      </c>
      <c r="G19" s="88" t="s">
        <v>215</v>
      </c>
      <c r="H19" s="88" t="s">
        <v>51</v>
      </c>
      <c r="I19" s="82"/>
      <c r="J19" s="82">
        <v>13.2</v>
      </c>
      <c r="K19" s="57">
        <v>25</v>
      </c>
      <c r="L19" s="113">
        <v>25</v>
      </c>
    </row>
    <row r="20" spans="1:12" s="15" customFormat="1" ht="88.5" hidden="1" customHeight="1">
      <c r="A20" s="94"/>
      <c r="B20" s="55"/>
      <c r="C20" s="65" t="s">
        <v>91</v>
      </c>
      <c r="D20" s="66" t="s">
        <v>203</v>
      </c>
      <c r="E20" s="26" t="s">
        <v>15</v>
      </c>
      <c r="F20" s="26" t="s">
        <v>16</v>
      </c>
      <c r="G20" s="26"/>
      <c r="H20" s="26"/>
      <c r="I20" s="82">
        <f>I21</f>
        <v>1539.15</v>
      </c>
      <c r="J20" s="82">
        <f>J21</f>
        <v>-1539.15</v>
      </c>
      <c r="K20" s="57">
        <f>K21</f>
        <v>0</v>
      </c>
      <c r="L20" s="113"/>
    </row>
    <row r="21" spans="1:12" s="15" customFormat="1" ht="88.5" hidden="1" customHeight="1">
      <c r="A21" s="94"/>
      <c r="B21" s="55"/>
      <c r="C21" s="74" t="s">
        <v>216</v>
      </c>
      <c r="D21" s="32" t="s">
        <v>203</v>
      </c>
      <c r="E21" s="27" t="s">
        <v>15</v>
      </c>
      <c r="F21" s="27" t="s">
        <v>16</v>
      </c>
      <c r="G21" s="27" t="s">
        <v>26</v>
      </c>
      <c r="H21" s="27"/>
      <c r="I21" s="82">
        <f>I22+I24</f>
        <v>1539.15</v>
      </c>
      <c r="J21" s="82">
        <f>J22+J24</f>
        <v>-1539.15</v>
      </c>
      <c r="K21" s="57">
        <f t="shared" ref="K21:K72" si="1">I21+J21</f>
        <v>0</v>
      </c>
      <c r="L21" s="113"/>
    </row>
    <row r="22" spans="1:12" s="15" customFormat="1" ht="88.5" hidden="1" customHeight="1">
      <c r="A22" s="94"/>
      <c r="B22" s="55"/>
      <c r="C22" s="42" t="s">
        <v>1</v>
      </c>
      <c r="D22" s="32" t="s">
        <v>203</v>
      </c>
      <c r="E22" s="27" t="s">
        <v>15</v>
      </c>
      <c r="F22" s="27" t="s">
        <v>16</v>
      </c>
      <c r="G22" s="88" t="s">
        <v>27</v>
      </c>
      <c r="H22" s="88"/>
      <c r="I22" s="82">
        <f>I23</f>
        <v>628.9</v>
      </c>
      <c r="J22" s="82">
        <f>J23</f>
        <v>-628.9</v>
      </c>
      <c r="K22" s="57">
        <f>I22+J22</f>
        <v>0</v>
      </c>
      <c r="L22" s="113"/>
    </row>
    <row r="23" spans="1:12" s="15" customFormat="1" ht="88.5" hidden="1" customHeight="1">
      <c r="A23" s="94"/>
      <c r="B23" s="55"/>
      <c r="C23" s="70" t="s">
        <v>0</v>
      </c>
      <c r="D23" s="32" t="s">
        <v>203</v>
      </c>
      <c r="E23" s="27" t="s">
        <v>15</v>
      </c>
      <c r="F23" s="27" t="s">
        <v>16</v>
      </c>
      <c r="G23" s="88" t="s">
        <v>27</v>
      </c>
      <c r="H23" s="88" t="s">
        <v>46</v>
      </c>
      <c r="I23" s="82">
        <v>628.9</v>
      </c>
      <c r="J23" s="82">
        <v>-628.9</v>
      </c>
      <c r="K23" s="57">
        <f>I23+J23</f>
        <v>0</v>
      </c>
      <c r="L23" s="113"/>
    </row>
    <row r="24" spans="1:12" s="15" customFormat="1" ht="88.5" hidden="1" customHeight="1">
      <c r="A24" s="94"/>
      <c r="B24" s="55"/>
      <c r="C24" s="75" t="s">
        <v>2</v>
      </c>
      <c r="D24" s="66" t="s">
        <v>203</v>
      </c>
      <c r="E24" s="26" t="s">
        <v>15</v>
      </c>
      <c r="F24" s="26" t="s">
        <v>18</v>
      </c>
      <c r="G24" s="89" t="s">
        <v>28</v>
      </c>
      <c r="H24" s="89"/>
      <c r="I24" s="82">
        <f>I25+I26+I27++I28+I29+I30</f>
        <v>910.25000000000011</v>
      </c>
      <c r="J24" s="82">
        <f>J25+J26+J27++J28+J29+J30</f>
        <v>-910.25000000000011</v>
      </c>
      <c r="K24" s="57">
        <f>K25+K26+K27++K28+K29+K30</f>
        <v>0</v>
      </c>
      <c r="L24" s="113"/>
    </row>
    <row r="25" spans="1:12" s="15" customFormat="1" ht="88.5" hidden="1" customHeight="1">
      <c r="A25" s="94"/>
      <c r="B25" s="55"/>
      <c r="C25" s="76" t="s">
        <v>0</v>
      </c>
      <c r="D25" s="32" t="s">
        <v>203</v>
      </c>
      <c r="E25" s="27" t="s">
        <v>15</v>
      </c>
      <c r="F25" s="27" t="s">
        <v>18</v>
      </c>
      <c r="G25" s="88" t="s">
        <v>28</v>
      </c>
      <c r="H25" s="88" t="s">
        <v>46</v>
      </c>
      <c r="I25" s="82">
        <v>756.94</v>
      </c>
      <c r="J25" s="90">
        <v>-756.94</v>
      </c>
      <c r="K25" s="122">
        <f t="shared" si="1"/>
        <v>0</v>
      </c>
      <c r="L25" s="113"/>
    </row>
    <row r="26" spans="1:12" s="15" customFormat="1" ht="88.5" hidden="1" customHeight="1">
      <c r="A26" s="94"/>
      <c r="B26" s="55"/>
      <c r="C26" s="42" t="s">
        <v>217</v>
      </c>
      <c r="D26" s="32" t="s">
        <v>203</v>
      </c>
      <c r="E26" s="27" t="s">
        <v>15</v>
      </c>
      <c r="F26" s="27" t="s">
        <v>18</v>
      </c>
      <c r="G26" s="88" t="s">
        <v>28</v>
      </c>
      <c r="H26" s="88" t="s">
        <v>47</v>
      </c>
      <c r="I26" s="82"/>
      <c r="J26" s="90"/>
      <c r="K26" s="122">
        <f t="shared" si="1"/>
        <v>0</v>
      </c>
      <c r="L26" s="113"/>
    </row>
    <row r="27" spans="1:12" s="15" customFormat="1" ht="88.5" hidden="1" customHeight="1">
      <c r="A27" s="94"/>
      <c r="B27" s="55"/>
      <c r="C27" s="42" t="s">
        <v>213</v>
      </c>
      <c r="D27" s="32" t="s">
        <v>203</v>
      </c>
      <c r="E27" s="27" t="s">
        <v>15</v>
      </c>
      <c r="F27" s="27" t="s">
        <v>18</v>
      </c>
      <c r="G27" s="88" t="s">
        <v>28</v>
      </c>
      <c r="H27" s="88" t="s">
        <v>48</v>
      </c>
      <c r="I27" s="82">
        <v>58</v>
      </c>
      <c r="J27" s="90">
        <v>-58</v>
      </c>
      <c r="K27" s="122">
        <f t="shared" si="1"/>
        <v>0</v>
      </c>
      <c r="L27" s="113"/>
    </row>
    <row r="28" spans="1:12" s="15" customFormat="1" ht="88.5" hidden="1" customHeight="1">
      <c r="A28" s="94"/>
      <c r="B28" s="55"/>
      <c r="C28" s="42" t="s">
        <v>214</v>
      </c>
      <c r="D28" s="32" t="s">
        <v>203</v>
      </c>
      <c r="E28" s="27" t="s">
        <v>15</v>
      </c>
      <c r="F28" s="27" t="s">
        <v>18</v>
      </c>
      <c r="G28" s="88" t="s">
        <v>28</v>
      </c>
      <c r="H28" s="88" t="s">
        <v>49</v>
      </c>
      <c r="I28" s="82">
        <v>71.11</v>
      </c>
      <c r="J28" s="90">
        <v>-71.11</v>
      </c>
      <c r="K28" s="122">
        <f t="shared" si="1"/>
        <v>0</v>
      </c>
      <c r="L28" s="113"/>
    </row>
    <row r="29" spans="1:12" s="15" customFormat="1" ht="88.5" hidden="1" customHeight="1">
      <c r="A29" s="94"/>
      <c r="B29" s="55"/>
      <c r="C29" s="42" t="s">
        <v>4</v>
      </c>
      <c r="D29" s="32" t="s">
        <v>203</v>
      </c>
      <c r="E29" s="27" t="s">
        <v>15</v>
      </c>
      <c r="F29" s="27" t="s">
        <v>18</v>
      </c>
      <c r="G29" s="88" t="s">
        <v>28</v>
      </c>
      <c r="H29" s="88" t="s">
        <v>50</v>
      </c>
      <c r="I29" s="82">
        <v>11</v>
      </c>
      <c r="J29" s="90">
        <v>-11</v>
      </c>
      <c r="K29" s="122">
        <f t="shared" si="1"/>
        <v>0</v>
      </c>
      <c r="L29" s="113"/>
    </row>
    <row r="30" spans="1:12" s="15" customFormat="1" ht="88.5" hidden="1" customHeight="1">
      <c r="A30" s="94"/>
      <c r="B30" s="55"/>
      <c r="C30" s="42" t="s">
        <v>13</v>
      </c>
      <c r="D30" s="32" t="s">
        <v>203</v>
      </c>
      <c r="E30" s="27" t="s">
        <v>15</v>
      </c>
      <c r="F30" s="27" t="s">
        <v>18</v>
      </c>
      <c r="G30" s="88" t="s">
        <v>28</v>
      </c>
      <c r="H30" s="88" t="s">
        <v>51</v>
      </c>
      <c r="I30" s="82">
        <v>13.2</v>
      </c>
      <c r="J30" s="90">
        <v>-13.2</v>
      </c>
      <c r="K30" s="122">
        <f t="shared" si="1"/>
        <v>0</v>
      </c>
      <c r="L30" s="113"/>
    </row>
    <row r="31" spans="1:12" s="15" customFormat="1" ht="27.75" hidden="1" customHeight="1">
      <c r="A31" s="94"/>
      <c r="B31" s="55"/>
      <c r="C31" s="30" t="s">
        <v>207</v>
      </c>
      <c r="D31" s="32" t="s">
        <v>203</v>
      </c>
      <c r="E31" s="27" t="s">
        <v>15</v>
      </c>
      <c r="F31" s="27"/>
      <c r="G31" s="27"/>
      <c r="H31" s="27"/>
      <c r="I31" s="82"/>
      <c r="J31" s="90"/>
      <c r="K31" s="122"/>
      <c r="L31" s="113"/>
    </row>
    <row r="32" spans="1:12" s="15" customFormat="1" ht="42" hidden="1" customHeight="1">
      <c r="A32" s="94"/>
      <c r="B32" s="55"/>
      <c r="C32" s="69" t="s">
        <v>209</v>
      </c>
      <c r="D32" s="32" t="s">
        <v>203</v>
      </c>
      <c r="E32" s="27" t="s">
        <v>15</v>
      </c>
      <c r="F32" s="27" t="s">
        <v>22</v>
      </c>
      <c r="G32" s="88" t="s">
        <v>208</v>
      </c>
      <c r="H32" s="27"/>
      <c r="I32" s="82">
        <f t="shared" ref="I32:L33" si="2">I33</f>
        <v>0</v>
      </c>
      <c r="J32" s="82">
        <f t="shared" si="2"/>
        <v>10</v>
      </c>
      <c r="K32" s="57">
        <f t="shared" si="2"/>
        <v>10</v>
      </c>
      <c r="L32" s="57">
        <f t="shared" si="2"/>
        <v>10</v>
      </c>
    </row>
    <row r="33" spans="1:12" s="15" customFormat="1" ht="41.25" hidden="1" customHeight="1">
      <c r="A33" s="94"/>
      <c r="B33" s="55"/>
      <c r="C33" s="77" t="s">
        <v>5</v>
      </c>
      <c r="D33" s="32" t="s">
        <v>203</v>
      </c>
      <c r="E33" s="27" t="s">
        <v>15</v>
      </c>
      <c r="F33" s="27" t="s">
        <v>22</v>
      </c>
      <c r="G33" s="27" t="s">
        <v>218</v>
      </c>
      <c r="H33" s="27"/>
      <c r="I33" s="82">
        <f t="shared" si="2"/>
        <v>0</v>
      </c>
      <c r="J33" s="82">
        <f t="shared" si="2"/>
        <v>10</v>
      </c>
      <c r="K33" s="57">
        <f t="shared" si="2"/>
        <v>10</v>
      </c>
      <c r="L33" s="57">
        <f t="shared" si="2"/>
        <v>10</v>
      </c>
    </row>
    <row r="34" spans="1:12" s="15" customFormat="1" ht="24.75" hidden="1" customHeight="1">
      <c r="A34" s="94"/>
      <c r="B34" s="55"/>
      <c r="C34" s="42" t="s">
        <v>6</v>
      </c>
      <c r="D34" s="32" t="s">
        <v>203</v>
      </c>
      <c r="E34" s="27" t="s">
        <v>15</v>
      </c>
      <c r="F34" s="27" t="s">
        <v>22</v>
      </c>
      <c r="G34" s="27" t="s">
        <v>218</v>
      </c>
      <c r="H34" s="27" t="s">
        <v>52</v>
      </c>
      <c r="I34" s="82"/>
      <c r="J34" s="90">
        <v>10</v>
      </c>
      <c r="K34" s="57">
        <f t="shared" si="1"/>
        <v>10</v>
      </c>
      <c r="L34" s="113">
        <v>10</v>
      </c>
    </row>
    <row r="35" spans="1:12" s="15" customFormat="1" ht="88.5" hidden="1" customHeight="1">
      <c r="A35" s="94"/>
      <c r="B35" s="55"/>
      <c r="C35" s="78" t="s">
        <v>219</v>
      </c>
      <c r="D35" s="66" t="s">
        <v>203</v>
      </c>
      <c r="E35" s="26" t="s">
        <v>15</v>
      </c>
      <c r="F35" s="26" t="s">
        <v>22</v>
      </c>
      <c r="G35" s="89" t="s">
        <v>206</v>
      </c>
      <c r="H35" s="89"/>
      <c r="I35" s="82">
        <f>I36</f>
        <v>10</v>
      </c>
      <c r="J35" s="82">
        <f>J36</f>
        <v>-10</v>
      </c>
      <c r="K35" s="57">
        <f t="shared" si="1"/>
        <v>0</v>
      </c>
      <c r="L35" s="113"/>
    </row>
    <row r="36" spans="1:12" s="15" customFormat="1" ht="88.5" hidden="1" customHeight="1">
      <c r="A36" s="94"/>
      <c r="B36" s="55"/>
      <c r="C36" s="77" t="s">
        <v>5</v>
      </c>
      <c r="D36" s="32" t="s">
        <v>203</v>
      </c>
      <c r="E36" s="27" t="s">
        <v>15</v>
      </c>
      <c r="F36" s="27" t="s">
        <v>22</v>
      </c>
      <c r="G36" s="88" t="s">
        <v>29</v>
      </c>
      <c r="H36" s="88"/>
      <c r="I36" s="82">
        <f>I37</f>
        <v>10</v>
      </c>
      <c r="J36" s="82">
        <f>J37</f>
        <v>-10</v>
      </c>
      <c r="K36" s="57">
        <f t="shared" si="1"/>
        <v>0</v>
      </c>
      <c r="L36" s="113"/>
    </row>
    <row r="37" spans="1:12" s="15" customFormat="1" ht="88.5" hidden="1" customHeight="1">
      <c r="A37" s="94"/>
      <c r="B37" s="55"/>
      <c r="C37" s="42" t="s">
        <v>6</v>
      </c>
      <c r="D37" s="32" t="s">
        <v>203</v>
      </c>
      <c r="E37" s="27" t="s">
        <v>15</v>
      </c>
      <c r="F37" s="27" t="s">
        <v>22</v>
      </c>
      <c r="G37" s="27" t="s">
        <v>31</v>
      </c>
      <c r="H37" s="27" t="s">
        <v>52</v>
      </c>
      <c r="I37" s="82">
        <v>10</v>
      </c>
      <c r="J37" s="90">
        <v>-10</v>
      </c>
      <c r="K37" s="57">
        <f t="shared" si="1"/>
        <v>0</v>
      </c>
      <c r="L37" s="113"/>
    </row>
    <row r="38" spans="1:12" s="15" customFormat="1" ht="88.5" hidden="1" customHeight="1">
      <c r="A38" s="94"/>
      <c r="B38" s="55"/>
      <c r="C38" s="30"/>
      <c r="D38" s="32"/>
      <c r="E38" s="27"/>
      <c r="F38" s="27"/>
      <c r="G38" s="88"/>
      <c r="H38" s="27"/>
      <c r="I38" s="82"/>
      <c r="J38" s="82"/>
      <c r="K38" s="57"/>
      <c r="L38" s="113"/>
    </row>
    <row r="39" spans="1:12" s="15" customFormat="1" ht="26.25" hidden="1" customHeight="1">
      <c r="A39" s="94"/>
      <c r="B39" s="55"/>
      <c r="C39" s="65" t="s">
        <v>86</v>
      </c>
      <c r="D39" s="66" t="s">
        <v>203</v>
      </c>
      <c r="E39" s="26" t="s">
        <v>16</v>
      </c>
      <c r="F39" s="26" t="s">
        <v>205</v>
      </c>
      <c r="G39" s="88"/>
      <c r="H39" s="27"/>
      <c r="I39" s="82">
        <f>I40+I46</f>
        <v>40.9</v>
      </c>
      <c r="J39" s="82">
        <f>J40+J46</f>
        <v>0</v>
      </c>
      <c r="K39" s="57">
        <f>K40+K46</f>
        <v>40.9</v>
      </c>
      <c r="L39" s="57">
        <f>L40+L46</f>
        <v>40.9</v>
      </c>
    </row>
    <row r="40" spans="1:12" s="15" customFormat="1" ht="28.5" hidden="1" customHeight="1">
      <c r="A40" s="94"/>
      <c r="B40" s="55"/>
      <c r="C40" s="30" t="s">
        <v>207</v>
      </c>
      <c r="D40" s="32" t="s">
        <v>203</v>
      </c>
      <c r="E40" s="27" t="s">
        <v>16</v>
      </c>
      <c r="F40" s="27" t="s">
        <v>17</v>
      </c>
      <c r="G40" s="88" t="s">
        <v>208</v>
      </c>
      <c r="H40" s="27"/>
      <c r="I40" s="82">
        <f t="shared" ref="I40:L41" si="3">I41</f>
        <v>0</v>
      </c>
      <c r="J40" s="82">
        <f t="shared" si="3"/>
        <v>40.9</v>
      </c>
      <c r="K40" s="57">
        <f t="shared" si="3"/>
        <v>40.9</v>
      </c>
      <c r="L40" s="57">
        <f t="shared" si="3"/>
        <v>40.9</v>
      </c>
    </row>
    <row r="41" spans="1:12" s="15" customFormat="1" ht="32.25" hidden="1" customHeight="1">
      <c r="A41" s="94"/>
      <c r="B41" s="55"/>
      <c r="C41" s="79" t="s">
        <v>220</v>
      </c>
      <c r="D41" s="32" t="s">
        <v>203</v>
      </c>
      <c r="E41" s="27" t="s">
        <v>16</v>
      </c>
      <c r="F41" s="27" t="s">
        <v>17</v>
      </c>
      <c r="G41" s="27" t="s">
        <v>221</v>
      </c>
      <c r="H41" s="27"/>
      <c r="I41" s="82">
        <f t="shared" si="3"/>
        <v>0</v>
      </c>
      <c r="J41" s="82">
        <f t="shared" si="3"/>
        <v>40.9</v>
      </c>
      <c r="K41" s="57">
        <f t="shared" si="3"/>
        <v>40.9</v>
      </c>
      <c r="L41" s="57">
        <f t="shared" si="3"/>
        <v>40.9</v>
      </c>
    </row>
    <row r="42" spans="1:12" s="15" customFormat="1" ht="53.25" hidden="1" customHeight="1">
      <c r="A42" s="94"/>
      <c r="B42" s="55"/>
      <c r="C42" s="77" t="s">
        <v>7</v>
      </c>
      <c r="D42" s="32" t="s">
        <v>203</v>
      </c>
      <c r="E42" s="27" t="s">
        <v>16</v>
      </c>
      <c r="F42" s="27" t="s">
        <v>17</v>
      </c>
      <c r="G42" s="27" t="s">
        <v>221</v>
      </c>
      <c r="H42" s="27"/>
      <c r="I42" s="82">
        <f>I43+I44</f>
        <v>0</v>
      </c>
      <c r="J42" s="82">
        <f>J43+J44</f>
        <v>40.9</v>
      </c>
      <c r="K42" s="57">
        <f>K43+K44</f>
        <v>40.9</v>
      </c>
      <c r="L42" s="57">
        <f>L43+L44</f>
        <v>40.9</v>
      </c>
    </row>
    <row r="43" spans="1:12" s="15" customFormat="1" ht="60.75" hidden="1" customHeight="1">
      <c r="A43" s="94"/>
      <c r="B43" s="55"/>
      <c r="C43" s="70" t="s">
        <v>0</v>
      </c>
      <c r="D43" s="32" t="s">
        <v>203</v>
      </c>
      <c r="E43" s="27" t="s">
        <v>16</v>
      </c>
      <c r="F43" s="27" t="s">
        <v>17</v>
      </c>
      <c r="G43" s="27" t="s">
        <v>221</v>
      </c>
      <c r="H43" s="27" t="s">
        <v>46</v>
      </c>
      <c r="I43" s="82"/>
      <c r="J43" s="90">
        <v>37.409999999999997</v>
      </c>
      <c r="K43" s="57">
        <f t="shared" si="1"/>
        <v>37.409999999999997</v>
      </c>
      <c r="L43" s="113">
        <v>37.409999999999997</v>
      </c>
    </row>
    <row r="44" spans="1:12" s="15" customFormat="1" ht="57" hidden="1" customHeight="1">
      <c r="A44" s="94"/>
      <c r="B44" s="55"/>
      <c r="C44" s="42" t="s">
        <v>214</v>
      </c>
      <c r="D44" s="32" t="s">
        <v>203</v>
      </c>
      <c r="E44" s="27" t="s">
        <v>16</v>
      </c>
      <c r="F44" s="27" t="s">
        <v>17</v>
      </c>
      <c r="G44" s="27" t="s">
        <v>221</v>
      </c>
      <c r="H44" s="27" t="s">
        <v>49</v>
      </c>
      <c r="I44" s="82"/>
      <c r="J44" s="90">
        <v>3.49</v>
      </c>
      <c r="K44" s="57">
        <f t="shared" si="1"/>
        <v>3.49</v>
      </c>
      <c r="L44" s="113">
        <v>3.49</v>
      </c>
    </row>
    <row r="45" spans="1:12" s="15" customFormat="1" ht="88.5" hidden="1" customHeight="1">
      <c r="A45" s="94"/>
      <c r="B45" s="55"/>
      <c r="C45" s="65"/>
      <c r="D45" s="66"/>
      <c r="E45" s="26"/>
      <c r="F45" s="26"/>
      <c r="G45" s="26"/>
      <c r="H45" s="26"/>
      <c r="I45" s="82"/>
      <c r="J45" s="82"/>
      <c r="K45" s="57"/>
      <c r="L45" s="113"/>
    </row>
    <row r="46" spans="1:12" s="15" customFormat="1" ht="88.5" hidden="1" customHeight="1">
      <c r="A46" s="94"/>
      <c r="B46" s="55"/>
      <c r="C46" s="79" t="s">
        <v>220</v>
      </c>
      <c r="D46" s="32" t="s">
        <v>203</v>
      </c>
      <c r="E46" s="27" t="s">
        <v>16</v>
      </c>
      <c r="F46" s="27" t="s">
        <v>17</v>
      </c>
      <c r="G46" s="27" t="s">
        <v>222</v>
      </c>
      <c r="H46" s="27" t="s">
        <v>202</v>
      </c>
      <c r="I46" s="91">
        <f>I47</f>
        <v>40.9</v>
      </c>
      <c r="J46" s="91">
        <f>J47</f>
        <v>-40.9</v>
      </c>
      <c r="K46" s="57">
        <f t="shared" si="1"/>
        <v>0</v>
      </c>
      <c r="L46" s="113"/>
    </row>
    <row r="47" spans="1:12" s="15" customFormat="1" ht="88.5" hidden="1" customHeight="1">
      <c r="A47" s="94"/>
      <c r="B47" s="55"/>
      <c r="C47" s="75" t="s">
        <v>7</v>
      </c>
      <c r="D47" s="32" t="s">
        <v>203</v>
      </c>
      <c r="E47" s="27" t="s">
        <v>16</v>
      </c>
      <c r="F47" s="27" t="s">
        <v>17</v>
      </c>
      <c r="G47" s="27" t="s">
        <v>32</v>
      </c>
      <c r="H47" s="27" t="s">
        <v>202</v>
      </c>
      <c r="I47" s="91">
        <f>I48+I49</f>
        <v>40.9</v>
      </c>
      <c r="J47" s="91">
        <f>J48+J49</f>
        <v>-40.9</v>
      </c>
      <c r="K47" s="57">
        <f t="shared" si="1"/>
        <v>0</v>
      </c>
      <c r="L47" s="113"/>
    </row>
    <row r="48" spans="1:12" s="15" customFormat="1" ht="88.5" hidden="1" customHeight="1">
      <c r="A48" s="94"/>
      <c r="B48" s="55"/>
      <c r="C48" s="70" t="s">
        <v>0</v>
      </c>
      <c r="D48" s="32" t="s">
        <v>203</v>
      </c>
      <c r="E48" s="27" t="s">
        <v>16</v>
      </c>
      <c r="F48" s="27" t="s">
        <v>17</v>
      </c>
      <c r="G48" s="27" t="s">
        <v>32</v>
      </c>
      <c r="H48" s="27" t="s">
        <v>46</v>
      </c>
      <c r="I48" s="82">
        <v>37.409999999999997</v>
      </c>
      <c r="J48" s="90">
        <v>-37.409999999999997</v>
      </c>
      <c r="K48" s="57">
        <f t="shared" si="1"/>
        <v>0</v>
      </c>
      <c r="L48" s="113"/>
    </row>
    <row r="49" spans="1:12" s="15" customFormat="1" ht="88.5" hidden="1" customHeight="1">
      <c r="A49" s="94"/>
      <c r="B49" s="55"/>
      <c r="C49" s="42" t="s">
        <v>214</v>
      </c>
      <c r="D49" s="32" t="s">
        <v>203</v>
      </c>
      <c r="E49" s="27" t="s">
        <v>16</v>
      </c>
      <c r="F49" s="27" t="s">
        <v>17</v>
      </c>
      <c r="G49" s="27" t="s">
        <v>32</v>
      </c>
      <c r="H49" s="27" t="s">
        <v>49</v>
      </c>
      <c r="I49" s="82">
        <v>3.49</v>
      </c>
      <c r="J49" s="90">
        <v>-3.49</v>
      </c>
      <c r="K49" s="57">
        <f t="shared" si="1"/>
        <v>0</v>
      </c>
      <c r="L49" s="113"/>
    </row>
    <row r="50" spans="1:12" s="15" customFormat="1" ht="88.5" hidden="1" customHeight="1">
      <c r="A50" s="94"/>
      <c r="B50" s="55"/>
      <c r="C50" s="65" t="s">
        <v>85</v>
      </c>
      <c r="D50" s="66" t="s">
        <v>203</v>
      </c>
      <c r="E50" s="26" t="s">
        <v>17</v>
      </c>
      <c r="F50" s="26" t="s">
        <v>205</v>
      </c>
      <c r="G50" s="26"/>
      <c r="H50" s="26"/>
      <c r="I50" s="82">
        <f>I51+I54</f>
        <v>2</v>
      </c>
      <c r="J50" s="82">
        <f>J51+J54</f>
        <v>-2</v>
      </c>
      <c r="K50" s="122">
        <f t="shared" si="1"/>
        <v>0</v>
      </c>
      <c r="L50" s="113"/>
    </row>
    <row r="51" spans="1:12" s="15" customFormat="1" ht="88.5" hidden="1" customHeight="1">
      <c r="A51" s="94"/>
      <c r="B51" s="55"/>
      <c r="C51" s="42" t="s">
        <v>223</v>
      </c>
      <c r="D51" s="32" t="s">
        <v>203</v>
      </c>
      <c r="E51" s="27" t="s">
        <v>17</v>
      </c>
      <c r="F51" s="27" t="s">
        <v>25</v>
      </c>
      <c r="G51" s="27"/>
      <c r="H51" s="27"/>
      <c r="I51" s="82">
        <f>I52</f>
        <v>0</v>
      </c>
      <c r="J51" s="90">
        <f>J53</f>
        <v>0</v>
      </c>
      <c r="K51" s="122">
        <f t="shared" si="1"/>
        <v>0</v>
      </c>
      <c r="L51" s="113"/>
    </row>
    <row r="52" spans="1:12" s="15" customFormat="1" ht="88.5" hidden="1" customHeight="1">
      <c r="A52" s="94"/>
      <c r="B52" s="55"/>
      <c r="C52" s="77" t="s">
        <v>224</v>
      </c>
      <c r="D52" s="32" t="s">
        <v>203</v>
      </c>
      <c r="E52" s="27" t="s">
        <v>17</v>
      </c>
      <c r="F52" s="27" t="s">
        <v>25</v>
      </c>
      <c r="G52" s="27"/>
      <c r="H52" s="27"/>
      <c r="I52" s="82">
        <f>I53</f>
        <v>0</v>
      </c>
      <c r="J52" s="82">
        <f>J53</f>
        <v>0</v>
      </c>
      <c r="K52" s="122">
        <f t="shared" si="1"/>
        <v>0</v>
      </c>
      <c r="L52" s="113"/>
    </row>
    <row r="53" spans="1:12" s="15" customFormat="1" ht="88.5" hidden="1" customHeight="1">
      <c r="A53" s="94"/>
      <c r="B53" s="55"/>
      <c r="C53" s="42" t="s">
        <v>214</v>
      </c>
      <c r="D53" s="32" t="s">
        <v>203</v>
      </c>
      <c r="E53" s="27" t="s">
        <v>17</v>
      </c>
      <c r="F53" s="27" t="s">
        <v>25</v>
      </c>
      <c r="G53" s="27"/>
      <c r="H53" s="27"/>
      <c r="I53" s="82"/>
      <c r="J53" s="90"/>
      <c r="K53" s="122">
        <f t="shared" si="1"/>
        <v>0</v>
      </c>
      <c r="L53" s="113"/>
    </row>
    <row r="54" spans="1:12" s="15" customFormat="1" ht="88.5" hidden="1" customHeight="1">
      <c r="A54" s="94"/>
      <c r="B54" s="55"/>
      <c r="C54" s="42" t="s">
        <v>225</v>
      </c>
      <c r="D54" s="32" t="s">
        <v>203</v>
      </c>
      <c r="E54" s="27" t="s">
        <v>17</v>
      </c>
      <c r="F54" s="27" t="s">
        <v>24</v>
      </c>
      <c r="G54" s="27"/>
      <c r="H54" s="27"/>
      <c r="I54" s="82">
        <f>I55</f>
        <v>2</v>
      </c>
      <c r="J54" s="90">
        <f>J56</f>
        <v>-2</v>
      </c>
      <c r="K54" s="122">
        <f t="shared" si="1"/>
        <v>0</v>
      </c>
      <c r="L54" s="113"/>
    </row>
    <row r="55" spans="1:12" s="15" customFormat="1" ht="88.5" hidden="1" customHeight="1">
      <c r="A55" s="94"/>
      <c r="B55" s="55"/>
      <c r="C55" s="77" t="s">
        <v>226</v>
      </c>
      <c r="D55" s="32" t="s">
        <v>203</v>
      </c>
      <c r="E55" s="27" t="s">
        <v>17</v>
      </c>
      <c r="F55" s="27" t="s">
        <v>24</v>
      </c>
      <c r="G55" s="27" t="s">
        <v>33</v>
      </c>
      <c r="H55" s="27"/>
      <c r="I55" s="82">
        <f>I56</f>
        <v>2</v>
      </c>
      <c r="J55" s="90">
        <f>J56</f>
        <v>-2</v>
      </c>
      <c r="K55" s="122">
        <f t="shared" si="1"/>
        <v>0</v>
      </c>
      <c r="L55" s="113"/>
    </row>
    <row r="56" spans="1:12" s="15" customFormat="1" ht="88.5" hidden="1" customHeight="1">
      <c r="A56" s="94"/>
      <c r="B56" s="55"/>
      <c r="C56" s="42" t="s">
        <v>214</v>
      </c>
      <c r="D56" s="32" t="s">
        <v>203</v>
      </c>
      <c r="E56" s="27" t="s">
        <v>17</v>
      </c>
      <c r="F56" s="27" t="s">
        <v>24</v>
      </c>
      <c r="G56" s="27" t="s">
        <v>33</v>
      </c>
      <c r="H56" s="27" t="s">
        <v>49</v>
      </c>
      <c r="I56" s="82">
        <v>2</v>
      </c>
      <c r="J56" s="90">
        <v>-2</v>
      </c>
      <c r="K56" s="122">
        <f t="shared" si="1"/>
        <v>0</v>
      </c>
      <c r="L56" s="113">
        <v>0</v>
      </c>
    </row>
    <row r="57" spans="1:12" s="15" customFormat="1" ht="88.5" hidden="1" customHeight="1">
      <c r="A57" s="94"/>
      <c r="B57" s="55"/>
      <c r="C57" s="65" t="s">
        <v>82</v>
      </c>
      <c r="D57" s="66" t="s">
        <v>203</v>
      </c>
      <c r="E57" s="26" t="s">
        <v>18</v>
      </c>
      <c r="F57" s="26" t="s">
        <v>205</v>
      </c>
      <c r="G57" s="26"/>
      <c r="H57" s="26"/>
      <c r="I57" s="82">
        <f>I59</f>
        <v>134.5</v>
      </c>
      <c r="J57" s="82">
        <f>J59</f>
        <v>-134.5</v>
      </c>
      <c r="K57" s="122">
        <f t="shared" si="1"/>
        <v>0</v>
      </c>
      <c r="L57" s="113"/>
    </row>
    <row r="58" spans="1:12" s="15" customFormat="1" ht="88.5" hidden="1" customHeight="1">
      <c r="A58" s="94"/>
      <c r="B58" s="55"/>
      <c r="C58" s="65" t="s">
        <v>227</v>
      </c>
      <c r="D58" s="66" t="s">
        <v>203</v>
      </c>
      <c r="E58" s="26" t="s">
        <v>18</v>
      </c>
      <c r="F58" s="26" t="s">
        <v>25</v>
      </c>
      <c r="G58" s="26"/>
      <c r="H58" s="26"/>
      <c r="I58" s="82">
        <f t="shared" ref="I58:J60" si="4">I59</f>
        <v>134.5</v>
      </c>
      <c r="J58" s="82">
        <f t="shared" si="4"/>
        <v>-134.5</v>
      </c>
      <c r="K58" s="122"/>
      <c r="L58" s="113"/>
    </row>
    <row r="59" spans="1:12" s="15" customFormat="1" ht="88.5" hidden="1" customHeight="1">
      <c r="A59" s="94"/>
      <c r="B59" s="55"/>
      <c r="C59" s="42" t="s">
        <v>228</v>
      </c>
      <c r="D59" s="32" t="s">
        <v>203</v>
      </c>
      <c r="E59" s="27" t="s">
        <v>18</v>
      </c>
      <c r="F59" s="27" t="s">
        <v>25</v>
      </c>
      <c r="G59" s="27" t="s">
        <v>34</v>
      </c>
      <c r="H59" s="27"/>
      <c r="I59" s="82">
        <f t="shared" si="4"/>
        <v>134.5</v>
      </c>
      <c r="J59" s="82">
        <f t="shared" si="4"/>
        <v>-134.5</v>
      </c>
      <c r="K59" s="122">
        <f t="shared" si="1"/>
        <v>0</v>
      </c>
      <c r="L59" s="113"/>
    </row>
    <row r="60" spans="1:12" s="15" customFormat="1" ht="88.5" hidden="1" customHeight="1">
      <c r="A60" s="94"/>
      <c r="B60" s="55"/>
      <c r="C60" s="42" t="s">
        <v>245</v>
      </c>
      <c r="D60" s="32" t="s">
        <v>203</v>
      </c>
      <c r="E60" s="27" t="s">
        <v>18</v>
      </c>
      <c r="F60" s="27" t="s">
        <v>25</v>
      </c>
      <c r="G60" s="27" t="s">
        <v>35</v>
      </c>
      <c r="H60" s="27"/>
      <c r="I60" s="82">
        <f t="shared" si="4"/>
        <v>134.5</v>
      </c>
      <c r="J60" s="90">
        <f t="shared" si="4"/>
        <v>-134.5</v>
      </c>
      <c r="K60" s="122">
        <f t="shared" si="1"/>
        <v>0</v>
      </c>
      <c r="L60" s="113"/>
    </row>
    <row r="61" spans="1:12" s="15" customFormat="1" ht="88.5" hidden="1" customHeight="1">
      <c r="A61" s="94"/>
      <c r="B61" s="55"/>
      <c r="C61" s="76" t="s">
        <v>9</v>
      </c>
      <c r="D61" s="32" t="s">
        <v>203</v>
      </c>
      <c r="E61" s="27" t="s">
        <v>18</v>
      </c>
      <c r="F61" s="27" t="s">
        <v>25</v>
      </c>
      <c r="G61" s="27" t="s">
        <v>35</v>
      </c>
      <c r="H61" s="27" t="s">
        <v>49</v>
      </c>
      <c r="I61" s="84">
        <v>134.5</v>
      </c>
      <c r="J61" s="93">
        <v>-134.5</v>
      </c>
      <c r="K61" s="122">
        <f t="shared" si="1"/>
        <v>0</v>
      </c>
      <c r="L61" s="113">
        <v>0</v>
      </c>
    </row>
    <row r="62" spans="1:12" s="15" customFormat="1" ht="37.5" customHeight="1">
      <c r="A62" s="94"/>
      <c r="B62" s="55"/>
      <c r="C62" s="65" t="s">
        <v>78</v>
      </c>
      <c r="D62" s="66" t="s">
        <v>203</v>
      </c>
      <c r="E62" s="26" t="s">
        <v>19</v>
      </c>
      <c r="F62" s="26" t="s">
        <v>205</v>
      </c>
      <c r="G62" s="26"/>
      <c r="H62" s="26"/>
      <c r="I62" s="93">
        <f>I63+I66</f>
        <v>244.2</v>
      </c>
      <c r="J62" s="93">
        <f>J63+J66</f>
        <v>-242.7</v>
      </c>
      <c r="K62" s="131">
        <f>K63+K66</f>
        <v>211.4</v>
      </c>
      <c r="L62" s="131">
        <f>L63+L66</f>
        <v>211.4</v>
      </c>
    </row>
    <row r="63" spans="1:12" s="15" customFormat="1" ht="31.5" customHeight="1">
      <c r="A63" s="94"/>
      <c r="B63" s="55"/>
      <c r="C63" s="80" t="s">
        <v>76</v>
      </c>
      <c r="D63" s="66" t="s">
        <v>203</v>
      </c>
      <c r="E63" s="26" t="s">
        <v>19</v>
      </c>
      <c r="F63" s="26" t="s">
        <v>16</v>
      </c>
      <c r="G63" s="26"/>
      <c r="H63" s="26"/>
      <c r="I63" s="93">
        <f>I64</f>
        <v>242.2</v>
      </c>
      <c r="J63" s="93">
        <f>J64</f>
        <v>-242.2</v>
      </c>
      <c r="K63" s="123">
        <f>K64+K65</f>
        <v>201.4</v>
      </c>
      <c r="L63" s="123">
        <f>L64+L65</f>
        <v>201.4</v>
      </c>
    </row>
    <row r="64" spans="1:12" s="15" customFormat="1" ht="36.75" customHeight="1">
      <c r="A64" s="94"/>
      <c r="B64" s="55"/>
      <c r="C64" s="77" t="s">
        <v>229</v>
      </c>
      <c r="D64" s="32" t="s">
        <v>203</v>
      </c>
      <c r="E64" s="27" t="s">
        <v>19</v>
      </c>
      <c r="F64" s="27" t="s">
        <v>16</v>
      </c>
      <c r="G64" s="27" t="s">
        <v>36</v>
      </c>
      <c r="H64" s="27"/>
      <c r="I64" s="93">
        <f>I65</f>
        <v>242.2</v>
      </c>
      <c r="J64" s="93">
        <f>J65</f>
        <v>-242.2</v>
      </c>
      <c r="K64" s="123">
        <v>187</v>
      </c>
      <c r="L64" s="113">
        <v>187</v>
      </c>
    </row>
    <row r="65" spans="1:12" s="15" customFormat="1" ht="31.5" customHeight="1">
      <c r="A65" s="94"/>
      <c r="B65" s="55"/>
      <c r="C65" s="42" t="s">
        <v>214</v>
      </c>
      <c r="D65" s="32" t="s">
        <v>203</v>
      </c>
      <c r="E65" s="27" t="s">
        <v>19</v>
      </c>
      <c r="F65" s="27" t="s">
        <v>16</v>
      </c>
      <c r="G65" s="27" t="s">
        <v>36</v>
      </c>
      <c r="H65" s="27" t="s">
        <v>49</v>
      </c>
      <c r="I65" s="82">
        <v>242.2</v>
      </c>
      <c r="J65" s="90">
        <v>-242.2</v>
      </c>
      <c r="K65" s="123">
        <v>14.4</v>
      </c>
      <c r="L65" s="113">
        <v>14.4</v>
      </c>
    </row>
    <row r="66" spans="1:12" s="15" customFormat="1" ht="31.5" customHeight="1">
      <c r="A66" s="94"/>
      <c r="B66" s="55"/>
      <c r="C66" s="65" t="s">
        <v>230</v>
      </c>
      <c r="D66" s="66" t="s">
        <v>203</v>
      </c>
      <c r="E66" s="26" t="s">
        <v>19</v>
      </c>
      <c r="F66" s="26" t="s">
        <v>17</v>
      </c>
      <c r="G66" s="26"/>
      <c r="H66" s="26"/>
      <c r="I66" s="82">
        <f>I67+I71</f>
        <v>2</v>
      </c>
      <c r="J66" s="82">
        <f>J67+J71</f>
        <v>-0.5</v>
      </c>
      <c r="K66" s="130">
        <f>K67+K71</f>
        <v>10</v>
      </c>
      <c r="L66" s="130">
        <f>L67+L71</f>
        <v>10</v>
      </c>
    </row>
    <row r="67" spans="1:12" s="15" customFormat="1" ht="58.5" customHeight="1">
      <c r="A67" s="94"/>
      <c r="B67" s="55"/>
      <c r="C67" s="117" t="s">
        <v>259</v>
      </c>
      <c r="D67" s="32" t="s">
        <v>203</v>
      </c>
      <c r="E67" s="27" t="s">
        <v>19</v>
      </c>
      <c r="F67" s="27" t="s">
        <v>17</v>
      </c>
      <c r="G67" s="27" t="s">
        <v>211</v>
      </c>
      <c r="H67" s="27"/>
      <c r="I67" s="82">
        <f>I68</f>
        <v>0</v>
      </c>
      <c r="J67" s="82">
        <f t="shared" ref="J67:L69" si="5">J68</f>
        <v>1.5</v>
      </c>
      <c r="K67" s="57">
        <f t="shared" si="5"/>
        <v>10</v>
      </c>
      <c r="L67" s="57">
        <f t="shared" si="5"/>
        <v>10</v>
      </c>
    </row>
    <row r="68" spans="1:12" s="15" customFormat="1" ht="39" customHeight="1">
      <c r="A68" s="94"/>
      <c r="B68" s="55"/>
      <c r="C68" s="72" t="s">
        <v>231</v>
      </c>
      <c r="D68" s="32" t="s">
        <v>203</v>
      </c>
      <c r="E68" s="27" t="s">
        <v>19</v>
      </c>
      <c r="F68" s="27" t="s">
        <v>17</v>
      </c>
      <c r="G68" s="27" t="s">
        <v>232</v>
      </c>
      <c r="H68" s="27"/>
      <c r="I68" s="82">
        <f>I69</f>
        <v>0</v>
      </c>
      <c r="J68" s="82">
        <f t="shared" si="5"/>
        <v>1.5</v>
      </c>
      <c r="K68" s="57">
        <f t="shared" si="5"/>
        <v>10</v>
      </c>
      <c r="L68" s="57">
        <f t="shared" si="5"/>
        <v>10</v>
      </c>
    </row>
    <row r="69" spans="1:12" s="15" customFormat="1" ht="39" customHeight="1">
      <c r="A69" s="94"/>
      <c r="B69" s="55"/>
      <c r="C69" s="72" t="s">
        <v>233</v>
      </c>
      <c r="D69" s="32" t="s">
        <v>203</v>
      </c>
      <c r="E69" s="27" t="s">
        <v>19</v>
      </c>
      <c r="F69" s="27" t="s">
        <v>17</v>
      </c>
      <c r="G69" s="27" t="s">
        <v>232</v>
      </c>
      <c r="H69" s="27"/>
      <c r="I69" s="82">
        <f>I70</f>
        <v>0</v>
      </c>
      <c r="J69" s="82">
        <f t="shared" si="5"/>
        <v>1.5</v>
      </c>
      <c r="K69" s="57">
        <f t="shared" si="5"/>
        <v>10</v>
      </c>
      <c r="L69" s="57">
        <f t="shared" si="5"/>
        <v>10</v>
      </c>
    </row>
    <row r="70" spans="1:12" s="15" customFormat="1" ht="52.5" customHeight="1">
      <c r="A70" s="94"/>
      <c r="B70" s="55"/>
      <c r="C70" s="42" t="s">
        <v>246</v>
      </c>
      <c r="D70" s="32" t="s">
        <v>203</v>
      </c>
      <c r="E70" s="27" t="s">
        <v>19</v>
      </c>
      <c r="F70" s="27" t="s">
        <v>17</v>
      </c>
      <c r="G70" s="27" t="s">
        <v>232</v>
      </c>
      <c r="H70" s="27" t="s">
        <v>49</v>
      </c>
      <c r="I70" s="82">
        <v>0</v>
      </c>
      <c r="J70" s="82">
        <v>1.5</v>
      </c>
      <c r="K70" s="123">
        <v>10</v>
      </c>
      <c r="L70" s="113">
        <v>10</v>
      </c>
    </row>
    <row r="71" spans="1:12" s="15" customFormat="1" ht="88.5" hidden="1" customHeight="1">
      <c r="A71" s="94"/>
      <c r="B71" s="55"/>
      <c r="C71" s="77" t="s">
        <v>10</v>
      </c>
      <c r="D71" s="32" t="s">
        <v>203</v>
      </c>
      <c r="E71" s="27" t="s">
        <v>19</v>
      </c>
      <c r="F71" s="27" t="s">
        <v>17</v>
      </c>
      <c r="G71" s="27" t="s">
        <v>37</v>
      </c>
      <c r="H71" s="27"/>
      <c r="I71" s="82">
        <f>I72</f>
        <v>2</v>
      </c>
      <c r="J71" s="82">
        <f>J72</f>
        <v>-2</v>
      </c>
      <c r="K71" s="57">
        <f t="shared" si="1"/>
        <v>0</v>
      </c>
      <c r="L71" s="113"/>
    </row>
    <row r="72" spans="1:12" s="15" customFormat="1" ht="88.5" hidden="1" customHeight="1">
      <c r="A72" s="94"/>
      <c r="B72" s="55"/>
      <c r="C72" s="42" t="s">
        <v>214</v>
      </c>
      <c r="D72" s="32" t="s">
        <v>203</v>
      </c>
      <c r="E72" s="27" t="s">
        <v>19</v>
      </c>
      <c r="F72" s="27" t="s">
        <v>17</v>
      </c>
      <c r="G72" s="27" t="s">
        <v>37</v>
      </c>
      <c r="H72" s="27" t="s">
        <v>49</v>
      </c>
      <c r="I72" s="82">
        <v>2</v>
      </c>
      <c r="J72" s="82">
        <v>-2</v>
      </c>
      <c r="K72" s="57">
        <f t="shared" si="1"/>
        <v>0</v>
      </c>
      <c r="L72" s="113"/>
    </row>
    <row r="73" spans="1:12" s="15" customFormat="1" ht="88.5" hidden="1" customHeight="1">
      <c r="A73" s="94"/>
      <c r="B73" s="55"/>
      <c r="C73" s="71" t="s">
        <v>244</v>
      </c>
      <c r="D73" s="32" t="s">
        <v>203</v>
      </c>
      <c r="E73" s="27" t="s">
        <v>19</v>
      </c>
      <c r="F73" s="27"/>
      <c r="G73" s="27" t="s">
        <v>234</v>
      </c>
      <c r="H73" s="27"/>
      <c r="I73" s="82"/>
      <c r="J73" s="82"/>
      <c r="K73" s="57"/>
      <c r="L73" s="113"/>
    </row>
    <row r="74" spans="1:12" s="15" customFormat="1" ht="27" customHeight="1">
      <c r="A74" s="94"/>
      <c r="B74" s="55"/>
      <c r="C74" s="65" t="s">
        <v>73</v>
      </c>
      <c r="D74" s="66" t="s">
        <v>203</v>
      </c>
      <c r="E74" s="26" t="s">
        <v>20</v>
      </c>
      <c r="F74" s="26"/>
      <c r="G74" s="26"/>
      <c r="H74" s="26"/>
      <c r="I74" s="82">
        <f>I80+I75</f>
        <v>99</v>
      </c>
      <c r="J74" s="82">
        <f>J80+J75</f>
        <v>0</v>
      </c>
      <c r="K74" s="130">
        <f>K80+K75</f>
        <v>116.1</v>
      </c>
      <c r="L74" s="130">
        <f>L80+L75</f>
        <v>104</v>
      </c>
    </row>
    <row r="75" spans="1:12" s="15" customFormat="1" ht="51" customHeight="1">
      <c r="A75" s="94"/>
      <c r="B75" s="55"/>
      <c r="C75" s="117" t="s">
        <v>259</v>
      </c>
      <c r="D75" s="32" t="s">
        <v>203</v>
      </c>
      <c r="E75" s="27" t="s">
        <v>20</v>
      </c>
      <c r="F75" s="27" t="s">
        <v>205</v>
      </c>
      <c r="G75" s="27" t="s">
        <v>211</v>
      </c>
      <c r="H75" s="27"/>
      <c r="I75" s="82">
        <f t="shared" ref="I75:L76" si="6">I76</f>
        <v>0</v>
      </c>
      <c r="J75" s="82">
        <f t="shared" si="6"/>
        <v>99</v>
      </c>
      <c r="K75" s="57">
        <f t="shared" si="6"/>
        <v>116.1</v>
      </c>
      <c r="L75" s="57">
        <f t="shared" si="6"/>
        <v>104</v>
      </c>
    </row>
    <row r="76" spans="1:12" s="15" customFormat="1" ht="75" customHeight="1">
      <c r="A76" s="94"/>
      <c r="B76" s="55"/>
      <c r="C76" s="118" t="s">
        <v>260</v>
      </c>
      <c r="D76" s="32" t="s">
        <v>203</v>
      </c>
      <c r="E76" s="27" t="s">
        <v>20</v>
      </c>
      <c r="F76" s="27" t="s">
        <v>20</v>
      </c>
      <c r="G76" s="27" t="s">
        <v>235</v>
      </c>
      <c r="H76" s="27"/>
      <c r="I76" s="82">
        <f t="shared" si="6"/>
        <v>0</v>
      </c>
      <c r="J76" s="82">
        <f t="shared" si="6"/>
        <v>99</v>
      </c>
      <c r="K76" s="57">
        <f t="shared" si="6"/>
        <v>116.1</v>
      </c>
      <c r="L76" s="57">
        <f t="shared" si="6"/>
        <v>104</v>
      </c>
    </row>
    <row r="77" spans="1:12" s="15" customFormat="1" ht="88.5" customHeight="1">
      <c r="A77" s="94"/>
      <c r="B77" s="55"/>
      <c r="C77" s="70" t="s">
        <v>261</v>
      </c>
      <c r="D77" s="32" t="s">
        <v>203</v>
      </c>
      <c r="E77" s="27" t="s">
        <v>20</v>
      </c>
      <c r="F77" s="27" t="s">
        <v>20</v>
      </c>
      <c r="G77" s="27" t="s">
        <v>236</v>
      </c>
      <c r="H77" s="27"/>
      <c r="I77" s="82">
        <f>I78+I79</f>
        <v>0</v>
      </c>
      <c r="J77" s="82">
        <f>J78+J79</f>
        <v>99</v>
      </c>
      <c r="K77" s="57">
        <f>K78+K79+K85</f>
        <v>116.1</v>
      </c>
      <c r="L77" s="57">
        <f>L78+L79+L85</f>
        <v>104</v>
      </c>
    </row>
    <row r="78" spans="1:12" s="15" customFormat="1" ht="50.25" customHeight="1">
      <c r="A78" s="94"/>
      <c r="B78" s="55"/>
      <c r="C78" s="70" t="s">
        <v>0</v>
      </c>
      <c r="D78" s="32" t="s">
        <v>203</v>
      </c>
      <c r="E78" s="27" t="s">
        <v>20</v>
      </c>
      <c r="F78" s="27" t="s">
        <v>20</v>
      </c>
      <c r="G78" s="27" t="s">
        <v>236</v>
      </c>
      <c r="H78" s="27" t="s">
        <v>46</v>
      </c>
      <c r="I78" s="82"/>
      <c r="J78" s="82">
        <v>96</v>
      </c>
      <c r="K78" s="57">
        <v>96</v>
      </c>
      <c r="L78" s="113">
        <v>96</v>
      </c>
    </row>
    <row r="79" spans="1:12" s="15" customFormat="1" ht="58.5" customHeight="1">
      <c r="A79" s="94"/>
      <c r="B79" s="55"/>
      <c r="C79" s="42" t="s">
        <v>214</v>
      </c>
      <c r="D79" s="32" t="s">
        <v>203</v>
      </c>
      <c r="E79" s="27" t="s">
        <v>20</v>
      </c>
      <c r="F79" s="27" t="s">
        <v>20</v>
      </c>
      <c r="G79" s="27" t="s">
        <v>236</v>
      </c>
      <c r="H79" s="27" t="s">
        <v>49</v>
      </c>
      <c r="I79" s="82"/>
      <c r="J79" s="82">
        <v>3</v>
      </c>
      <c r="K79" s="57">
        <v>20.100000000000001</v>
      </c>
      <c r="L79" s="113">
        <v>8</v>
      </c>
    </row>
    <row r="80" spans="1:12" s="15" customFormat="1" ht="88.5" hidden="1" customHeight="1">
      <c r="A80" s="94"/>
      <c r="B80" s="55"/>
      <c r="C80" s="81" t="s">
        <v>69</v>
      </c>
      <c r="D80" s="32" t="s">
        <v>203</v>
      </c>
      <c r="E80" s="27" t="s">
        <v>20</v>
      </c>
      <c r="F80" s="27" t="s">
        <v>20</v>
      </c>
      <c r="G80" s="27"/>
      <c r="H80" s="27"/>
      <c r="I80" s="82">
        <f>I81</f>
        <v>99</v>
      </c>
      <c r="J80" s="82">
        <f>J81</f>
        <v>-99</v>
      </c>
      <c r="K80" s="57">
        <f>I80+J80</f>
        <v>0</v>
      </c>
      <c r="L80" s="113"/>
    </row>
    <row r="81" spans="1:12" s="15" customFormat="1" ht="88.5" hidden="1" customHeight="1">
      <c r="A81" s="94"/>
      <c r="B81" s="55"/>
      <c r="C81" s="77" t="s">
        <v>11</v>
      </c>
      <c r="D81" s="32" t="s">
        <v>203</v>
      </c>
      <c r="E81" s="27" t="s">
        <v>20</v>
      </c>
      <c r="F81" s="27" t="s">
        <v>20</v>
      </c>
      <c r="G81" s="27" t="s">
        <v>38</v>
      </c>
      <c r="H81" s="27"/>
      <c r="I81" s="82">
        <f>I82</f>
        <v>99</v>
      </c>
      <c r="J81" s="82">
        <f>J82</f>
        <v>-99</v>
      </c>
      <c r="K81" s="57">
        <f>I81+J81</f>
        <v>0</v>
      </c>
      <c r="L81" s="113"/>
    </row>
    <row r="82" spans="1:12" s="15" customFormat="1" ht="88.5" hidden="1" customHeight="1">
      <c r="A82" s="94"/>
      <c r="B82" s="55"/>
      <c r="C82" s="77" t="s">
        <v>237</v>
      </c>
      <c r="D82" s="32" t="s">
        <v>203</v>
      </c>
      <c r="E82" s="27" t="s">
        <v>20</v>
      </c>
      <c r="F82" s="27" t="s">
        <v>20</v>
      </c>
      <c r="G82" s="27" t="s">
        <v>39</v>
      </c>
      <c r="H82" s="27"/>
      <c r="I82" s="82">
        <f>I83+I84</f>
        <v>99</v>
      </c>
      <c r="J82" s="82">
        <f>J83+J84</f>
        <v>-99</v>
      </c>
      <c r="K82" s="57">
        <f>I82+J82</f>
        <v>0</v>
      </c>
      <c r="L82" s="113"/>
    </row>
    <row r="83" spans="1:12" s="15" customFormat="1" ht="88.5" hidden="1" customHeight="1">
      <c r="A83" s="94"/>
      <c r="B83" s="55"/>
      <c r="C83" s="70" t="s">
        <v>0</v>
      </c>
      <c r="D83" s="32" t="s">
        <v>203</v>
      </c>
      <c r="E83" s="27" t="s">
        <v>20</v>
      </c>
      <c r="F83" s="27" t="s">
        <v>20</v>
      </c>
      <c r="G83" s="27" t="s">
        <v>39</v>
      </c>
      <c r="H83" s="27" t="s">
        <v>46</v>
      </c>
      <c r="I83" s="82">
        <v>96</v>
      </c>
      <c r="J83" s="90">
        <v>-96</v>
      </c>
      <c r="K83" s="57">
        <f>I83+J83</f>
        <v>0</v>
      </c>
      <c r="L83" s="113"/>
    </row>
    <row r="84" spans="1:12" s="15" customFormat="1" ht="88.5" hidden="1" customHeight="1">
      <c r="A84" s="94"/>
      <c r="B84" s="55"/>
      <c r="C84" s="42" t="s">
        <v>214</v>
      </c>
      <c r="D84" s="32" t="s">
        <v>203</v>
      </c>
      <c r="E84" s="27" t="s">
        <v>20</v>
      </c>
      <c r="F84" s="27" t="s">
        <v>20</v>
      </c>
      <c r="G84" s="27" t="s">
        <v>39</v>
      </c>
      <c r="H84" s="27" t="s">
        <v>49</v>
      </c>
      <c r="I84" s="82">
        <v>3</v>
      </c>
      <c r="J84" s="90">
        <v>-3</v>
      </c>
      <c r="K84" s="57">
        <f>I84+J84</f>
        <v>0</v>
      </c>
      <c r="L84" s="113"/>
    </row>
    <row r="85" spans="1:12" s="15" customFormat="1" ht="36.75" customHeight="1">
      <c r="A85" s="94"/>
      <c r="B85" s="55"/>
      <c r="C85" s="42" t="s">
        <v>13</v>
      </c>
      <c r="D85" s="32" t="s">
        <v>203</v>
      </c>
      <c r="E85" s="27" t="s">
        <v>20</v>
      </c>
      <c r="F85" s="27" t="s">
        <v>20</v>
      </c>
      <c r="G85" s="27" t="s">
        <v>236</v>
      </c>
      <c r="H85" s="27" t="s">
        <v>51</v>
      </c>
      <c r="I85" s="82"/>
      <c r="J85" s="90"/>
      <c r="K85" s="57"/>
      <c r="L85" s="113"/>
    </row>
    <row r="86" spans="1:12" s="15" customFormat="1" ht="30.75" customHeight="1">
      <c r="A86" s="94"/>
      <c r="B86" s="55"/>
      <c r="C86" s="65" t="s">
        <v>238</v>
      </c>
      <c r="D86" s="66" t="s">
        <v>203</v>
      </c>
      <c r="E86" s="66" t="s">
        <v>21</v>
      </c>
      <c r="F86" s="66"/>
      <c r="G86" s="66"/>
      <c r="H86" s="66"/>
      <c r="I86" s="82">
        <f>I87</f>
        <v>110.83</v>
      </c>
      <c r="J86" s="82">
        <f>J87</f>
        <v>37.260000000000005</v>
      </c>
      <c r="K86" s="130">
        <f>K87</f>
        <v>76.900000000000006</v>
      </c>
      <c r="L86" s="130">
        <f>L87</f>
        <v>41.2</v>
      </c>
    </row>
    <row r="87" spans="1:12" s="15" customFormat="1" ht="29.25" customHeight="1">
      <c r="A87" s="94"/>
      <c r="B87" s="55"/>
      <c r="C87" s="42" t="s">
        <v>67</v>
      </c>
      <c r="D87" s="66" t="s">
        <v>203</v>
      </c>
      <c r="E87" s="66" t="s">
        <v>21</v>
      </c>
      <c r="F87" s="66" t="s">
        <v>15</v>
      </c>
      <c r="G87" s="66"/>
      <c r="H87" s="66"/>
      <c r="I87" s="82">
        <f>I88+I93+I99</f>
        <v>110.83</v>
      </c>
      <c r="J87" s="82">
        <f>J88+J93+J99</f>
        <v>37.260000000000005</v>
      </c>
      <c r="K87" s="57">
        <f>K88+K91+K92</f>
        <v>76.900000000000006</v>
      </c>
      <c r="L87" s="57">
        <f>L88+L93+L99</f>
        <v>41.2</v>
      </c>
    </row>
    <row r="88" spans="1:12" s="15" customFormat="1" ht="58.5" customHeight="1">
      <c r="A88" s="94"/>
      <c r="B88" s="55"/>
      <c r="C88" s="117" t="s">
        <v>259</v>
      </c>
      <c r="D88" s="32" t="s">
        <v>203</v>
      </c>
      <c r="E88" s="32" t="s">
        <v>21</v>
      </c>
      <c r="F88" s="32" t="s">
        <v>15</v>
      </c>
      <c r="G88" s="32" t="s">
        <v>211</v>
      </c>
      <c r="H88" s="32"/>
      <c r="I88" s="82">
        <f t="shared" ref="I88:L89" si="7">I89</f>
        <v>0</v>
      </c>
      <c r="J88" s="82">
        <f t="shared" si="7"/>
        <v>148.09</v>
      </c>
      <c r="K88" s="57">
        <f t="shared" si="7"/>
        <v>21</v>
      </c>
      <c r="L88" s="57">
        <f t="shared" si="7"/>
        <v>41.2</v>
      </c>
    </row>
    <row r="89" spans="1:12" s="15" customFormat="1" ht="75.75" customHeight="1">
      <c r="A89" s="94"/>
      <c r="B89" s="55"/>
      <c r="C89" s="118" t="s">
        <v>265</v>
      </c>
      <c r="D89" s="32" t="s">
        <v>203</v>
      </c>
      <c r="E89" s="32" t="s">
        <v>21</v>
      </c>
      <c r="F89" s="32" t="s">
        <v>15</v>
      </c>
      <c r="G89" s="32" t="s">
        <v>235</v>
      </c>
      <c r="H89" s="32"/>
      <c r="I89" s="82">
        <f t="shared" si="7"/>
        <v>0</v>
      </c>
      <c r="J89" s="82">
        <f t="shared" si="7"/>
        <v>148.09</v>
      </c>
      <c r="K89" s="57">
        <f t="shared" si="7"/>
        <v>21</v>
      </c>
      <c r="L89" s="57">
        <f t="shared" si="7"/>
        <v>41.2</v>
      </c>
    </row>
    <row r="90" spans="1:12" s="15" customFormat="1" ht="88.5" customHeight="1">
      <c r="A90" s="94"/>
      <c r="B90" s="55"/>
      <c r="C90" s="70" t="s">
        <v>263</v>
      </c>
      <c r="D90" s="32" t="s">
        <v>203</v>
      </c>
      <c r="E90" s="32" t="s">
        <v>21</v>
      </c>
      <c r="F90" s="32" t="s">
        <v>15</v>
      </c>
      <c r="G90" s="32" t="s">
        <v>239</v>
      </c>
      <c r="H90" s="32"/>
      <c r="I90" s="82">
        <f>I91+I92</f>
        <v>0</v>
      </c>
      <c r="J90" s="82">
        <f>J91+J92</f>
        <v>148.09</v>
      </c>
      <c r="K90" s="57">
        <v>21</v>
      </c>
      <c r="L90" s="57">
        <v>41.2</v>
      </c>
    </row>
    <row r="91" spans="1:12" s="15" customFormat="1" ht="59.25" customHeight="1">
      <c r="A91" s="94"/>
      <c r="B91" s="55"/>
      <c r="C91" s="42" t="s">
        <v>214</v>
      </c>
      <c r="D91" s="32" t="s">
        <v>203</v>
      </c>
      <c r="E91" s="32" t="s">
        <v>21</v>
      </c>
      <c r="F91" s="32" t="s">
        <v>15</v>
      </c>
      <c r="G91" s="32" t="s">
        <v>239</v>
      </c>
      <c r="H91" s="32" t="s">
        <v>49</v>
      </c>
      <c r="I91" s="82">
        <v>0</v>
      </c>
      <c r="J91" s="82">
        <f>143.09-5</f>
        <v>138.09</v>
      </c>
      <c r="K91" s="57">
        <v>53.4</v>
      </c>
      <c r="L91" s="113">
        <v>23</v>
      </c>
    </row>
    <row r="92" spans="1:12" s="15" customFormat="1" ht="29.25" customHeight="1">
      <c r="A92" s="94"/>
      <c r="B92" s="55"/>
      <c r="C92" s="42" t="s">
        <v>4</v>
      </c>
      <c r="D92" s="32" t="s">
        <v>203</v>
      </c>
      <c r="E92" s="32" t="s">
        <v>21</v>
      </c>
      <c r="F92" s="32" t="s">
        <v>15</v>
      </c>
      <c r="G92" s="32" t="s">
        <v>239</v>
      </c>
      <c r="H92" s="32" t="s">
        <v>50</v>
      </c>
      <c r="I92" s="82"/>
      <c r="J92" s="82">
        <v>10</v>
      </c>
      <c r="K92" s="57">
        <v>2.5</v>
      </c>
      <c r="L92" s="113">
        <v>2</v>
      </c>
    </row>
    <row r="93" spans="1:12" s="15" customFormat="1" ht="88.5" hidden="1" customHeight="1">
      <c r="A93" s="94"/>
      <c r="B93" s="55"/>
      <c r="C93" s="75" t="s">
        <v>237</v>
      </c>
      <c r="D93" s="32" t="s">
        <v>203</v>
      </c>
      <c r="E93" s="27" t="s">
        <v>21</v>
      </c>
      <c r="F93" s="27" t="s">
        <v>15</v>
      </c>
      <c r="G93" s="27" t="s">
        <v>40</v>
      </c>
      <c r="H93" s="27"/>
      <c r="I93" s="82">
        <f>I96+I95</f>
        <v>74.78</v>
      </c>
      <c r="J93" s="82">
        <f>J94+J95+J96+J97+J98</f>
        <v>-74.78</v>
      </c>
      <c r="K93" s="57">
        <f t="shared" ref="K93:K103" si="8">I93+J93</f>
        <v>0</v>
      </c>
      <c r="L93" s="113"/>
    </row>
    <row r="94" spans="1:12" s="15" customFormat="1" ht="88.5" hidden="1" customHeight="1">
      <c r="A94" s="94"/>
      <c r="B94" s="55"/>
      <c r="C94" s="70" t="s">
        <v>0</v>
      </c>
      <c r="D94" s="32" t="s">
        <v>203</v>
      </c>
      <c r="E94" s="27" t="s">
        <v>21</v>
      </c>
      <c r="F94" s="27" t="s">
        <v>15</v>
      </c>
      <c r="G94" s="27" t="s">
        <v>40</v>
      </c>
      <c r="H94" s="27" t="s">
        <v>46</v>
      </c>
      <c r="I94" s="82"/>
      <c r="J94" s="82"/>
      <c r="K94" s="57">
        <f t="shared" si="8"/>
        <v>0</v>
      </c>
      <c r="L94" s="113"/>
    </row>
    <row r="95" spans="1:12" s="15" customFormat="1" ht="88.5" hidden="1" customHeight="1">
      <c r="A95" s="94"/>
      <c r="B95" s="55"/>
      <c r="C95" s="42" t="s">
        <v>214</v>
      </c>
      <c r="D95" s="32" t="s">
        <v>203</v>
      </c>
      <c r="E95" s="27" t="s">
        <v>21</v>
      </c>
      <c r="F95" s="27" t="s">
        <v>15</v>
      </c>
      <c r="G95" s="27" t="s">
        <v>40</v>
      </c>
      <c r="H95" s="27" t="s">
        <v>49</v>
      </c>
      <c r="I95" s="82">
        <v>69.78</v>
      </c>
      <c r="J95" s="90">
        <v>-69.78</v>
      </c>
      <c r="K95" s="57">
        <f t="shared" si="8"/>
        <v>0</v>
      </c>
      <c r="L95" s="113">
        <v>0</v>
      </c>
    </row>
    <row r="96" spans="1:12" s="15" customFormat="1" ht="88.5" hidden="1" customHeight="1">
      <c r="A96" s="94"/>
      <c r="B96" s="55"/>
      <c r="C96" s="53" t="s">
        <v>194</v>
      </c>
      <c r="D96" s="32" t="s">
        <v>203</v>
      </c>
      <c r="E96" s="27" t="s">
        <v>21</v>
      </c>
      <c r="F96" s="27" t="s">
        <v>15</v>
      </c>
      <c r="G96" s="27" t="s">
        <v>40</v>
      </c>
      <c r="H96" s="27" t="s">
        <v>53</v>
      </c>
      <c r="I96" s="82">
        <v>5</v>
      </c>
      <c r="J96" s="90">
        <v>-5</v>
      </c>
      <c r="K96" s="57">
        <f t="shared" si="8"/>
        <v>0</v>
      </c>
      <c r="L96" s="113">
        <v>0</v>
      </c>
    </row>
    <row r="97" spans="1:12" s="15" customFormat="1" ht="88.5" hidden="1" customHeight="1">
      <c r="A97" s="94"/>
      <c r="B97" s="55"/>
      <c r="C97" s="42" t="s">
        <v>4</v>
      </c>
      <c r="D97" s="32" t="s">
        <v>203</v>
      </c>
      <c r="E97" s="27" t="s">
        <v>21</v>
      </c>
      <c r="F97" s="27" t="s">
        <v>15</v>
      </c>
      <c r="G97" s="27" t="s">
        <v>40</v>
      </c>
      <c r="H97" s="27" t="s">
        <v>50</v>
      </c>
      <c r="I97" s="82"/>
      <c r="J97" s="90"/>
      <c r="K97" s="57">
        <f t="shared" si="8"/>
        <v>0</v>
      </c>
      <c r="L97" s="113"/>
    </row>
    <row r="98" spans="1:12" s="15" customFormat="1" ht="88.5" hidden="1" customHeight="1">
      <c r="A98" s="94"/>
      <c r="B98" s="55"/>
      <c r="C98" s="42" t="s">
        <v>13</v>
      </c>
      <c r="D98" s="32" t="s">
        <v>203</v>
      </c>
      <c r="E98" s="32" t="s">
        <v>21</v>
      </c>
      <c r="F98" s="32" t="s">
        <v>15</v>
      </c>
      <c r="G98" s="32" t="s">
        <v>40</v>
      </c>
      <c r="H98" s="32" t="s">
        <v>51</v>
      </c>
      <c r="I98" s="82"/>
      <c r="J98" s="90"/>
      <c r="K98" s="57">
        <f t="shared" si="8"/>
        <v>0</v>
      </c>
      <c r="L98" s="113"/>
    </row>
    <row r="99" spans="1:12" s="15" customFormat="1" ht="88.5" hidden="1" customHeight="1">
      <c r="A99" s="94"/>
      <c r="B99" s="55"/>
      <c r="C99" s="65" t="s">
        <v>240</v>
      </c>
      <c r="D99" s="66" t="s">
        <v>203</v>
      </c>
      <c r="E99" s="26" t="s">
        <v>21</v>
      </c>
      <c r="F99" s="26" t="s">
        <v>15</v>
      </c>
      <c r="G99" s="26" t="s">
        <v>41</v>
      </c>
      <c r="H99" s="26"/>
      <c r="I99" s="85">
        <f>I100</f>
        <v>36.049999999999997</v>
      </c>
      <c r="J99" s="85">
        <f>J100</f>
        <v>-36.049999999999997</v>
      </c>
      <c r="K99" s="124">
        <f t="shared" si="8"/>
        <v>0</v>
      </c>
      <c r="L99" s="113"/>
    </row>
    <row r="100" spans="1:12" s="15" customFormat="1" ht="88.5" hidden="1" customHeight="1">
      <c r="A100" s="94"/>
      <c r="B100" s="55"/>
      <c r="C100" s="75" t="s">
        <v>12</v>
      </c>
      <c r="D100" s="32" t="s">
        <v>203</v>
      </c>
      <c r="E100" s="27" t="s">
        <v>21</v>
      </c>
      <c r="F100" s="27" t="s">
        <v>15</v>
      </c>
      <c r="G100" s="27" t="s">
        <v>42</v>
      </c>
      <c r="H100" s="27"/>
      <c r="I100" s="85">
        <f>I101+I102+I103</f>
        <v>36.049999999999997</v>
      </c>
      <c r="J100" s="85">
        <f>J101+J102+J103</f>
        <v>-36.049999999999997</v>
      </c>
      <c r="K100" s="124">
        <f t="shared" si="8"/>
        <v>0</v>
      </c>
      <c r="L100" s="113"/>
    </row>
    <row r="101" spans="1:12" s="15" customFormat="1" ht="88.5" hidden="1" customHeight="1">
      <c r="A101" s="94"/>
      <c r="B101" s="55"/>
      <c r="C101" s="42" t="s">
        <v>214</v>
      </c>
      <c r="D101" s="32" t="s">
        <v>203</v>
      </c>
      <c r="E101" s="27" t="s">
        <v>21</v>
      </c>
      <c r="F101" s="27" t="s">
        <v>15</v>
      </c>
      <c r="G101" s="27" t="s">
        <v>42</v>
      </c>
      <c r="H101" s="27" t="s">
        <v>49</v>
      </c>
      <c r="I101" s="82">
        <v>31.05</v>
      </c>
      <c r="J101" s="91">
        <v>-31.05</v>
      </c>
      <c r="K101" s="57">
        <f t="shared" si="8"/>
        <v>0</v>
      </c>
      <c r="L101" s="113">
        <v>0</v>
      </c>
    </row>
    <row r="102" spans="1:12" s="15" customFormat="1" ht="88.5" hidden="1" customHeight="1">
      <c r="A102" s="94"/>
      <c r="B102" s="55"/>
      <c r="C102" s="53" t="s">
        <v>194</v>
      </c>
      <c r="D102" s="32" t="s">
        <v>203</v>
      </c>
      <c r="E102" s="27" t="s">
        <v>21</v>
      </c>
      <c r="F102" s="27" t="s">
        <v>15</v>
      </c>
      <c r="G102" s="27" t="s">
        <v>42</v>
      </c>
      <c r="H102" s="27" t="s">
        <v>53</v>
      </c>
      <c r="I102" s="82">
        <v>5</v>
      </c>
      <c r="J102" s="91">
        <v>-5</v>
      </c>
      <c r="K102" s="57">
        <f t="shared" si="8"/>
        <v>0</v>
      </c>
      <c r="L102" s="113">
        <v>0</v>
      </c>
    </row>
    <row r="103" spans="1:12" s="15" customFormat="1" ht="88.5" hidden="1" customHeight="1">
      <c r="A103" s="94"/>
      <c r="B103" s="44"/>
      <c r="C103" s="53" t="s">
        <v>194</v>
      </c>
      <c r="D103" s="32" t="s">
        <v>203</v>
      </c>
      <c r="E103" s="27" t="s">
        <v>21</v>
      </c>
      <c r="F103" s="27" t="s">
        <v>15</v>
      </c>
      <c r="G103" s="88" t="s">
        <v>42</v>
      </c>
      <c r="H103" s="27" t="s">
        <v>53</v>
      </c>
      <c r="I103" s="82"/>
      <c r="J103" s="91"/>
      <c r="K103" s="57">
        <f t="shared" si="8"/>
        <v>0</v>
      </c>
      <c r="L103" s="113"/>
    </row>
    <row r="104" spans="1:12" s="15" customFormat="1" ht="27" customHeight="1">
      <c r="A104" s="94"/>
      <c r="B104" s="44"/>
      <c r="C104" s="65" t="s">
        <v>241</v>
      </c>
      <c r="D104" s="66" t="s">
        <v>203</v>
      </c>
      <c r="E104" s="26" t="s">
        <v>22</v>
      </c>
      <c r="F104" s="26" t="s">
        <v>205</v>
      </c>
      <c r="G104" s="89"/>
      <c r="H104" s="26"/>
      <c r="I104" s="82">
        <f>I105+I110+I116+I122</f>
        <v>858.16</v>
      </c>
      <c r="J104" s="82">
        <f>J105+J110+J116+J122</f>
        <v>679.8</v>
      </c>
      <c r="K104" s="57">
        <f>K105+K110+K116+K122</f>
        <v>413.9</v>
      </c>
      <c r="L104" s="57">
        <f>L105+L110+L116+L122</f>
        <v>413.9</v>
      </c>
    </row>
    <row r="105" spans="1:12" s="15" customFormat="1" ht="24.75" hidden="1" customHeight="1">
      <c r="A105" s="94"/>
      <c r="B105" s="44"/>
      <c r="C105" s="87" t="s">
        <v>158</v>
      </c>
      <c r="D105" s="66" t="s">
        <v>203</v>
      </c>
      <c r="E105" s="26" t="s">
        <v>22</v>
      </c>
      <c r="F105" s="26" t="s">
        <v>15</v>
      </c>
      <c r="G105" s="88"/>
      <c r="H105" s="27"/>
      <c r="I105" s="82">
        <f t="shared" ref="I105:L108" si="9">I106</f>
        <v>0</v>
      </c>
      <c r="J105" s="82">
        <f t="shared" si="9"/>
        <v>296.38</v>
      </c>
      <c r="K105" s="57">
        <f t="shared" si="9"/>
        <v>0</v>
      </c>
      <c r="L105" s="57">
        <f t="shared" si="9"/>
        <v>0</v>
      </c>
    </row>
    <row r="106" spans="1:12" s="15" customFormat="1" ht="57" hidden="1" customHeight="1">
      <c r="A106" s="94"/>
      <c r="B106" s="44"/>
      <c r="C106" s="71" t="s">
        <v>244</v>
      </c>
      <c r="D106" s="32" t="s">
        <v>203</v>
      </c>
      <c r="E106" s="27" t="s">
        <v>22</v>
      </c>
      <c r="F106" s="27" t="s">
        <v>15</v>
      </c>
      <c r="G106" s="88" t="s">
        <v>211</v>
      </c>
      <c r="H106" s="27"/>
      <c r="I106" s="82">
        <f t="shared" si="9"/>
        <v>0</v>
      </c>
      <c r="J106" s="82">
        <f t="shared" si="9"/>
        <v>296.38</v>
      </c>
      <c r="K106" s="57">
        <f t="shared" si="9"/>
        <v>0</v>
      </c>
      <c r="L106" s="57">
        <f t="shared" si="9"/>
        <v>0</v>
      </c>
    </row>
    <row r="107" spans="1:12" s="15" customFormat="1" ht="72.75" hidden="1" customHeight="1">
      <c r="A107" s="94"/>
      <c r="B107" s="44"/>
      <c r="C107" s="118" t="s">
        <v>262</v>
      </c>
      <c r="D107" s="32" t="s">
        <v>203</v>
      </c>
      <c r="E107" s="27" t="s">
        <v>22</v>
      </c>
      <c r="F107" s="27" t="s">
        <v>15</v>
      </c>
      <c r="G107" s="88" t="s">
        <v>235</v>
      </c>
      <c r="H107" s="27"/>
      <c r="I107" s="82">
        <f t="shared" si="9"/>
        <v>0</v>
      </c>
      <c r="J107" s="82">
        <f t="shared" si="9"/>
        <v>296.38</v>
      </c>
      <c r="K107" s="57">
        <f t="shared" si="9"/>
        <v>0</v>
      </c>
      <c r="L107" s="57">
        <f t="shared" si="9"/>
        <v>0</v>
      </c>
    </row>
    <row r="108" spans="1:12" s="15" customFormat="1" ht="88.5" hidden="1" customHeight="1">
      <c r="A108" s="94"/>
      <c r="B108" s="44"/>
      <c r="C108" s="118" t="s">
        <v>264</v>
      </c>
      <c r="D108" s="32" t="s">
        <v>203</v>
      </c>
      <c r="E108" s="27" t="s">
        <v>22</v>
      </c>
      <c r="F108" s="27" t="s">
        <v>15</v>
      </c>
      <c r="G108" s="88" t="s">
        <v>242</v>
      </c>
      <c r="H108" s="27"/>
      <c r="I108" s="106">
        <f t="shared" si="9"/>
        <v>0</v>
      </c>
      <c r="J108" s="106">
        <f t="shared" si="9"/>
        <v>296.38</v>
      </c>
      <c r="K108" s="113">
        <f t="shared" si="9"/>
        <v>0</v>
      </c>
      <c r="L108" s="113">
        <f t="shared" si="9"/>
        <v>0</v>
      </c>
    </row>
    <row r="109" spans="1:12" s="15" customFormat="1" ht="58.5" hidden="1" customHeight="1">
      <c r="A109" s="94"/>
      <c r="B109" s="44"/>
      <c r="C109" s="42" t="s">
        <v>214</v>
      </c>
      <c r="D109" s="32" t="s">
        <v>203</v>
      </c>
      <c r="E109" s="27" t="s">
        <v>22</v>
      </c>
      <c r="F109" s="27" t="s">
        <v>15</v>
      </c>
      <c r="G109" s="88" t="s">
        <v>242</v>
      </c>
      <c r="H109" s="27" t="s">
        <v>49</v>
      </c>
      <c r="I109" s="82"/>
      <c r="J109" s="91">
        <v>296.38</v>
      </c>
      <c r="K109" s="57"/>
      <c r="L109" s="113"/>
    </row>
    <row r="110" spans="1:12" s="16" customFormat="1" ht="45" customHeight="1">
      <c r="A110" s="95"/>
      <c r="B110" s="49"/>
      <c r="C110" s="65" t="s">
        <v>164</v>
      </c>
      <c r="D110" s="66" t="s">
        <v>203</v>
      </c>
      <c r="E110" s="26" t="s">
        <v>22</v>
      </c>
      <c r="F110" s="26" t="s">
        <v>19</v>
      </c>
      <c r="G110" s="88"/>
      <c r="H110" s="27"/>
      <c r="I110" s="82">
        <f t="shared" ref="I110:L112" si="10">I111</f>
        <v>0</v>
      </c>
      <c r="J110" s="82">
        <f t="shared" si="10"/>
        <v>1241.58</v>
      </c>
      <c r="K110" s="57">
        <f t="shared" si="10"/>
        <v>413.9</v>
      </c>
      <c r="L110" s="57">
        <f t="shared" si="10"/>
        <v>413.9</v>
      </c>
    </row>
    <row r="111" spans="1:12" s="16" customFormat="1" ht="56.25" customHeight="1">
      <c r="A111" s="95"/>
      <c r="B111" s="49"/>
      <c r="C111" s="71" t="s">
        <v>244</v>
      </c>
      <c r="D111" s="32" t="s">
        <v>203</v>
      </c>
      <c r="E111" s="27" t="s">
        <v>22</v>
      </c>
      <c r="F111" s="27" t="s">
        <v>19</v>
      </c>
      <c r="G111" s="88" t="s">
        <v>211</v>
      </c>
      <c r="H111" s="27"/>
      <c r="I111" s="82">
        <f t="shared" si="10"/>
        <v>0</v>
      </c>
      <c r="J111" s="82">
        <f t="shared" si="10"/>
        <v>1241.58</v>
      </c>
      <c r="K111" s="57">
        <f t="shared" si="10"/>
        <v>413.9</v>
      </c>
      <c r="L111" s="57">
        <f t="shared" si="10"/>
        <v>413.9</v>
      </c>
    </row>
    <row r="112" spans="1:12" s="16" customFormat="1" ht="78" customHeight="1">
      <c r="A112" s="95"/>
      <c r="B112" s="49"/>
      <c r="C112" s="118" t="s">
        <v>262</v>
      </c>
      <c r="D112" s="32" t="s">
        <v>203</v>
      </c>
      <c r="E112" s="27" t="s">
        <v>22</v>
      </c>
      <c r="F112" s="27" t="s">
        <v>19</v>
      </c>
      <c r="G112" s="88" t="s">
        <v>235</v>
      </c>
      <c r="H112" s="27"/>
      <c r="I112" s="82">
        <f t="shared" si="10"/>
        <v>0</v>
      </c>
      <c r="J112" s="82">
        <f t="shared" si="10"/>
        <v>1241.58</v>
      </c>
      <c r="K112" s="57">
        <f t="shared" si="10"/>
        <v>413.9</v>
      </c>
      <c r="L112" s="57">
        <f t="shared" si="10"/>
        <v>413.9</v>
      </c>
    </row>
    <row r="113" spans="1:12" s="16" customFormat="1" ht="88.5" customHeight="1">
      <c r="A113" s="95"/>
      <c r="B113" s="49"/>
      <c r="C113" s="118" t="s">
        <v>264</v>
      </c>
      <c r="D113" s="32" t="s">
        <v>203</v>
      </c>
      <c r="E113" s="27" t="s">
        <v>22</v>
      </c>
      <c r="F113" s="27" t="s">
        <v>19</v>
      </c>
      <c r="G113" s="88" t="s">
        <v>242</v>
      </c>
      <c r="H113" s="27"/>
      <c r="I113" s="82">
        <f>I115+I114</f>
        <v>0</v>
      </c>
      <c r="J113" s="82">
        <f>J115+J114</f>
        <v>1241.58</v>
      </c>
      <c r="K113" s="57">
        <f>K115+K114</f>
        <v>413.9</v>
      </c>
      <c r="L113" s="57">
        <f>L115+L114</f>
        <v>413.9</v>
      </c>
    </row>
    <row r="114" spans="1:12" s="16" customFormat="1" ht="55.5" hidden="1" customHeight="1">
      <c r="A114" s="95"/>
      <c r="B114" s="49"/>
      <c r="C114" s="70" t="s">
        <v>0</v>
      </c>
      <c r="D114" s="32" t="s">
        <v>203</v>
      </c>
      <c r="E114" s="27" t="s">
        <v>22</v>
      </c>
      <c r="F114" s="27" t="s">
        <v>19</v>
      </c>
      <c r="G114" s="88" t="s">
        <v>242</v>
      </c>
      <c r="H114" s="27" t="s">
        <v>46</v>
      </c>
      <c r="I114" s="82"/>
      <c r="J114" s="91">
        <v>561.78</v>
      </c>
      <c r="K114" s="57"/>
      <c r="L114" s="113"/>
    </row>
    <row r="115" spans="1:12" s="16" customFormat="1" ht="57" customHeight="1">
      <c r="A115" s="95"/>
      <c r="B115" s="49"/>
      <c r="C115" s="42" t="s">
        <v>214</v>
      </c>
      <c r="D115" s="32" t="s">
        <v>203</v>
      </c>
      <c r="E115" s="27" t="s">
        <v>22</v>
      </c>
      <c r="F115" s="27" t="s">
        <v>19</v>
      </c>
      <c r="G115" s="88" t="s">
        <v>242</v>
      </c>
      <c r="H115" s="27" t="s">
        <v>49</v>
      </c>
      <c r="I115" s="82"/>
      <c r="J115" s="91">
        <f>J127+J131+J133</f>
        <v>679.8</v>
      </c>
      <c r="K115" s="125">
        <v>413.9</v>
      </c>
      <c r="L115" s="125">
        <v>413.9</v>
      </c>
    </row>
    <row r="116" spans="1:12" s="16" customFormat="1" ht="88.5" hidden="1" customHeight="1">
      <c r="A116" s="95"/>
      <c r="B116" s="49"/>
      <c r="C116" s="87" t="s">
        <v>158</v>
      </c>
      <c r="D116" s="32" t="s">
        <v>203</v>
      </c>
      <c r="E116" s="27" t="s">
        <v>22</v>
      </c>
      <c r="F116" s="27" t="s">
        <v>15</v>
      </c>
      <c r="G116" s="88"/>
      <c r="H116" s="27"/>
      <c r="I116" s="82">
        <f>I118</f>
        <v>296.38</v>
      </c>
      <c r="J116" s="82">
        <f>J118</f>
        <v>-296.38</v>
      </c>
      <c r="K116" s="57">
        <f>K118</f>
        <v>0</v>
      </c>
      <c r="L116" s="126"/>
    </row>
    <row r="117" spans="1:12" s="16" customFormat="1" ht="88.5" hidden="1" customHeight="1">
      <c r="A117" s="95"/>
      <c r="B117" s="49"/>
      <c r="C117" s="62" t="s">
        <v>14</v>
      </c>
      <c r="D117" s="32" t="s">
        <v>203</v>
      </c>
      <c r="E117" s="27" t="s">
        <v>22</v>
      </c>
      <c r="F117" s="27" t="s">
        <v>15</v>
      </c>
      <c r="G117" s="88" t="s">
        <v>43</v>
      </c>
      <c r="H117" s="27"/>
      <c r="I117" s="82"/>
      <c r="J117" s="91"/>
      <c r="K117" s="57"/>
      <c r="L117" s="126"/>
    </row>
    <row r="118" spans="1:12" s="16" customFormat="1" ht="88.5" hidden="1" customHeight="1">
      <c r="A118" s="95"/>
      <c r="B118" s="49"/>
      <c r="C118" s="62" t="s">
        <v>14</v>
      </c>
      <c r="D118" s="54" t="s">
        <v>203</v>
      </c>
      <c r="E118" s="54" t="s">
        <v>22</v>
      </c>
      <c r="F118" s="54" t="s">
        <v>15</v>
      </c>
      <c r="G118" s="56" t="s">
        <v>43</v>
      </c>
      <c r="H118" s="27"/>
      <c r="I118" s="82">
        <f>I119</f>
        <v>296.38</v>
      </c>
      <c r="J118" s="82">
        <f>J119</f>
        <v>-296.38</v>
      </c>
      <c r="K118" s="57">
        <f>K119</f>
        <v>0</v>
      </c>
      <c r="L118" s="126"/>
    </row>
    <row r="119" spans="1:12" s="16" customFormat="1" ht="88.5" hidden="1" customHeight="1">
      <c r="A119" s="95"/>
      <c r="B119" s="49"/>
      <c r="C119" s="62" t="s">
        <v>8</v>
      </c>
      <c r="D119" s="54" t="s">
        <v>203</v>
      </c>
      <c r="E119" s="54" t="s">
        <v>22</v>
      </c>
      <c r="F119" s="54" t="s">
        <v>15</v>
      </c>
      <c r="G119" s="54" t="s">
        <v>43</v>
      </c>
      <c r="H119" s="27" t="s">
        <v>49</v>
      </c>
      <c r="I119" s="82">
        <v>296.38</v>
      </c>
      <c r="J119" s="91">
        <v>-296.38</v>
      </c>
      <c r="K119" s="57">
        <f>I119+J119</f>
        <v>0</v>
      </c>
      <c r="L119" s="126"/>
    </row>
    <row r="120" spans="1:12" s="16" customFormat="1" ht="88.5" hidden="1" customHeight="1">
      <c r="A120" s="95"/>
      <c r="B120" s="49"/>
      <c r="C120" s="86"/>
      <c r="D120" s="32"/>
      <c r="E120" s="27"/>
      <c r="F120" s="27"/>
      <c r="G120" s="88"/>
      <c r="H120" s="27"/>
      <c r="I120" s="82"/>
      <c r="J120" s="91"/>
      <c r="K120" s="57"/>
      <c r="L120" s="126"/>
    </row>
    <row r="121" spans="1:12" s="16" customFormat="1" ht="88.5" hidden="1" customHeight="1">
      <c r="A121" s="95"/>
      <c r="B121" s="49"/>
      <c r="C121" s="86"/>
      <c r="D121" s="32"/>
      <c r="E121" s="27"/>
      <c r="F121" s="27"/>
      <c r="G121" s="88"/>
      <c r="H121" s="27"/>
      <c r="I121" s="82"/>
      <c r="J121" s="91"/>
      <c r="K121" s="57"/>
      <c r="L121" s="126"/>
    </row>
    <row r="122" spans="1:12" s="16" customFormat="1" ht="88.5" hidden="1" customHeight="1">
      <c r="A122" s="95"/>
      <c r="B122" s="49"/>
      <c r="C122" s="65" t="s">
        <v>164</v>
      </c>
      <c r="D122" s="32" t="s">
        <v>203</v>
      </c>
      <c r="E122" s="27" t="s">
        <v>22</v>
      </c>
      <c r="F122" s="27" t="s">
        <v>19</v>
      </c>
      <c r="G122" s="88"/>
      <c r="H122" s="27"/>
      <c r="I122" s="82">
        <f>I123</f>
        <v>561.78</v>
      </c>
      <c r="J122" s="82">
        <f>J123</f>
        <v>-561.78</v>
      </c>
      <c r="K122" s="57">
        <f>K123</f>
        <v>0</v>
      </c>
      <c r="L122" s="126"/>
    </row>
    <row r="123" spans="1:12" s="17" customFormat="1" ht="88.5" hidden="1" customHeight="1">
      <c r="A123" s="96"/>
      <c r="B123" s="44"/>
      <c r="C123" s="77" t="s">
        <v>243</v>
      </c>
      <c r="D123" s="66" t="s">
        <v>203</v>
      </c>
      <c r="E123" s="26" t="s">
        <v>22</v>
      </c>
      <c r="F123" s="26" t="s">
        <v>19</v>
      </c>
      <c r="G123" s="88" t="s">
        <v>44</v>
      </c>
      <c r="H123" s="27"/>
      <c r="I123" s="82">
        <f>I124</f>
        <v>561.78</v>
      </c>
      <c r="J123" s="91">
        <f>J124</f>
        <v>-561.78</v>
      </c>
      <c r="K123" s="57">
        <f>I123+J123</f>
        <v>0</v>
      </c>
      <c r="L123" s="126"/>
    </row>
    <row r="124" spans="1:12" ht="88.5" hidden="1" customHeight="1">
      <c r="B124" s="44"/>
      <c r="C124" s="77" t="s">
        <v>237</v>
      </c>
      <c r="D124" s="66" t="s">
        <v>203</v>
      </c>
      <c r="E124" s="26" t="s">
        <v>22</v>
      </c>
      <c r="F124" s="26" t="s">
        <v>19</v>
      </c>
      <c r="G124" s="88" t="s">
        <v>45</v>
      </c>
      <c r="H124" s="27"/>
      <c r="I124" s="82">
        <f>I125+I126</f>
        <v>561.78</v>
      </c>
      <c r="J124" s="91">
        <f>J125+J126</f>
        <v>-561.78</v>
      </c>
      <c r="K124" s="57">
        <f>I124+J124</f>
        <v>0</v>
      </c>
      <c r="L124" s="113"/>
    </row>
    <row r="125" spans="1:12" s="15" customFormat="1" ht="88.5" hidden="1" customHeight="1">
      <c r="A125" s="94"/>
      <c r="B125" s="44"/>
      <c r="C125" s="70" t="s">
        <v>0</v>
      </c>
      <c r="D125" s="32" t="s">
        <v>203</v>
      </c>
      <c r="E125" s="27" t="s">
        <v>22</v>
      </c>
      <c r="F125" s="27" t="s">
        <v>19</v>
      </c>
      <c r="G125" s="88" t="s">
        <v>45</v>
      </c>
      <c r="H125" s="27" t="s">
        <v>46</v>
      </c>
      <c r="I125" s="82">
        <v>561.78</v>
      </c>
      <c r="J125" s="91">
        <v>-561.78</v>
      </c>
      <c r="K125" s="57">
        <f>I125+J125</f>
        <v>0</v>
      </c>
      <c r="L125" s="113"/>
    </row>
    <row r="126" spans="1:12" s="16" customFormat="1" ht="88.5" hidden="1" customHeight="1">
      <c r="A126" s="95"/>
      <c r="B126" s="44"/>
      <c r="C126" s="42" t="s">
        <v>214</v>
      </c>
      <c r="D126" s="32" t="s">
        <v>203</v>
      </c>
      <c r="E126" s="27" t="s">
        <v>22</v>
      </c>
      <c r="F126" s="27" t="s">
        <v>19</v>
      </c>
      <c r="G126" s="88" t="s">
        <v>45</v>
      </c>
      <c r="H126" s="27" t="s">
        <v>49</v>
      </c>
      <c r="I126" s="82"/>
      <c r="J126" s="91"/>
      <c r="K126" s="57">
        <f>I126+J126</f>
        <v>0</v>
      </c>
      <c r="L126" s="126"/>
    </row>
    <row r="127" spans="1:12" s="16" customFormat="1" ht="27.75" customHeight="1">
      <c r="A127" s="95"/>
      <c r="B127" s="44"/>
      <c r="C127" s="30" t="s">
        <v>207</v>
      </c>
      <c r="D127" s="32" t="s">
        <v>203</v>
      </c>
      <c r="E127" s="27" t="s">
        <v>15</v>
      </c>
      <c r="F127" s="27" t="s">
        <v>16</v>
      </c>
      <c r="G127" s="88" t="s">
        <v>208</v>
      </c>
      <c r="H127" s="88"/>
      <c r="I127" s="82"/>
      <c r="J127" s="82">
        <f t="shared" ref="J127:L129" si="11">J128</f>
        <v>628.9</v>
      </c>
      <c r="K127" s="57">
        <f t="shared" si="11"/>
        <v>0</v>
      </c>
      <c r="L127" s="57">
        <f t="shared" si="11"/>
        <v>0</v>
      </c>
    </row>
    <row r="128" spans="1:12" s="16" customFormat="1" ht="46.5" customHeight="1">
      <c r="A128" s="95"/>
      <c r="B128" s="44"/>
      <c r="C128" s="69" t="s">
        <v>209</v>
      </c>
      <c r="D128" s="32" t="s">
        <v>203</v>
      </c>
      <c r="E128" s="27" t="s">
        <v>15</v>
      </c>
      <c r="F128" s="27" t="s">
        <v>16</v>
      </c>
      <c r="G128" s="88" t="s">
        <v>208</v>
      </c>
      <c r="H128" s="88"/>
      <c r="I128" s="82"/>
      <c r="J128" s="82">
        <f t="shared" si="11"/>
        <v>628.9</v>
      </c>
      <c r="K128" s="57"/>
      <c r="L128" s="57"/>
    </row>
    <row r="129" spans="1:12" s="16" customFormat="1" ht="39" hidden="1" customHeight="1">
      <c r="A129" s="95"/>
      <c r="B129" s="44"/>
      <c r="C129" s="35" t="s">
        <v>210</v>
      </c>
      <c r="D129" s="32" t="s">
        <v>203</v>
      </c>
      <c r="E129" s="27" t="s">
        <v>15</v>
      </c>
      <c r="F129" s="27" t="s">
        <v>16</v>
      </c>
      <c r="G129" s="88" t="s">
        <v>208</v>
      </c>
      <c r="H129" s="88"/>
      <c r="I129" s="82"/>
      <c r="J129" s="82">
        <f t="shared" si="11"/>
        <v>628.9</v>
      </c>
      <c r="K129" s="57">
        <f t="shared" si="11"/>
        <v>671.8</v>
      </c>
      <c r="L129" s="57">
        <f t="shared" si="11"/>
        <v>671.8</v>
      </c>
    </row>
    <row r="130" spans="1:12" s="16" customFormat="1" ht="56.25" hidden="1" customHeight="1">
      <c r="A130" s="95"/>
      <c r="B130" s="44"/>
      <c r="C130" s="70" t="s">
        <v>0</v>
      </c>
      <c r="D130" s="32" t="s">
        <v>203</v>
      </c>
      <c r="E130" s="27" t="s">
        <v>15</v>
      </c>
      <c r="F130" s="27" t="s">
        <v>16</v>
      </c>
      <c r="G130" s="88" t="s">
        <v>208</v>
      </c>
      <c r="H130" s="88" t="s">
        <v>46</v>
      </c>
      <c r="I130" s="82"/>
      <c r="J130" s="82">
        <v>628.9</v>
      </c>
      <c r="K130" s="57">
        <v>671.8</v>
      </c>
      <c r="L130" s="113">
        <v>671.8</v>
      </c>
    </row>
    <row r="131" spans="1:12" s="16" customFormat="1" ht="36.75" customHeight="1">
      <c r="A131" s="95"/>
      <c r="B131" s="44"/>
      <c r="C131" s="132" t="s">
        <v>5</v>
      </c>
      <c r="D131" s="66" t="s">
        <v>203</v>
      </c>
      <c r="E131" s="26" t="s">
        <v>15</v>
      </c>
      <c r="F131" s="26" t="s">
        <v>22</v>
      </c>
      <c r="G131" s="26" t="s">
        <v>218</v>
      </c>
      <c r="H131" s="26"/>
      <c r="I131" s="83"/>
      <c r="J131" s="83">
        <f>J132</f>
        <v>10</v>
      </c>
      <c r="K131" s="130">
        <f>K132</f>
        <v>10</v>
      </c>
      <c r="L131" s="130">
        <f>L132</f>
        <v>10</v>
      </c>
    </row>
    <row r="132" spans="1:12" s="16" customFormat="1" ht="26.25" customHeight="1">
      <c r="A132" s="95"/>
      <c r="B132" s="44"/>
      <c r="C132" s="42" t="s">
        <v>6</v>
      </c>
      <c r="D132" s="32" t="s">
        <v>203</v>
      </c>
      <c r="E132" s="27" t="s">
        <v>15</v>
      </c>
      <c r="F132" s="27" t="s">
        <v>22</v>
      </c>
      <c r="G132" s="27" t="s">
        <v>218</v>
      </c>
      <c r="H132" s="27" t="s">
        <v>52</v>
      </c>
      <c r="I132" s="82"/>
      <c r="J132" s="90">
        <v>10</v>
      </c>
      <c r="K132" s="57">
        <v>10</v>
      </c>
      <c r="L132" s="113">
        <v>10</v>
      </c>
    </row>
    <row r="133" spans="1:12" s="16" customFormat="1" ht="33" customHeight="1">
      <c r="A133" s="95"/>
      <c r="B133" s="44"/>
      <c r="C133" s="128" t="s">
        <v>220</v>
      </c>
      <c r="D133" s="66" t="s">
        <v>203</v>
      </c>
      <c r="E133" s="26" t="s">
        <v>16</v>
      </c>
      <c r="F133" s="26" t="s">
        <v>17</v>
      </c>
      <c r="G133" s="26" t="s">
        <v>221</v>
      </c>
      <c r="H133" s="26"/>
      <c r="I133" s="83"/>
      <c r="J133" s="83">
        <f>J134</f>
        <v>40.9</v>
      </c>
      <c r="K133" s="130">
        <f>K134</f>
        <v>45.7</v>
      </c>
      <c r="L133" s="130">
        <f>L134</f>
        <v>45.7</v>
      </c>
    </row>
    <row r="134" spans="1:12" s="16" customFormat="1" ht="57" customHeight="1">
      <c r="A134" s="95"/>
      <c r="B134" s="44"/>
      <c r="C134" s="75" t="s">
        <v>7</v>
      </c>
      <c r="D134" s="32" t="s">
        <v>203</v>
      </c>
      <c r="E134" s="27" t="s">
        <v>16</v>
      </c>
      <c r="F134" s="27" t="s">
        <v>17</v>
      </c>
      <c r="G134" s="27" t="s">
        <v>221</v>
      </c>
      <c r="H134" s="27"/>
      <c r="I134" s="82"/>
      <c r="J134" s="82">
        <f>J135+J136</f>
        <v>40.9</v>
      </c>
      <c r="K134" s="57">
        <f>K135+K136</f>
        <v>45.7</v>
      </c>
      <c r="L134" s="57">
        <f>L135+L136</f>
        <v>45.7</v>
      </c>
    </row>
    <row r="135" spans="1:12" s="16" customFormat="1" ht="37.5" customHeight="1">
      <c r="A135" s="95"/>
      <c r="B135" s="44"/>
      <c r="C135" s="70" t="s">
        <v>0</v>
      </c>
      <c r="D135" s="32" t="s">
        <v>203</v>
      </c>
      <c r="E135" s="27" t="s">
        <v>16</v>
      </c>
      <c r="F135" s="27" t="s">
        <v>17</v>
      </c>
      <c r="G135" s="27" t="s">
        <v>221</v>
      </c>
      <c r="H135" s="27" t="s">
        <v>46</v>
      </c>
      <c r="I135" s="82"/>
      <c r="J135" s="90">
        <v>37.409999999999997</v>
      </c>
      <c r="K135" s="57">
        <v>45.7</v>
      </c>
      <c r="L135" s="113">
        <v>45.7</v>
      </c>
    </row>
    <row r="136" spans="1:12" s="16" customFormat="1" ht="35.25" hidden="1" customHeight="1">
      <c r="A136" s="95"/>
      <c r="B136" s="44"/>
      <c r="C136" s="42" t="s">
        <v>214</v>
      </c>
      <c r="D136" s="32" t="s">
        <v>203</v>
      </c>
      <c r="E136" s="27" t="s">
        <v>16</v>
      </c>
      <c r="F136" s="27" t="s">
        <v>17</v>
      </c>
      <c r="G136" s="27" t="s">
        <v>221</v>
      </c>
      <c r="H136" s="27" t="s">
        <v>49</v>
      </c>
      <c r="I136" s="82">
        <v>4.8</v>
      </c>
      <c r="J136" s="90">
        <v>3.49</v>
      </c>
      <c r="K136" s="57"/>
      <c r="L136" s="113"/>
    </row>
    <row r="137" spans="1:12" s="16" customFormat="1" ht="35.25" customHeight="1">
      <c r="A137" s="95"/>
      <c r="B137" s="44"/>
      <c r="C137" s="65" t="s">
        <v>266</v>
      </c>
      <c r="D137" s="32" t="s">
        <v>203</v>
      </c>
      <c r="E137" s="26" t="s">
        <v>17</v>
      </c>
      <c r="F137" s="26" t="s">
        <v>24</v>
      </c>
      <c r="G137" s="89"/>
      <c r="H137" s="26"/>
      <c r="I137" s="83"/>
      <c r="J137" s="92"/>
      <c r="K137" s="130">
        <f>K138</f>
        <v>0.5</v>
      </c>
      <c r="L137" s="133">
        <f>L138</f>
        <v>0.5</v>
      </c>
    </row>
    <row r="138" spans="1:12" s="16" customFormat="1" ht="35.25" customHeight="1">
      <c r="A138" s="95"/>
      <c r="B138" s="44"/>
      <c r="C138" s="42" t="s">
        <v>267</v>
      </c>
      <c r="D138" s="32" t="s">
        <v>203</v>
      </c>
      <c r="E138" s="27" t="s">
        <v>17</v>
      </c>
      <c r="F138" s="27" t="s">
        <v>24</v>
      </c>
      <c r="G138" s="88" t="s">
        <v>33</v>
      </c>
      <c r="H138" s="27" t="s">
        <v>49</v>
      </c>
      <c r="I138" s="82"/>
      <c r="J138" s="90"/>
      <c r="K138" s="57">
        <v>0.5</v>
      </c>
      <c r="L138" s="113">
        <v>0.5</v>
      </c>
    </row>
    <row r="139" spans="1:12" s="16" customFormat="1" ht="30" customHeight="1">
      <c r="A139" s="95"/>
      <c r="B139" s="44"/>
      <c r="C139" s="42" t="s">
        <v>57</v>
      </c>
      <c r="D139" s="32"/>
      <c r="E139" s="27"/>
      <c r="F139" s="27"/>
      <c r="G139" s="88"/>
      <c r="H139" s="27"/>
      <c r="I139" s="82">
        <f>I7+I39+I50+I57+I62+I74+I86+I104</f>
        <v>3038.74</v>
      </c>
      <c r="J139" s="82">
        <v>-157.38999999999999</v>
      </c>
      <c r="K139" s="57">
        <v>2201.9</v>
      </c>
      <c r="L139" s="57">
        <v>2154.1</v>
      </c>
    </row>
    <row r="140" spans="1:12" s="17" customFormat="1" ht="30" customHeight="1">
      <c r="A140" s="96"/>
      <c r="B140" s="44"/>
      <c r="C140" s="65" t="s">
        <v>30</v>
      </c>
      <c r="D140" s="66" t="s">
        <v>56</v>
      </c>
      <c r="E140" s="26" t="s">
        <v>23</v>
      </c>
      <c r="F140" s="26" t="s">
        <v>23</v>
      </c>
      <c r="G140" s="89" t="s">
        <v>54</v>
      </c>
      <c r="H140" s="26" t="s">
        <v>56</v>
      </c>
      <c r="I140" s="82">
        <v>160</v>
      </c>
      <c r="J140" s="91">
        <v>-86</v>
      </c>
      <c r="K140" s="57">
        <v>55.04</v>
      </c>
      <c r="L140" s="113">
        <v>107.8</v>
      </c>
    </row>
    <row r="141" spans="1:12" s="17" customFormat="1" ht="28.5" customHeight="1">
      <c r="A141" s="96"/>
      <c r="B141" s="44"/>
      <c r="C141" s="157" t="s">
        <v>60</v>
      </c>
      <c r="D141" s="157"/>
      <c r="E141" s="157"/>
      <c r="F141" s="157"/>
      <c r="G141" s="157"/>
      <c r="H141" s="157"/>
      <c r="I141" s="100">
        <f>I139+I140</f>
        <v>3198.74</v>
      </c>
      <c r="J141" s="100">
        <f>J139+J140</f>
        <v>-243.39</v>
      </c>
      <c r="K141" s="120">
        <f>K139+K140</f>
        <v>2256.94</v>
      </c>
      <c r="L141" s="120">
        <f>L139+L140</f>
        <v>2261.9</v>
      </c>
    </row>
    <row r="142" spans="1:12" ht="88.5" customHeight="1">
      <c r="B142" s="98"/>
      <c r="C142" s="99"/>
      <c r="D142" s="60"/>
      <c r="E142" s="60"/>
      <c r="F142" s="60"/>
      <c r="G142" s="60"/>
      <c r="H142" s="60"/>
      <c r="I142" s="101"/>
      <c r="J142" s="101"/>
      <c r="K142" s="101"/>
      <c r="L142" s="107"/>
    </row>
    <row r="143" spans="1:12" s="16" customFormat="1" ht="88.5" customHeight="1">
      <c r="A143" s="95"/>
      <c r="B143" s="98"/>
      <c r="C143" s="99"/>
      <c r="D143" s="60"/>
      <c r="E143" s="60"/>
      <c r="F143" s="60"/>
      <c r="G143" s="60"/>
      <c r="H143" s="60"/>
      <c r="I143" s="101"/>
      <c r="J143" s="101"/>
      <c r="K143" s="101"/>
      <c r="L143" s="108"/>
    </row>
    <row r="144" spans="1:12" ht="88.5" customHeight="1">
      <c r="I144" s="112"/>
      <c r="J144" s="112"/>
      <c r="K144" s="112"/>
      <c r="L144" s="107"/>
    </row>
    <row r="145" spans="2:12" ht="88.5" customHeight="1">
      <c r="I145" s="112"/>
      <c r="J145" s="112"/>
      <c r="K145" s="112"/>
      <c r="L145" s="107"/>
    </row>
    <row r="146" spans="2:12" ht="88.5" customHeight="1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47"/>
    </row>
    <row r="157" spans="2:12" ht="88.5" customHeight="1">
      <c r="B157" s="97"/>
      <c r="C157" s="97"/>
      <c r="D157" s="97"/>
      <c r="E157" s="97"/>
      <c r="F157" s="97"/>
      <c r="G157" s="97"/>
      <c r="H157" s="97"/>
      <c r="I157" s="97"/>
      <c r="J157" s="97"/>
      <c r="K157" s="97"/>
    </row>
    <row r="158" spans="2:12" ht="88.5" customHeight="1">
      <c r="B158" s="97"/>
      <c r="C158" s="97"/>
      <c r="D158" s="97"/>
      <c r="E158" s="97"/>
      <c r="F158" s="97"/>
      <c r="G158" s="97"/>
      <c r="H158" s="97"/>
      <c r="I158" s="97"/>
      <c r="J158" s="97"/>
      <c r="K158" s="97"/>
    </row>
    <row r="159" spans="2:12" ht="88.5" customHeight="1">
      <c r="B159" s="97"/>
      <c r="C159" s="97"/>
      <c r="D159" s="97"/>
      <c r="E159" s="97"/>
      <c r="F159" s="97"/>
      <c r="G159" s="97"/>
      <c r="H159" s="97"/>
      <c r="I159" s="97"/>
      <c r="J159" s="97"/>
      <c r="K159" s="97"/>
    </row>
  </sheetData>
  <mergeCells count="5">
    <mergeCell ref="B146:K146"/>
    <mergeCell ref="H1:L1"/>
    <mergeCell ref="B3:L3"/>
    <mergeCell ref="H4:K4"/>
    <mergeCell ref="C141:H141"/>
  </mergeCells>
  <phoneticPr fontId="3" type="noConversion"/>
  <pageMargins left="0.70866141732283472" right="0" top="0.15748031496062992" bottom="0.19685039370078741" header="0" footer="0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98"/>
  <sheetViews>
    <sheetView tabSelected="1" view="pageBreakPreview" zoomScale="60" workbookViewId="0">
      <selection sqref="A1:K80"/>
    </sheetView>
  </sheetViews>
  <sheetFormatPr defaultRowHeight="12.75"/>
  <cols>
    <col min="1" max="1" width="2.42578125" style="13" customWidth="1"/>
    <col min="2" max="2" width="6.5703125" style="10" hidden="1" customWidth="1"/>
    <col min="3" max="3" width="76.28515625" style="11" customWidth="1"/>
    <col min="4" max="4" width="5.42578125" style="12" customWidth="1"/>
    <col min="5" max="5" width="5.85546875" style="12" customWidth="1"/>
    <col min="6" max="6" width="5.5703125" style="12" customWidth="1"/>
    <col min="7" max="7" width="12.85546875" style="12" customWidth="1"/>
    <col min="8" max="8" width="7.140625" style="12" customWidth="1"/>
    <col min="9" max="9" width="14.7109375" style="12" customWidth="1"/>
    <col min="10" max="10" width="12.140625" style="12" customWidth="1"/>
    <col min="11" max="11" width="16.140625" style="12" customWidth="1"/>
    <col min="12" max="12" width="16.140625" style="13" bestFit="1" customWidth="1"/>
    <col min="13" max="16384" width="9.140625" style="13"/>
  </cols>
  <sheetData>
    <row r="1" spans="2:11" ht="130.5" customHeight="1">
      <c r="H1" s="151" t="s">
        <v>274</v>
      </c>
      <c r="I1" s="151"/>
      <c r="J1" s="151"/>
      <c r="K1" s="151"/>
    </row>
    <row r="2" spans="2:11" ht="21.75" customHeight="1">
      <c r="H2" s="64"/>
      <c r="I2" s="64"/>
      <c r="J2" s="64"/>
      <c r="K2" s="64"/>
    </row>
    <row r="3" spans="2:11" s="4" customFormat="1" ht="57" customHeight="1">
      <c r="B3" s="158" t="s">
        <v>256</v>
      </c>
      <c r="C3" s="158"/>
      <c r="D3" s="158"/>
      <c r="E3" s="158"/>
      <c r="F3" s="158"/>
      <c r="G3" s="158"/>
      <c r="H3" s="158"/>
      <c r="I3" s="158"/>
      <c r="J3" s="158"/>
      <c r="K3" s="159"/>
    </row>
    <row r="4" spans="2:11" s="15" customFormat="1" ht="15.75">
      <c r="B4" s="14"/>
      <c r="C4" s="14"/>
      <c r="D4" s="14"/>
      <c r="E4" s="14"/>
      <c r="F4" s="14"/>
      <c r="G4" s="63"/>
      <c r="H4" s="160" t="s">
        <v>190</v>
      </c>
      <c r="I4" s="160"/>
      <c r="J4" s="160"/>
      <c r="K4" s="160"/>
    </row>
    <row r="5" spans="2:11" s="127" customFormat="1" ht="76.5" customHeight="1">
      <c r="B5" s="48" t="s">
        <v>252</v>
      </c>
      <c r="C5" s="48" t="s">
        <v>96</v>
      </c>
      <c r="D5" s="43" t="s">
        <v>197</v>
      </c>
      <c r="E5" s="43" t="s">
        <v>198</v>
      </c>
      <c r="F5" s="43" t="s">
        <v>199</v>
      </c>
      <c r="G5" s="43" t="s">
        <v>200</v>
      </c>
      <c r="H5" s="43" t="s">
        <v>201</v>
      </c>
      <c r="I5" s="43" t="s">
        <v>251</v>
      </c>
      <c r="J5" s="43" t="s">
        <v>58</v>
      </c>
      <c r="K5" s="48" t="s">
        <v>268</v>
      </c>
    </row>
    <row r="6" spans="2:11" s="15" customFormat="1" ht="15.75">
      <c r="B6" s="48">
        <v>1</v>
      </c>
      <c r="C6" s="48">
        <v>2</v>
      </c>
      <c r="D6" s="43" t="s">
        <v>97</v>
      </c>
      <c r="E6" s="43" t="s">
        <v>98</v>
      </c>
      <c r="F6" s="43" t="s">
        <v>99</v>
      </c>
      <c r="G6" s="43" t="s">
        <v>100</v>
      </c>
      <c r="H6" s="43" t="s">
        <v>101</v>
      </c>
      <c r="I6" s="43"/>
      <c r="J6" s="48">
        <v>8</v>
      </c>
      <c r="K6" s="48">
        <v>9</v>
      </c>
    </row>
    <row r="7" spans="2:11" s="15" customFormat="1" ht="37.5">
      <c r="B7" s="48"/>
      <c r="C7" s="65" t="s">
        <v>94</v>
      </c>
      <c r="D7" s="66" t="s">
        <v>203</v>
      </c>
      <c r="E7" s="66" t="s">
        <v>15</v>
      </c>
      <c r="F7" s="66" t="s">
        <v>205</v>
      </c>
      <c r="G7" s="66"/>
      <c r="H7" s="66"/>
      <c r="I7" s="83">
        <f>I9+I16+I25</f>
        <v>1355.7</v>
      </c>
      <c r="J7" s="83">
        <f>J9+J16+J25</f>
        <v>-17.549999999999997</v>
      </c>
      <c r="K7" s="83">
        <f>K9+K16+K25</f>
        <v>1338.15</v>
      </c>
    </row>
    <row r="8" spans="2:11" s="15" customFormat="1" ht="24" hidden="1" customHeight="1">
      <c r="B8" s="48"/>
      <c r="C8" s="67" t="s">
        <v>207</v>
      </c>
      <c r="D8" s="32" t="s">
        <v>203</v>
      </c>
      <c r="E8" s="61" t="s">
        <v>15</v>
      </c>
      <c r="F8" s="61" t="s">
        <v>16</v>
      </c>
      <c r="G8" s="68" t="s">
        <v>208</v>
      </c>
      <c r="H8" s="68"/>
      <c r="I8" s="82" t="e">
        <f>#REF!</f>
        <v>#REF!</v>
      </c>
      <c r="J8" s="82" t="e">
        <f>#REF!</f>
        <v>#REF!</v>
      </c>
      <c r="K8" s="82" t="e">
        <f>#REF!</f>
        <v>#REF!</v>
      </c>
    </row>
    <row r="9" spans="2:11" s="15" customFormat="1" ht="40.5" customHeight="1">
      <c r="B9" s="48"/>
      <c r="C9" s="30" t="s">
        <v>276</v>
      </c>
      <c r="D9" s="66" t="s">
        <v>203</v>
      </c>
      <c r="E9" s="145" t="s">
        <v>15</v>
      </c>
      <c r="F9" s="145" t="s">
        <v>16</v>
      </c>
      <c r="G9" s="146" t="s">
        <v>208</v>
      </c>
      <c r="H9" s="146"/>
      <c r="I9" s="137">
        <v>406.5</v>
      </c>
      <c r="J9" s="137">
        <v>0</v>
      </c>
      <c r="K9" s="137">
        <v>406.5</v>
      </c>
    </row>
    <row r="10" spans="2:11" s="15" customFormat="1" ht="61.5" customHeight="1">
      <c r="B10" s="48"/>
      <c r="C10" s="70" t="s">
        <v>0</v>
      </c>
      <c r="D10" s="32" t="s">
        <v>203</v>
      </c>
      <c r="E10" s="61" t="s">
        <v>15</v>
      </c>
      <c r="F10" s="61" t="s">
        <v>16</v>
      </c>
      <c r="G10" s="68" t="s">
        <v>208</v>
      </c>
      <c r="H10" s="68" t="s">
        <v>46</v>
      </c>
      <c r="I10" s="136">
        <v>406.5</v>
      </c>
      <c r="J10" s="136">
        <v>0</v>
      </c>
      <c r="K10" s="136">
        <v>406.5</v>
      </c>
    </row>
    <row r="11" spans="2:11" s="94" customFormat="1" ht="36.75" hidden="1" customHeight="1">
      <c r="B11" s="27" t="s">
        <v>15</v>
      </c>
      <c r="C11" s="117" t="s">
        <v>257</v>
      </c>
      <c r="D11" s="32" t="s">
        <v>203</v>
      </c>
      <c r="E11" s="27" t="s">
        <v>15</v>
      </c>
      <c r="F11" s="27" t="s">
        <v>273</v>
      </c>
      <c r="G11" s="88" t="s">
        <v>273</v>
      </c>
      <c r="H11" s="88"/>
      <c r="I11" s="136" t="e">
        <f>#REF!</f>
        <v>#REF!</v>
      </c>
      <c r="J11" s="136" t="e">
        <f>#REF!</f>
        <v>#REF!</v>
      </c>
      <c r="K11" s="137" t="e">
        <f>#REF!</f>
        <v>#REF!</v>
      </c>
    </row>
    <row r="12" spans="2:11" s="94" customFormat="1" ht="36" customHeight="1">
      <c r="B12" s="55"/>
      <c r="C12" s="65" t="s">
        <v>91</v>
      </c>
      <c r="D12" s="66" t="s">
        <v>203</v>
      </c>
      <c r="E12" s="26" t="s">
        <v>15</v>
      </c>
      <c r="F12" s="26" t="s">
        <v>98</v>
      </c>
      <c r="G12" s="26"/>
      <c r="H12" s="26"/>
      <c r="I12" s="137">
        <f>I16</f>
        <v>929.2</v>
      </c>
      <c r="J12" s="137">
        <f>J16</f>
        <v>-17.549999999999997</v>
      </c>
      <c r="K12" s="137">
        <f>K16</f>
        <v>911.65000000000009</v>
      </c>
    </row>
    <row r="13" spans="2:11" s="94" customFormat="1" ht="71.25" hidden="1" customHeight="1">
      <c r="B13" s="55"/>
      <c r="C13" s="74" t="s">
        <v>216</v>
      </c>
      <c r="D13" s="32" t="s">
        <v>203</v>
      </c>
      <c r="E13" s="27" t="s">
        <v>15</v>
      </c>
      <c r="F13" s="27" t="s">
        <v>16</v>
      </c>
      <c r="G13" s="27" t="s">
        <v>26</v>
      </c>
      <c r="H13" s="27"/>
      <c r="I13" s="136">
        <v>0</v>
      </c>
      <c r="J13" s="136">
        <v>0</v>
      </c>
      <c r="K13" s="136"/>
    </row>
    <row r="14" spans="2:11" s="94" customFormat="1" ht="24" hidden="1" customHeight="1">
      <c r="B14" s="55"/>
      <c r="C14" s="42" t="s">
        <v>1</v>
      </c>
      <c r="D14" s="32" t="s">
        <v>203</v>
      </c>
      <c r="E14" s="27" t="s">
        <v>15</v>
      </c>
      <c r="F14" s="27" t="s">
        <v>16</v>
      </c>
      <c r="G14" s="88" t="s">
        <v>208</v>
      </c>
      <c r="H14" s="88"/>
      <c r="I14" s="136">
        <f>I15</f>
        <v>0</v>
      </c>
      <c r="J14" s="136">
        <f>J15</f>
        <v>0</v>
      </c>
      <c r="K14" s="136"/>
    </row>
    <row r="15" spans="2:11" s="94" customFormat="1" ht="48" hidden="1" customHeight="1">
      <c r="B15" s="55"/>
      <c r="C15" s="70" t="s">
        <v>0</v>
      </c>
      <c r="D15" s="32" t="s">
        <v>203</v>
      </c>
      <c r="E15" s="27" t="s">
        <v>15</v>
      </c>
      <c r="F15" s="27" t="s">
        <v>16</v>
      </c>
      <c r="G15" s="88" t="s">
        <v>208</v>
      </c>
      <c r="H15" s="88" t="s">
        <v>46</v>
      </c>
      <c r="I15" s="136">
        <v>0</v>
      </c>
      <c r="J15" s="136">
        <v>0</v>
      </c>
      <c r="K15" s="136"/>
    </row>
    <row r="16" spans="2:11" s="94" customFormat="1" ht="27.75" customHeight="1">
      <c r="B16" s="55"/>
      <c r="C16" s="132" t="s">
        <v>2</v>
      </c>
      <c r="D16" s="66" t="s">
        <v>203</v>
      </c>
      <c r="E16" s="26" t="s">
        <v>15</v>
      </c>
      <c r="F16" s="26" t="s">
        <v>18</v>
      </c>
      <c r="G16" s="89" t="s">
        <v>212</v>
      </c>
      <c r="H16" s="89"/>
      <c r="I16" s="137">
        <f>I17+I18+I19++I20+I21+I22</f>
        <v>929.2</v>
      </c>
      <c r="J16" s="137">
        <f>J17+J18+J19++J20+J21+J22</f>
        <v>-17.549999999999997</v>
      </c>
      <c r="K16" s="138">
        <f t="shared" ref="K16:K22" si="0">SUM(I16:J16)</f>
        <v>911.65000000000009</v>
      </c>
    </row>
    <row r="17" spans="2:11" s="94" customFormat="1" ht="33.75" customHeight="1">
      <c r="B17" s="55"/>
      <c r="C17" s="76" t="s">
        <v>0</v>
      </c>
      <c r="D17" s="32" t="s">
        <v>203</v>
      </c>
      <c r="E17" s="27" t="s">
        <v>15</v>
      </c>
      <c r="F17" s="27" t="s">
        <v>18</v>
      </c>
      <c r="G17" s="88" t="s">
        <v>212</v>
      </c>
      <c r="H17" s="88" t="s">
        <v>46</v>
      </c>
      <c r="I17" s="136">
        <v>663.2</v>
      </c>
      <c r="J17" s="138">
        <v>0</v>
      </c>
      <c r="K17" s="138">
        <v>663.2</v>
      </c>
    </row>
    <row r="18" spans="2:11" s="94" customFormat="1" ht="33" customHeight="1">
      <c r="B18" s="55"/>
      <c r="C18" s="42" t="s">
        <v>217</v>
      </c>
      <c r="D18" s="32" t="s">
        <v>203</v>
      </c>
      <c r="E18" s="27" t="s">
        <v>15</v>
      </c>
      <c r="F18" s="27" t="s">
        <v>18</v>
      </c>
      <c r="G18" s="88" t="s">
        <v>212</v>
      </c>
      <c r="H18" s="88" t="s">
        <v>47</v>
      </c>
      <c r="I18" s="136"/>
      <c r="J18" s="138">
        <v>0</v>
      </c>
      <c r="K18" s="138">
        <f t="shared" si="0"/>
        <v>0</v>
      </c>
    </row>
    <row r="19" spans="2:11" s="94" customFormat="1" ht="39" customHeight="1">
      <c r="B19" s="55"/>
      <c r="C19" s="42" t="s">
        <v>213</v>
      </c>
      <c r="D19" s="32" t="s">
        <v>203</v>
      </c>
      <c r="E19" s="27" t="s">
        <v>15</v>
      </c>
      <c r="F19" s="27" t="s">
        <v>18</v>
      </c>
      <c r="G19" s="88" t="s">
        <v>212</v>
      </c>
      <c r="H19" s="88" t="s">
        <v>48</v>
      </c>
      <c r="I19" s="136">
        <v>30</v>
      </c>
      <c r="J19" s="138">
        <v>0</v>
      </c>
      <c r="K19" s="138">
        <f t="shared" si="0"/>
        <v>30</v>
      </c>
    </row>
    <row r="20" spans="2:11" s="94" customFormat="1" ht="37.5">
      <c r="B20" s="55"/>
      <c r="C20" s="42" t="s">
        <v>214</v>
      </c>
      <c r="D20" s="32" t="s">
        <v>203</v>
      </c>
      <c r="E20" s="27" t="s">
        <v>15</v>
      </c>
      <c r="F20" s="27" t="s">
        <v>18</v>
      </c>
      <c r="G20" s="88" t="s">
        <v>212</v>
      </c>
      <c r="H20" s="88" t="s">
        <v>49</v>
      </c>
      <c r="I20" s="136">
        <v>195.7</v>
      </c>
      <c r="J20" s="138">
        <v>-23.13</v>
      </c>
      <c r="K20" s="138">
        <v>172.57</v>
      </c>
    </row>
    <row r="21" spans="2:11" s="94" customFormat="1" ht="18.75">
      <c r="B21" s="55"/>
      <c r="C21" s="42" t="s">
        <v>4</v>
      </c>
      <c r="D21" s="32" t="s">
        <v>203</v>
      </c>
      <c r="E21" s="27" t="s">
        <v>15</v>
      </c>
      <c r="F21" s="27" t="s">
        <v>18</v>
      </c>
      <c r="G21" s="88" t="s">
        <v>212</v>
      </c>
      <c r="H21" s="88" t="s">
        <v>50</v>
      </c>
      <c r="I21" s="136">
        <v>35.299999999999997</v>
      </c>
      <c r="J21" s="138">
        <v>5.58</v>
      </c>
      <c r="K21" s="138">
        <v>40.880000000000003</v>
      </c>
    </row>
    <row r="22" spans="2:11" s="94" customFormat="1" ht="18.75" customHeight="1">
      <c r="B22" s="55"/>
      <c r="C22" s="42" t="s">
        <v>13</v>
      </c>
      <c r="D22" s="32" t="s">
        <v>203</v>
      </c>
      <c r="E22" s="27" t="s">
        <v>15</v>
      </c>
      <c r="F22" s="27" t="s">
        <v>18</v>
      </c>
      <c r="G22" s="88" t="s">
        <v>212</v>
      </c>
      <c r="H22" s="88" t="s">
        <v>51</v>
      </c>
      <c r="I22" s="136">
        <v>5</v>
      </c>
      <c r="J22" s="138">
        <v>0</v>
      </c>
      <c r="K22" s="138">
        <f t="shared" si="0"/>
        <v>5</v>
      </c>
    </row>
    <row r="23" spans="2:11" s="94" customFormat="1" ht="18.75" hidden="1">
      <c r="B23" s="55"/>
      <c r="C23" s="30" t="s">
        <v>207</v>
      </c>
      <c r="D23" s="32" t="s">
        <v>203</v>
      </c>
      <c r="E23" s="27" t="s">
        <v>15</v>
      </c>
      <c r="F23" s="27"/>
      <c r="G23" s="27"/>
      <c r="H23" s="27"/>
      <c r="I23" s="136"/>
      <c r="J23" s="138"/>
      <c r="K23" s="138"/>
    </row>
    <row r="24" spans="2:11" s="94" customFormat="1" ht="37.5" hidden="1">
      <c r="B24" s="55"/>
      <c r="C24" s="69" t="s">
        <v>209</v>
      </c>
      <c r="D24" s="32" t="s">
        <v>203</v>
      </c>
      <c r="E24" s="27" t="s">
        <v>15</v>
      </c>
      <c r="F24" s="27" t="s">
        <v>22</v>
      </c>
      <c r="G24" s="88" t="s">
        <v>208</v>
      </c>
      <c r="H24" s="27"/>
      <c r="I24" s="136">
        <f>I26</f>
        <v>20</v>
      </c>
      <c r="J24" s="136">
        <f>J26</f>
        <v>0</v>
      </c>
      <c r="K24" s="136"/>
    </row>
    <row r="25" spans="2:11" s="94" customFormat="1" ht="37.5">
      <c r="B25" s="55"/>
      <c r="C25" s="78" t="s">
        <v>88</v>
      </c>
      <c r="D25" s="66" t="s">
        <v>203</v>
      </c>
      <c r="E25" s="26" t="s">
        <v>15</v>
      </c>
      <c r="F25" s="26" t="s">
        <v>22</v>
      </c>
      <c r="G25" s="89" t="s">
        <v>273</v>
      </c>
      <c r="H25" s="27"/>
      <c r="I25" s="137">
        <f t="shared" ref="I25:K26" si="1">I26</f>
        <v>20</v>
      </c>
      <c r="J25" s="137">
        <f t="shared" si="1"/>
        <v>0</v>
      </c>
      <c r="K25" s="137">
        <f t="shared" si="1"/>
        <v>20</v>
      </c>
    </row>
    <row r="26" spans="2:11" s="94" customFormat="1" ht="18.75">
      <c r="B26" s="55"/>
      <c r="C26" s="77" t="s">
        <v>5</v>
      </c>
      <c r="D26" s="32" t="s">
        <v>203</v>
      </c>
      <c r="E26" s="27" t="s">
        <v>15</v>
      </c>
      <c r="F26" s="27" t="s">
        <v>22</v>
      </c>
      <c r="G26" s="27" t="s">
        <v>218</v>
      </c>
      <c r="H26" s="27"/>
      <c r="I26" s="136">
        <f t="shared" si="1"/>
        <v>20</v>
      </c>
      <c r="J26" s="136">
        <f t="shared" si="1"/>
        <v>0</v>
      </c>
      <c r="K26" s="136">
        <f t="shared" si="1"/>
        <v>20</v>
      </c>
    </row>
    <row r="27" spans="2:11" s="94" customFormat="1" ht="24" customHeight="1">
      <c r="B27" s="55"/>
      <c r="C27" s="42" t="s">
        <v>6</v>
      </c>
      <c r="D27" s="32" t="s">
        <v>203</v>
      </c>
      <c r="E27" s="27" t="s">
        <v>15</v>
      </c>
      <c r="F27" s="27" t="s">
        <v>22</v>
      </c>
      <c r="G27" s="27" t="s">
        <v>218</v>
      </c>
      <c r="H27" s="27" t="s">
        <v>52</v>
      </c>
      <c r="I27" s="136">
        <v>20</v>
      </c>
      <c r="J27" s="138">
        <v>0</v>
      </c>
      <c r="K27" s="136">
        <f>SUM(I27:J27)</f>
        <v>20</v>
      </c>
    </row>
    <row r="28" spans="2:11" s="94" customFormat="1" ht="37.5">
      <c r="B28" s="55"/>
      <c r="C28" s="65" t="s">
        <v>86</v>
      </c>
      <c r="D28" s="66" t="s">
        <v>203</v>
      </c>
      <c r="E28" s="26" t="s">
        <v>16</v>
      </c>
      <c r="F28" s="26" t="s">
        <v>205</v>
      </c>
      <c r="G28" s="88"/>
      <c r="H28" s="27"/>
      <c r="I28" s="137">
        <f t="shared" ref="I28:K29" si="2">I29</f>
        <v>45.7</v>
      </c>
      <c r="J28" s="137">
        <f t="shared" si="2"/>
        <v>-2.6</v>
      </c>
      <c r="K28" s="137">
        <f t="shared" si="2"/>
        <v>43.1</v>
      </c>
    </row>
    <row r="29" spans="2:11" s="94" customFormat="1" ht="22.5" customHeight="1">
      <c r="B29" s="55"/>
      <c r="C29" s="79" t="s">
        <v>220</v>
      </c>
      <c r="D29" s="32" t="s">
        <v>203</v>
      </c>
      <c r="E29" s="27" t="s">
        <v>16</v>
      </c>
      <c r="F29" s="27" t="s">
        <v>17</v>
      </c>
      <c r="G29" s="27" t="s">
        <v>221</v>
      </c>
      <c r="H29" s="27" t="s">
        <v>202</v>
      </c>
      <c r="I29" s="139">
        <f t="shared" si="2"/>
        <v>45.7</v>
      </c>
      <c r="J29" s="139">
        <f t="shared" si="2"/>
        <v>-2.6</v>
      </c>
      <c r="K29" s="136">
        <f t="shared" si="2"/>
        <v>43.1</v>
      </c>
    </row>
    <row r="30" spans="2:11" s="94" customFormat="1" ht="40.5" customHeight="1">
      <c r="B30" s="55"/>
      <c r="C30" s="77" t="s">
        <v>7</v>
      </c>
      <c r="D30" s="32" t="s">
        <v>203</v>
      </c>
      <c r="E30" s="27" t="s">
        <v>16</v>
      </c>
      <c r="F30" s="27" t="s">
        <v>17</v>
      </c>
      <c r="G30" s="27" t="s">
        <v>221</v>
      </c>
      <c r="H30" s="27" t="s">
        <v>202</v>
      </c>
      <c r="I30" s="139">
        <f>I31+I32</f>
        <v>45.7</v>
      </c>
      <c r="J30" s="139">
        <f>J31+J32</f>
        <v>-2.6</v>
      </c>
      <c r="K30" s="139">
        <f>K31+K32</f>
        <v>43.1</v>
      </c>
    </row>
    <row r="31" spans="2:11" s="94" customFormat="1" ht="33.75" customHeight="1">
      <c r="B31" s="55"/>
      <c r="C31" s="70" t="s">
        <v>0</v>
      </c>
      <c r="D31" s="32" t="s">
        <v>203</v>
      </c>
      <c r="E31" s="27" t="s">
        <v>16</v>
      </c>
      <c r="F31" s="27" t="s">
        <v>17</v>
      </c>
      <c r="G31" s="27" t="s">
        <v>221</v>
      </c>
      <c r="H31" s="27" t="s">
        <v>46</v>
      </c>
      <c r="I31" s="136">
        <v>44.1</v>
      </c>
      <c r="J31" s="138">
        <v>-2.6</v>
      </c>
      <c r="K31" s="136">
        <v>41.5</v>
      </c>
    </row>
    <row r="32" spans="2:11" s="94" customFormat="1" ht="35.25" customHeight="1">
      <c r="B32" s="55"/>
      <c r="C32" s="42" t="s">
        <v>214</v>
      </c>
      <c r="D32" s="32" t="s">
        <v>203</v>
      </c>
      <c r="E32" s="27" t="s">
        <v>16</v>
      </c>
      <c r="F32" s="27" t="s">
        <v>17</v>
      </c>
      <c r="G32" s="27" t="s">
        <v>221</v>
      </c>
      <c r="H32" s="27" t="s">
        <v>49</v>
      </c>
      <c r="I32" s="136">
        <v>1.6</v>
      </c>
      <c r="J32" s="138">
        <v>0</v>
      </c>
      <c r="K32" s="136">
        <f>SUM(I32:J32)</f>
        <v>1.6</v>
      </c>
    </row>
    <row r="33" spans="2:11" s="94" customFormat="1" ht="35.25" customHeight="1">
      <c r="B33" s="55"/>
      <c r="C33" s="42" t="s">
        <v>277</v>
      </c>
      <c r="D33" s="32" t="s">
        <v>203</v>
      </c>
      <c r="E33" s="27" t="s">
        <v>18</v>
      </c>
      <c r="F33" s="27" t="s">
        <v>25</v>
      </c>
      <c r="G33" s="27" t="s">
        <v>35</v>
      </c>
      <c r="H33" s="27" t="s">
        <v>49</v>
      </c>
      <c r="I33" s="137">
        <v>0</v>
      </c>
      <c r="J33" s="140">
        <v>23.13</v>
      </c>
      <c r="K33" s="137">
        <v>23.13</v>
      </c>
    </row>
    <row r="34" spans="2:11" s="94" customFormat="1" ht="56.25" hidden="1">
      <c r="B34" s="55"/>
      <c r="C34" s="77" t="s">
        <v>226</v>
      </c>
      <c r="D34" s="32" t="s">
        <v>203</v>
      </c>
      <c r="E34" s="27" t="s">
        <v>17</v>
      </c>
      <c r="F34" s="27" t="s">
        <v>24</v>
      </c>
      <c r="G34" s="27" t="s">
        <v>33</v>
      </c>
      <c r="H34" s="27"/>
      <c r="I34" s="136">
        <f>I35</f>
        <v>0</v>
      </c>
      <c r="J34" s="138">
        <f>J35</f>
        <v>15</v>
      </c>
      <c r="K34" s="138">
        <f>K35</f>
        <v>15</v>
      </c>
    </row>
    <row r="35" spans="2:11" s="94" customFormat="1" ht="37.5">
      <c r="B35" s="55"/>
      <c r="C35" s="42" t="s">
        <v>214</v>
      </c>
      <c r="D35" s="32" t="s">
        <v>203</v>
      </c>
      <c r="E35" s="27" t="s">
        <v>18</v>
      </c>
      <c r="F35" s="27" t="s">
        <v>25</v>
      </c>
      <c r="G35" s="27" t="s">
        <v>278</v>
      </c>
      <c r="H35" s="27" t="s">
        <v>49</v>
      </c>
      <c r="I35" s="137">
        <v>0</v>
      </c>
      <c r="J35" s="140">
        <v>15</v>
      </c>
      <c r="K35" s="137">
        <v>15</v>
      </c>
    </row>
    <row r="36" spans="2:11" s="94" customFormat="1" ht="37.5" hidden="1">
      <c r="B36" s="55"/>
      <c r="C36" s="65" t="s">
        <v>82</v>
      </c>
      <c r="D36" s="66" t="s">
        <v>203</v>
      </c>
      <c r="E36" s="26" t="s">
        <v>18</v>
      </c>
      <c r="F36" s="26" t="s">
        <v>205</v>
      </c>
      <c r="G36" s="26"/>
      <c r="H36" s="26"/>
      <c r="I36" s="137">
        <f>I38</f>
        <v>134.5</v>
      </c>
      <c r="J36" s="137">
        <f>J38</f>
        <v>-134.5</v>
      </c>
      <c r="K36" s="140"/>
    </row>
    <row r="37" spans="2:11" s="94" customFormat="1" ht="37.5" hidden="1">
      <c r="B37" s="55"/>
      <c r="C37" s="65" t="s">
        <v>227</v>
      </c>
      <c r="D37" s="66" t="s">
        <v>203</v>
      </c>
      <c r="E37" s="26" t="s">
        <v>18</v>
      </c>
      <c r="F37" s="26" t="s">
        <v>25</v>
      </c>
      <c r="G37" s="26"/>
      <c r="H37" s="26"/>
      <c r="I37" s="137">
        <f t="shared" ref="I37:J39" si="3">I38</f>
        <v>134.5</v>
      </c>
      <c r="J37" s="137">
        <f t="shared" si="3"/>
        <v>-134.5</v>
      </c>
      <c r="K37" s="140"/>
    </row>
    <row r="38" spans="2:11" s="94" customFormat="1" ht="24" hidden="1" customHeight="1">
      <c r="B38" s="55"/>
      <c r="C38" s="42" t="s">
        <v>228</v>
      </c>
      <c r="D38" s="32" t="s">
        <v>203</v>
      </c>
      <c r="E38" s="27" t="s">
        <v>18</v>
      </c>
      <c r="F38" s="27" t="s">
        <v>25</v>
      </c>
      <c r="G38" s="27" t="s">
        <v>34</v>
      </c>
      <c r="H38" s="27"/>
      <c r="I38" s="137">
        <f t="shared" si="3"/>
        <v>134.5</v>
      </c>
      <c r="J38" s="137">
        <f t="shared" si="3"/>
        <v>-134.5</v>
      </c>
      <c r="K38" s="140"/>
    </row>
    <row r="39" spans="2:11" s="94" customFormat="1" ht="36.75" hidden="1" customHeight="1">
      <c r="B39" s="55"/>
      <c r="C39" s="42" t="s">
        <v>245</v>
      </c>
      <c r="D39" s="32" t="s">
        <v>203</v>
      </c>
      <c r="E39" s="27" t="s">
        <v>18</v>
      </c>
      <c r="F39" s="27" t="s">
        <v>25</v>
      </c>
      <c r="G39" s="27" t="s">
        <v>35</v>
      </c>
      <c r="H39" s="27"/>
      <c r="I39" s="137">
        <f t="shared" si="3"/>
        <v>134.5</v>
      </c>
      <c r="J39" s="140">
        <f t="shared" si="3"/>
        <v>-134.5</v>
      </c>
      <c r="K39" s="140"/>
    </row>
    <row r="40" spans="2:11" s="94" customFormat="1" ht="39" hidden="1" customHeight="1">
      <c r="B40" s="55"/>
      <c r="C40" s="76" t="s">
        <v>9</v>
      </c>
      <c r="D40" s="32" t="s">
        <v>203</v>
      </c>
      <c r="E40" s="27" t="s">
        <v>18</v>
      </c>
      <c r="F40" s="27" t="s">
        <v>25</v>
      </c>
      <c r="G40" s="27" t="s">
        <v>35</v>
      </c>
      <c r="H40" s="27" t="s">
        <v>49</v>
      </c>
      <c r="I40" s="149">
        <v>134.5</v>
      </c>
      <c r="J40" s="134">
        <v>-134.5</v>
      </c>
      <c r="K40" s="140"/>
    </row>
    <row r="41" spans="2:11" s="94" customFormat="1" ht="39" customHeight="1">
      <c r="B41" s="55"/>
      <c r="C41" s="42" t="s">
        <v>214</v>
      </c>
      <c r="D41" s="32" t="s">
        <v>203</v>
      </c>
      <c r="E41" s="27" t="s">
        <v>18</v>
      </c>
      <c r="F41" s="27" t="s">
        <v>279</v>
      </c>
      <c r="G41" s="27" t="s">
        <v>280</v>
      </c>
      <c r="H41" s="27" t="s">
        <v>49</v>
      </c>
      <c r="I41" s="149">
        <v>0</v>
      </c>
      <c r="J41" s="134">
        <v>60</v>
      </c>
      <c r="K41" s="134">
        <v>60</v>
      </c>
    </row>
    <row r="42" spans="2:11" s="94" customFormat="1" ht="24" customHeight="1">
      <c r="B42" s="55"/>
      <c r="C42" s="65" t="s">
        <v>75</v>
      </c>
      <c r="D42" s="66" t="s">
        <v>203</v>
      </c>
      <c r="E42" s="26" t="s">
        <v>19</v>
      </c>
      <c r="F42" s="26" t="s">
        <v>17</v>
      </c>
      <c r="G42" s="26"/>
      <c r="H42" s="26"/>
      <c r="I42" s="137">
        <f>I43</f>
        <v>10</v>
      </c>
      <c r="J42" s="137">
        <f>J43</f>
        <v>16.899999999999999</v>
      </c>
      <c r="K42" s="137">
        <f>K43</f>
        <v>26.9</v>
      </c>
    </row>
    <row r="43" spans="2:11" s="94" customFormat="1" ht="52.5" customHeight="1">
      <c r="B43" s="55"/>
      <c r="C43" s="119" t="s">
        <v>259</v>
      </c>
      <c r="D43" s="66" t="s">
        <v>203</v>
      </c>
      <c r="E43" s="26" t="s">
        <v>19</v>
      </c>
      <c r="F43" s="26" t="s">
        <v>17</v>
      </c>
      <c r="G43" s="26" t="s">
        <v>273</v>
      </c>
      <c r="H43" s="26"/>
      <c r="I43" s="137">
        <v>10</v>
      </c>
      <c r="J43" s="137">
        <v>16.899999999999999</v>
      </c>
      <c r="K43" s="137">
        <v>26.9</v>
      </c>
    </row>
    <row r="44" spans="2:11" s="94" customFormat="1" ht="43.5" customHeight="1">
      <c r="B44" s="55"/>
      <c r="C44" s="42" t="s">
        <v>214</v>
      </c>
      <c r="D44" s="32" t="s">
        <v>203</v>
      </c>
      <c r="E44" s="27" t="s">
        <v>19</v>
      </c>
      <c r="F44" s="27" t="s">
        <v>17</v>
      </c>
      <c r="G44" s="27" t="s">
        <v>232</v>
      </c>
      <c r="H44" s="27" t="s">
        <v>49</v>
      </c>
      <c r="I44" s="136">
        <v>10</v>
      </c>
      <c r="J44" s="136">
        <v>16.899999999999999</v>
      </c>
      <c r="K44" s="136">
        <v>26.9</v>
      </c>
    </row>
    <row r="45" spans="2:11" s="94" customFormat="1" ht="24" customHeight="1">
      <c r="B45" s="55"/>
      <c r="C45" s="65" t="s">
        <v>73</v>
      </c>
      <c r="D45" s="66" t="s">
        <v>203</v>
      </c>
      <c r="E45" s="26" t="s">
        <v>20</v>
      </c>
      <c r="F45" s="26"/>
      <c r="G45" s="26"/>
      <c r="H45" s="26"/>
      <c r="I45" s="137">
        <f>I46</f>
        <v>145.23000000000002</v>
      </c>
      <c r="J45" s="137">
        <f>J46</f>
        <v>-2.88</v>
      </c>
      <c r="K45" s="137">
        <f>K46</f>
        <v>142.35000000000002</v>
      </c>
    </row>
    <row r="46" spans="2:11" s="94" customFormat="1" ht="59.25" customHeight="1">
      <c r="B46" s="55"/>
      <c r="C46" s="119" t="s">
        <v>259</v>
      </c>
      <c r="D46" s="66" t="s">
        <v>203</v>
      </c>
      <c r="E46" s="26" t="s">
        <v>20</v>
      </c>
      <c r="F46" s="26" t="s">
        <v>205</v>
      </c>
      <c r="G46" s="26" t="s">
        <v>211</v>
      </c>
      <c r="H46" s="26"/>
      <c r="I46" s="137">
        <f>I47</f>
        <v>145.23000000000002</v>
      </c>
      <c r="J46" s="137">
        <f>J47</f>
        <v>-2.88</v>
      </c>
      <c r="K46" s="137">
        <f>SUM(I46:J46)</f>
        <v>142.35000000000002</v>
      </c>
    </row>
    <row r="47" spans="2:11" s="94" customFormat="1" ht="56.25">
      <c r="B47" s="55"/>
      <c r="C47" s="118" t="s">
        <v>260</v>
      </c>
      <c r="D47" s="32" t="s">
        <v>203</v>
      </c>
      <c r="E47" s="27" t="s">
        <v>20</v>
      </c>
      <c r="F47" s="27" t="s">
        <v>20</v>
      </c>
      <c r="G47" s="27" t="s">
        <v>235</v>
      </c>
      <c r="H47" s="27"/>
      <c r="I47" s="136">
        <f>I48</f>
        <v>145.23000000000002</v>
      </c>
      <c r="J47" s="136">
        <f>J48</f>
        <v>-2.88</v>
      </c>
      <c r="K47" s="136">
        <f>SUM(I47:J47)</f>
        <v>142.35000000000002</v>
      </c>
    </row>
    <row r="48" spans="2:11" s="94" customFormat="1" ht="75">
      <c r="B48" s="55"/>
      <c r="C48" s="70" t="s">
        <v>261</v>
      </c>
      <c r="D48" s="32" t="s">
        <v>203</v>
      </c>
      <c r="E48" s="27" t="s">
        <v>20</v>
      </c>
      <c r="F48" s="27" t="s">
        <v>20</v>
      </c>
      <c r="G48" s="27" t="s">
        <v>236</v>
      </c>
      <c r="H48" s="27"/>
      <c r="I48" s="136">
        <f>I49+I50</f>
        <v>145.23000000000002</v>
      </c>
      <c r="J48" s="136">
        <f>J49+J50</f>
        <v>-2.88</v>
      </c>
      <c r="K48" s="136">
        <f>SUM(I48:J48)</f>
        <v>142.35000000000002</v>
      </c>
    </row>
    <row r="49" spans="2:11" s="94" customFormat="1" ht="56.25">
      <c r="B49" s="55"/>
      <c r="C49" s="70" t="s">
        <v>0</v>
      </c>
      <c r="D49" s="32" t="s">
        <v>203</v>
      </c>
      <c r="E49" s="27" t="s">
        <v>20</v>
      </c>
      <c r="F49" s="27" t="s">
        <v>20</v>
      </c>
      <c r="G49" s="27" t="s">
        <v>236</v>
      </c>
      <c r="H49" s="27" t="s">
        <v>46</v>
      </c>
      <c r="I49" s="136">
        <v>103.54</v>
      </c>
      <c r="J49" s="136">
        <v>0</v>
      </c>
      <c r="K49" s="136">
        <v>103.54</v>
      </c>
    </row>
    <row r="50" spans="2:11" s="94" customFormat="1" ht="37.5">
      <c r="B50" s="55"/>
      <c r="C50" s="42" t="s">
        <v>214</v>
      </c>
      <c r="D50" s="32" t="s">
        <v>203</v>
      </c>
      <c r="E50" s="27" t="s">
        <v>20</v>
      </c>
      <c r="F50" s="27" t="s">
        <v>20</v>
      </c>
      <c r="G50" s="27" t="s">
        <v>236</v>
      </c>
      <c r="H50" s="27" t="s">
        <v>49</v>
      </c>
      <c r="I50" s="136">
        <v>41.69</v>
      </c>
      <c r="J50" s="136">
        <v>-2.88</v>
      </c>
      <c r="K50" s="136">
        <v>38.81</v>
      </c>
    </row>
    <row r="51" spans="2:11" s="94" customFormat="1" ht="37.5" hidden="1">
      <c r="B51" s="55"/>
      <c r="C51" s="42" t="s">
        <v>214</v>
      </c>
      <c r="D51" s="32" t="s">
        <v>203</v>
      </c>
      <c r="E51" s="27" t="s">
        <v>20</v>
      </c>
      <c r="F51" s="27" t="s">
        <v>20</v>
      </c>
      <c r="G51" s="27" t="s">
        <v>39</v>
      </c>
      <c r="H51" s="27" t="s">
        <v>49</v>
      </c>
      <c r="I51" s="136">
        <v>3</v>
      </c>
      <c r="J51" s="138">
        <v>-3</v>
      </c>
      <c r="K51" s="136">
        <f>I51+J51</f>
        <v>0</v>
      </c>
    </row>
    <row r="52" spans="2:11" s="94" customFormat="1" ht="37.5">
      <c r="B52" s="55"/>
      <c r="C52" s="65" t="s">
        <v>238</v>
      </c>
      <c r="D52" s="66" t="s">
        <v>203</v>
      </c>
      <c r="E52" s="66" t="s">
        <v>21</v>
      </c>
      <c r="F52" s="66"/>
      <c r="G52" s="66"/>
      <c r="H52" s="66"/>
      <c r="I52" s="137">
        <f t="shared" ref="I52:K53" si="4">I53</f>
        <v>155.19999999999999</v>
      </c>
      <c r="J52" s="137">
        <f t="shared" si="4"/>
        <v>253.77</v>
      </c>
      <c r="K52" s="137">
        <f t="shared" si="4"/>
        <v>408.97</v>
      </c>
    </row>
    <row r="53" spans="2:11" s="94" customFormat="1" ht="37.5">
      <c r="B53" s="55"/>
      <c r="C53" s="42" t="s">
        <v>67</v>
      </c>
      <c r="D53" s="66" t="s">
        <v>203</v>
      </c>
      <c r="E53" s="66" t="s">
        <v>21</v>
      </c>
      <c r="F53" s="66" t="s">
        <v>15</v>
      </c>
      <c r="G53" s="66"/>
      <c r="H53" s="66"/>
      <c r="I53" s="137">
        <f t="shared" si="4"/>
        <v>155.19999999999999</v>
      </c>
      <c r="J53" s="137">
        <f t="shared" si="4"/>
        <v>253.77</v>
      </c>
      <c r="K53" s="137">
        <f t="shared" si="4"/>
        <v>408.97</v>
      </c>
    </row>
    <row r="54" spans="2:11" s="94" customFormat="1" ht="56.25">
      <c r="B54" s="55"/>
      <c r="C54" s="119" t="s">
        <v>259</v>
      </c>
      <c r="D54" s="66" t="s">
        <v>203</v>
      </c>
      <c r="E54" s="66" t="s">
        <v>21</v>
      </c>
      <c r="F54" s="66" t="s">
        <v>15</v>
      </c>
      <c r="G54" s="66" t="s">
        <v>273</v>
      </c>
      <c r="H54" s="32"/>
      <c r="I54" s="137">
        <f t="shared" ref="I54:K55" si="5">I55</f>
        <v>155.19999999999999</v>
      </c>
      <c r="J54" s="137">
        <f t="shared" si="5"/>
        <v>253.77</v>
      </c>
      <c r="K54" s="137">
        <f t="shared" si="5"/>
        <v>408.97</v>
      </c>
    </row>
    <row r="55" spans="2:11" s="94" customFormat="1" ht="60" customHeight="1">
      <c r="B55" s="55"/>
      <c r="C55" s="118" t="s">
        <v>262</v>
      </c>
      <c r="D55" s="32" t="s">
        <v>203</v>
      </c>
      <c r="E55" s="32" t="s">
        <v>21</v>
      </c>
      <c r="F55" s="32" t="s">
        <v>15</v>
      </c>
      <c r="G55" s="32" t="s">
        <v>235</v>
      </c>
      <c r="H55" s="32"/>
      <c r="I55" s="136">
        <f t="shared" si="5"/>
        <v>155.19999999999999</v>
      </c>
      <c r="J55" s="136">
        <f t="shared" si="5"/>
        <v>253.77</v>
      </c>
      <c r="K55" s="136">
        <f t="shared" si="5"/>
        <v>408.97</v>
      </c>
    </row>
    <row r="56" spans="2:11" s="94" customFormat="1" ht="55.5" customHeight="1">
      <c r="B56" s="55"/>
      <c r="C56" s="70" t="s">
        <v>263</v>
      </c>
      <c r="D56" s="32" t="s">
        <v>203</v>
      </c>
      <c r="E56" s="32" t="s">
        <v>21</v>
      </c>
      <c r="F56" s="32" t="s">
        <v>15</v>
      </c>
      <c r="G56" s="32" t="s">
        <v>239</v>
      </c>
      <c r="H56" s="32"/>
      <c r="I56" s="136">
        <f>SUM(I57:I60)</f>
        <v>155.19999999999999</v>
      </c>
      <c r="J56" s="136">
        <f>SUM(J57:J60)</f>
        <v>253.77</v>
      </c>
      <c r="K56" s="136">
        <f>SUM(K57:K60)</f>
        <v>408.97</v>
      </c>
    </row>
    <row r="57" spans="2:11" s="94" customFormat="1" ht="35.25" customHeight="1">
      <c r="B57" s="55"/>
      <c r="C57" s="42" t="s">
        <v>214</v>
      </c>
      <c r="D57" s="32" t="s">
        <v>203</v>
      </c>
      <c r="E57" s="32" t="s">
        <v>21</v>
      </c>
      <c r="F57" s="32" t="s">
        <v>15</v>
      </c>
      <c r="G57" s="32" t="s">
        <v>239</v>
      </c>
      <c r="H57" s="32" t="s">
        <v>49</v>
      </c>
      <c r="I57" s="136">
        <v>123.7</v>
      </c>
      <c r="J57" s="136">
        <v>253.77</v>
      </c>
      <c r="K57" s="136">
        <v>377.47</v>
      </c>
    </row>
    <row r="58" spans="2:11" s="94" customFormat="1" ht="18.75">
      <c r="B58" s="55"/>
      <c r="C58" s="53" t="s">
        <v>194</v>
      </c>
      <c r="D58" s="32" t="s">
        <v>203</v>
      </c>
      <c r="E58" s="32" t="s">
        <v>21</v>
      </c>
      <c r="F58" s="32" t="s">
        <v>15</v>
      </c>
      <c r="G58" s="32" t="s">
        <v>239</v>
      </c>
      <c r="H58" s="32" t="s">
        <v>53</v>
      </c>
      <c r="I58" s="136">
        <v>10</v>
      </c>
      <c r="J58" s="136">
        <v>0</v>
      </c>
      <c r="K58" s="136">
        <f>SUM(I58:J58)</f>
        <v>10</v>
      </c>
    </row>
    <row r="59" spans="2:11" s="94" customFormat="1" ht="18.75">
      <c r="B59" s="55"/>
      <c r="C59" s="42" t="s">
        <v>4</v>
      </c>
      <c r="D59" s="32" t="s">
        <v>203</v>
      </c>
      <c r="E59" s="27" t="s">
        <v>21</v>
      </c>
      <c r="F59" s="27" t="s">
        <v>15</v>
      </c>
      <c r="G59" s="27" t="s">
        <v>239</v>
      </c>
      <c r="H59" s="27" t="s">
        <v>50</v>
      </c>
      <c r="I59" s="136">
        <v>16.5</v>
      </c>
      <c r="J59" s="138">
        <v>0</v>
      </c>
      <c r="K59" s="136">
        <f>SUM(I59:J59)</f>
        <v>16.5</v>
      </c>
    </row>
    <row r="60" spans="2:11" s="94" customFormat="1" ht="24" customHeight="1">
      <c r="B60" s="55"/>
      <c r="C60" s="42" t="s">
        <v>13</v>
      </c>
      <c r="D60" s="32" t="s">
        <v>203</v>
      </c>
      <c r="E60" s="32" t="s">
        <v>21</v>
      </c>
      <c r="F60" s="32" t="s">
        <v>15</v>
      </c>
      <c r="G60" s="27" t="s">
        <v>239</v>
      </c>
      <c r="H60" s="32" t="s">
        <v>51</v>
      </c>
      <c r="I60" s="136">
        <v>5</v>
      </c>
      <c r="J60" s="138">
        <v>0</v>
      </c>
      <c r="K60" s="136">
        <f>SUM(I60:J60)</f>
        <v>5</v>
      </c>
    </row>
    <row r="61" spans="2:11" s="94" customFormat="1" ht="24" hidden="1" customHeight="1">
      <c r="B61" s="55"/>
      <c r="C61" s="65" t="s">
        <v>240</v>
      </c>
      <c r="D61" s="66" t="s">
        <v>203</v>
      </c>
      <c r="E61" s="26" t="s">
        <v>21</v>
      </c>
      <c r="F61" s="26" t="s">
        <v>15</v>
      </c>
      <c r="G61" s="26" t="s">
        <v>41</v>
      </c>
      <c r="H61" s="26"/>
      <c r="I61" s="141">
        <f>I62</f>
        <v>0</v>
      </c>
      <c r="J61" s="141">
        <f>J62</f>
        <v>0</v>
      </c>
      <c r="K61" s="141">
        <f>I61+J61</f>
        <v>0</v>
      </c>
    </row>
    <row r="62" spans="2:11" s="94" customFormat="1" ht="24" hidden="1" customHeight="1">
      <c r="B62" s="55"/>
      <c r="C62" s="75" t="s">
        <v>12</v>
      </c>
      <c r="D62" s="32" t="s">
        <v>203</v>
      </c>
      <c r="E62" s="27" t="s">
        <v>21</v>
      </c>
      <c r="F62" s="27" t="s">
        <v>15</v>
      </c>
      <c r="G62" s="27" t="s">
        <v>42</v>
      </c>
      <c r="H62" s="27"/>
      <c r="I62" s="142">
        <f>I63+I64+I65</f>
        <v>0</v>
      </c>
      <c r="J62" s="142">
        <f>J63+J64+J65</f>
        <v>0</v>
      </c>
      <c r="K62" s="142">
        <f>I62+J62</f>
        <v>0</v>
      </c>
    </row>
    <row r="63" spans="2:11" s="94" customFormat="1" ht="37.5" hidden="1">
      <c r="B63" s="55"/>
      <c r="C63" s="42" t="s">
        <v>214</v>
      </c>
      <c r="D63" s="32" t="s">
        <v>203</v>
      </c>
      <c r="E63" s="27" t="s">
        <v>21</v>
      </c>
      <c r="F63" s="27" t="s">
        <v>15</v>
      </c>
      <c r="G63" s="27" t="s">
        <v>42</v>
      </c>
      <c r="H63" s="27" t="s">
        <v>49</v>
      </c>
      <c r="I63" s="136">
        <v>0</v>
      </c>
      <c r="J63" s="139">
        <v>0</v>
      </c>
      <c r="K63" s="136">
        <f>I63+J63</f>
        <v>0</v>
      </c>
    </row>
    <row r="64" spans="2:11" s="94" customFormat="1" ht="18.75" hidden="1">
      <c r="B64" s="55"/>
      <c r="C64" s="53" t="s">
        <v>194</v>
      </c>
      <c r="D64" s="32" t="s">
        <v>203</v>
      </c>
      <c r="E64" s="27" t="s">
        <v>21</v>
      </c>
      <c r="F64" s="27" t="s">
        <v>15</v>
      </c>
      <c r="G64" s="27" t="s">
        <v>42</v>
      </c>
      <c r="H64" s="27" t="s">
        <v>53</v>
      </c>
      <c r="I64" s="136">
        <v>0</v>
      </c>
      <c r="J64" s="139">
        <v>0</v>
      </c>
      <c r="K64" s="136">
        <f>I64+J64</f>
        <v>0</v>
      </c>
    </row>
    <row r="65" spans="2:11" s="94" customFormat="1" ht="24" hidden="1" customHeight="1">
      <c r="B65" s="44"/>
      <c r="C65" s="53" t="s">
        <v>194</v>
      </c>
      <c r="D65" s="32" t="s">
        <v>203</v>
      </c>
      <c r="E65" s="27" t="s">
        <v>21</v>
      </c>
      <c r="F65" s="27" t="s">
        <v>15</v>
      </c>
      <c r="G65" s="88" t="s">
        <v>42</v>
      </c>
      <c r="H65" s="27" t="s">
        <v>53</v>
      </c>
      <c r="I65" s="136"/>
      <c r="J65" s="139"/>
      <c r="K65" s="136">
        <f>I65+J65</f>
        <v>0</v>
      </c>
    </row>
    <row r="66" spans="2:11" s="94" customFormat="1" ht="24" customHeight="1">
      <c r="B66" s="44"/>
      <c r="C66" s="53" t="s">
        <v>281</v>
      </c>
      <c r="D66" s="32" t="s">
        <v>203</v>
      </c>
      <c r="E66" s="27" t="s">
        <v>21</v>
      </c>
      <c r="F66" s="27" t="s">
        <v>15</v>
      </c>
      <c r="G66" s="88" t="s">
        <v>282</v>
      </c>
      <c r="H66" s="27" t="s">
        <v>202</v>
      </c>
      <c r="I66" s="137">
        <v>80</v>
      </c>
      <c r="J66" s="148">
        <v>0</v>
      </c>
      <c r="K66" s="137">
        <v>80</v>
      </c>
    </row>
    <row r="67" spans="2:11" s="94" customFormat="1" ht="24" customHeight="1">
      <c r="B67" s="44"/>
      <c r="C67" s="135" t="s">
        <v>156</v>
      </c>
      <c r="D67" s="66" t="s">
        <v>203</v>
      </c>
      <c r="E67" s="26" t="s">
        <v>22</v>
      </c>
      <c r="F67" s="26" t="s">
        <v>205</v>
      </c>
      <c r="G67" s="89"/>
      <c r="H67" s="26"/>
      <c r="I67" s="137">
        <f>I73</f>
        <v>842.72</v>
      </c>
      <c r="J67" s="137">
        <v>-2.7</v>
      </c>
      <c r="K67" s="137">
        <f>K73</f>
        <v>840.02</v>
      </c>
    </row>
    <row r="68" spans="2:11" s="94" customFormat="1" ht="24" hidden="1" customHeight="1">
      <c r="B68" s="44"/>
      <c r="C68" s="87" t="s">
        <v>158</v>
      </c>
      <c r="D68" s="66" t="s">
        <v>203</v>
      </c>
      <c r="E68" s="26" t="s">
        <v>22</v>
      </c>
      <c r="F68" s="26" t="s">
        <v>15</v>
      </c>
      <c r="G68" s="88"/>
      <c r="H68" s="27"/>
      <c r="I68" s="137">
        <f t="shared" ref="I68:K71" si="6">I69</f>
        <v>0</v>
      </c>
      <c r="J68" s="136">
        <f t="shared" si="6"/>
        <v>60.38</v>
      </c>
      <c r="K68" s="136">
        <f t="shared" si="6"/>
        <v>0</v>
      </c>
    </row>
    <row r="69" spans="2:11" s="94" customFormat="1" ht="39" hidden="1" customHeight="1">
      <c r="B69" s="44"/>
      <c r="C69" s="117" t="s">
        <v>259</v>
      </c>
      <c r="D69" s="32" t="s">
        <v>203</v>
      </c>
      <c r="E69" s="27" t="s">
        <v>22</v>
      </c>
      <c r="F69" s="27" t="s">
        <v>15</v>
      </c>
      <c r="G69" s="88" t="s">
        <v>211</v>
      </c>
      <c r="H69" s="27"/>
      <c r="I69" s="137">
        <f t="shared" si="6"/>
        <v>0</v>
      </c>
      <c r="J69" s="136">
        <f t="shared" si="6"/>
        <v>60.38</v>
      </c>
      <c r="K69" s="136">
        <f t="shared" si="6"/>
        <v>0</v>
      </c>
    </row>
    <row r="70" spans="2:11" s="94" customFormat="1" ht="54.75" hidden="1" customHeight="1">
      <c r="B70" s="44"/>
      <c r="C70" s="118" t="s">
        <v>262</v>
      </c>
      <c r="D70" s="66" t="s">
        <v>203</v>
      </c>
      <c r="E70" s="26" t="s">
        <v>22</v>
      </c>
      <c r="F70" s="26" t="s">
        <v>15</v>
      </c>
      <c r="G70" s="88" t="s">
        <v>235</v>
      </c>
      <c r="H70" s="27"/>
      <c r="I70" s="137">
        <f t="shared" si="6"/>
        <v>0</v>
      </c>
      <c r="J70" s="136">
        <f t="shared" si="6"/>
        <v>60.38</v>
      </c>
      <c r="K70" s="136">
        <f t="shared" si="6"/>
        <v>0</v>
      </c>
    </row>
    <row r="71" spans="2:11" s="94" customFormat="1" ht="50.25" hidden="1" customHeight="1">
      <c r="B71" s="44"/>
      <c r="C71" s="118" t="s">
        <v>264</v>
      </c>
      <c r="D71" s="66" t="s">
        <v>203</v>
      </c>
      <c r="E71" s="26" t="s">
        <v>22</v>
      </c>
      <c r="F71" s="26" t="s">
        <v>15</v>
      </c>
      <c r="G71" s="88" t="s">
        <v>242</v>
      </c>
      <c r="H71" s="27"/>
      <c r="I71" s="143">
        <f t="shared" si="6"/>
        <v>0</v>
      </c>
      <c r="J71" s="144">
        <f t="shared" si="6"/>
        <v>60.38</v>
      </c>
      <c r="K71" s="144">
        <f t="shared" si="6"/>
        <v>0</v>
      </c>
    </row>
    <row r="72" spans="2:11" s="94" customFormat="1" ht="42" hidden="1" customHeight="1">
      <c r="B72" s="44"/>
      <c r="C72" s="42" t="s">
        <v>214</v>
      </c>
      <c r="D72" s="32" t="s">
        <v>203</v>
      </c>
      <c r="E72" s="27" t="s">
        <v>22</v>
      </c>
      <c r="F72" s="27" t="s">
        <v>15</v>
      </c>
      <c r="G72" s="88" t="s">
        <v>242</v>
      </c>
      <c r="H72" s="27" t="s">
        <v>49</v>
      </c>
      <c r="I72" s="137"/>
      <c r="J72" s="139">
        <v>60.38</v>
      </c>
      <c r="K72" s="136"/>
    </row>
    <row r="73" spans="2:11" s="95" customFormat="1" ht="39" customHeight="1">
      <c r="B73" s="49"/>
      <c r="C73" s="65" t="s">
        <v>164</v>
      </c>
      <c r="D73" s="66" t="s">
        <v>203</v>
      </c>
      <c r="E73" s="26" t="s">
        <v>22</v>
      </c>
      <c r="F73" s="26" t="s">
        <v>19</v>
      </c>
      <c r="G73" s="88"/>
      <c r="H73" s="27"/>
      <c r="I73" s="137">
        <f t="shared" ref="I73:K75" si="7">I74</f>
        <v>842.72</v>
      </c>
      <c r="J73" s="137">
        <f t="shared" si="7"/>
        <v>-2.7</v>
      </c>
      <c r="K73" s="137">
        <f t="shared" si="7"/>
        <v>840.02</v>
      </c>
    </row>
    <row r="74" spans="2:11" s="95" customFormat="1" ht="57.75" customHeight="1">
      <c r="B74" s="49"/>
      <c r="C74" s="119" t="s">
        <v>259</v>
      </c>
      <c r="D74" s="66" t="s">
        <v>203</v>
      </c>
      <c r="E74" s="26" t="s">
        <v>22</v>
      </c>
      <c r="F74" s="26" t="s">
        <v>19</v>
      </c>
      <c r="G74" s="89" t="s">
        <v>273</v>
      </c>
      <c r="H74" s="26"/>
      <c r="I74" s="137">
        <f t="shared" si="7"/>
        <v>842.72</v>
      </c>
      <c r="J74" s="137">
        <f t="shared" si="7"/>
        <v>-2.7</v>
      </c>
      <c r="K74" s="137">
        <f t="shared" si="7"/>
        <v>840.02</v>
      </c>
    </row>
    <row r="75" spans="2:11" s="95" customFormat="1" ht="55.5" customHeight="1">
      <c r="B75" s="49"/>
      <c r="C75" s="118" t="s">
        <v>262</v>
      </c>
      <c r="D75" s="32" t="s">
        <v>203</v>
      </c>
      <c r="E75" s="27" t="s">
        <v>22</v>
      </c>
      <c r="F75" s="27" t="s">
        <v>19</v>
      </c>
      <c r="G75" s="88" t="s">
        <v>235</v>
      </c>
      <c r="H75" s="27"/>
      <c r="I75" s="136">
        <f t="shared" si="7"/>
        <v>842.72</v>
      </c>
      <c r="J75" s="136">
        <f t="shared" si="7"/>
        <v>-2.7</v>
      </c>
      <c r="K75" s="136">
        <f t="shared" si="7"/>
        <v>840.02</v>
      </c>
    </row>
    <row r="76" spans="2:11" s="95" customFormat="1" ht="75.75">
      <c r="B76" s="49"/>
      <c r="C76" s="118" t="s">
        <v>264</v>
      </c>
      <c r="D76" s="32" t="s">
        <v>203</v>
      </c>
      <c r="E76" s="27" t="s">
        <v>22</v>
      </c>
      <c r="F76" s="27" t="s">
        <v>19</v>
      </c>
      <c r="G76" s="88" t="s">
        <v>242</v>
      </c>
      <c r="H76" s="27"/>
      <c r="I76" s="136">
        <f>I78+I77</f>
        <v>842.72</v>
      </c>
      <c r="J76" s="136">
        <f>J78+J77</f>
        <v>-2.7</v>
      </c>
      <c r="K76" s="136">
        <f>K78+K77</f>
        <v>840.02</v>
      </c>
    </row>
    <row r="77" spans="2:11" s="95" customFormat="1" ht="57">
      <c r="B77" s="49"/>
      <c r="C77" s="70" t="s">
        <v>0</v>
      </c>
      <c r="D77" s="32" t="s">
        <v>203</v>
      </c>
      <c r="E77" s="27" t="s">
        <v>22</v>
      </c>
      <c r="F77" s="27" t="s">
        <v>19</v>
      </c>
      <c r="G77" s="88" t="s">
        <v>242</v>
      </c>
      <c r="H77" s="27" t="s">
        <v>46</v>
      </c>
      <c r="I77" s="136">
        <v>661.72</v>
      </c>
      <c r="J77" s="139">
        <v>0</v>
      </c>
      <c r="K77" s="136">
        <v>661.72</v>
      </c>
    </row>
    <row r="78" spans="2:11" s="95" customFormat="1" ht="48" customHeight="1">
      <c r="B78" s="49"/>
      <c r="C78" s="42" t="s">
        <v>214</v>
      </c>
      <c r="D78" s="32" t="s">
        <v>203</v>
      </c>
      <c r="E78" s="27" t="s">
        <v>22</v>
      </c>
      <c r="F78" s="27" t="s">
        <v>19</v>
      </c>
      <c r="G78" s="88" t="s">
        <v>242</v>
      </c>
      <c r="H78" s="27" t="s">
        <v>49</v>
      </c>
      <c r="I78" s="136">
        <v>181</v>
      </c>
      <c r="J78" s="139">
        <v>-2.7</v>
      </c>
      <c r="K78" s="136">
        <v>178.3</v>
      </c>
    </row>
    <row r="79" spans="2:11" s="95" customFormat="1" ht="48" customHeight="1">
      <c r="B79" s="49"/>
      <c r="C79" s="42" t="s">
        <v>4</v>
      </c>
      <c r="D79" s="32" t="s">
        <v>203</v>
      </c>
      <c r="E79" s="27" t="s">
        <v>22</v>
      </c>
      <c r="F79" s="27" t="s">
        <v>19</v>
      </c>
      <c r="G79" s="88" t="s">
        <v>242</v>
      </c>
      <c r="H79" s="27" t="s">
        <v>50</v>
      </c>
      <c r="I79" s="136">
        <v>7</v>
      </c>
      <c r="J79" s="139">
        <v>0</v>
      </c>
      <c r="K79" s="136">
        <v>7</v>
      </c>
    </row>
    <row r="80" spans="2:11" s="96" customFormat="1" ht="24" customHeight="1">
      <c r="B80" s="44"/>
      <c r="C80" s="161" t="s">
        <v>60</v>
      </c>
      <c r="D80" s="161"/>
      <c r="E80" s="161"/>
      <c r="F80" s="161"/>
      <c r="G80" s="161"/>
      <c r="H80" s="161"/>
      <c r="I80" s="147">
        <v>2641.55</v>
      </c>
      <c r="J80" s="147">
        <v>343.06</v>
      </c>
      <c r="K80" s="147">
        <v>2984.61</v>
      </c>
    </row>
    <row r="81" spans="2:12" s="97" customFormat="1" ht="24" customHeight="1">
      <c r="B81" s="98"/>
      <c r="C81" s="99"/>
      <c r="D81" s="60"/>
      <c r="E81" s="60"/>
      <c r="F81" s="60"/>
      <c r="G81" s="60"/>
      <c r="H81" s="60"/>
      <c r="I81" s="60"/>
      <c r="J81" s="60"/>
      <c r="K81" s="60"/>
    </row>
    <row r="82" spans="2:12" s="16" customFormat="1" ht="24" customHeight="1">
      <c r="B82" s="50"/>
      <c r="C82" s="51"/>
      <c r="D82" s="52"/>
      <c r="E82" s="52"/>
      <c r="F82" s="52"/>
      <c r="G82" s="52"/>
      <c r="H82" s="52"/>
      <c r="I82" s="52"/>
      <c r="J82" s="52"/>
      <c r="K82" s="52"/>
    </row>
    <row r="83" spans="2:12" ht="24" customHeight="1"/>
    <row r="84" spans="2:12" ht="24" customHeight="1"/>
    <row r="85" spans="2:12" ht="24" customHeight="1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47"/>
    </row>
    <row r="86" spans="2:12" ht="24" customHeight="1"/>
    <row r="87" spans="2:12" ht="24" customHeight="1"/>
    <row r="88" spans="2:12" ht="24" customHeight="1"/>
    <row r="89" spans="2:12" ht="18.75" customHeight="1"/>
    <row r="96" spans="2:12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>
      <c r="B98" s="13"/>
      <c r="C98" s="13"/>
      <c r="D98" s="13"/>
      <c r="E98" s="13"/>
      <c r="F98" s="13"/>
      <c r="G98" s="13"/>
      <c r="H98" s="13"/>
      <c r="I98" s="13"/>
      <c r="J98" s="13"/>
      <c r="K98" s="13"/>
    </row>
  </sheetData>
  <mergeCells count="5">
    <mergeCell ref="B85:K85"/>
    <mergeCell ref="H1:K1"/>
    <mergeCell ref="B3:K3"/>
    <mergeCell ref="H4:K4"/>
    <mergeCell ref="C80:H80"/>
  </mergeCells>
  <phoneticPr fontId="3" type="noConversion"/>
  <pageMargins left="0.6692913385826772" right="0" top="0.15748031496062992" bottom="0.19685039370078741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5</vt:lpstr>
      <vt:lpstr>6</vt:lpstr>
      <vt:lpstr>прил8</vt:lpstr>
      <vt:lpstr>ПРИЛ7</vt:lpstr>
      <vt:lpstr>'5'!Область_печати</vt:lpstr>
      <vt:lpstr>'6'!Область_печати</vt:lpstr>
      <vt:lpstr>ПРИЛ7!Область_печати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кулада</cp:lastModifiedBy>
  <cp:lastPrinted>2015-11-03T03:54:29Z</cp:lastPrinted>
  <dcterms:created xsi:type="dcterms:W3CDTF">2007-09-12T09:25:25Z</dcterms:created>
  <dcterms:modified xsi:type="dcterms:W3CDTF">2015-11-03T03:55:05Z</dcterms:modified>
</cp:coreProperties>
</file>