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2120" windowHeight="7440" tabRatio="87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Toc105952697" localSheetId="4">'5'!#REF!</definedName>
    <definedName name="_Toc105952698" localSheetId="4">'5'!#REF!</definedName>
    <definedName name="_xlnm.Print_Area" localSheetId="2">'3'!$A$1:$G$42</definedName>
    <definedName name="_xlnm.Print_Area" localSheetId="4">'5'!$A$1:$D$28</definedName>
    <definedName name="_xlnm.Print_Area" localSheetId="6">'7'!$A$1:$H$84</definedName>
    <definedName name="_xlnm.Print_Area" localSheetId="8">'9'!$B$1:$I$124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<sst xmlns="http://schemas.openxmlformats.org/spreadsheetml/2006/main" count="2095" uniqueCount="327">
  <si>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</si>
  <si>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</si>
  <si>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БЕЗВОЗМЕЗДНЫЕ ПОСТУПЛЕНИЯ</t>
  </si>
  <si>
    <t>01</t>
  </si>
  <si>
    <t>04</t>
  </si>
  <si>
    <t>0000000</t>
  </si>
  <si>
    <t>121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</si>
  <si>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</si>
  <si>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</si>
  <si>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</si>
  <si>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</si>
  <si>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</si>
  <si>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</si>
  <si>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</si>
  <si>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</si>
  <si>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</si>
  <si>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</si>
  <si>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</si>
  <si>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</si>
  <si>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Наименование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</si>
  <si>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</si>
  <si>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</si>
  <si>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</si>
  <si>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</si>
  <si>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</si>
  <si>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</si>
  <si>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</si>
  <si>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</si>
  <si>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</si>
  <si>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</si>
  <si>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</si>
  <si>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</si>
  <si>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</si>
  <si>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</si>
  <si>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</si>
  <si>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</si>
  <si>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</si>
  <si>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</si>
  <si>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</si>
  <si>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</si>
  <si>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</si>
  <si>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</si>
  <si>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</si>
  <si>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</si>
  <si>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</si>
  <si>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</si>
  <si>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</si>
  <si>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</si>
  <si>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</si>
  <si>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</si>
  <si>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</si>
  <si>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</si>
  <si>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</si>
  <si>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</si>
  <si>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</si>
  <si>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</si>
  <si>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</si>
  <si>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</si>
  <si>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</si>
  <si>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</si>
  <si>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</si>
  <si>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</si>
  <si>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</si>
  <si>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</si>
  <si>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</si>
  <si>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</si>
  <si>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</si>
  <si>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182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</si>
  <si>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</si>
  <si>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</si>
  <si>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</si>
  <si>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</si>
  <si>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</si>
  <si>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</si>
  <si>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</si>
  <si>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</si>
  <si>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</si>
  <si>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</si>
  <si>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</si>
  <si>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</si>
  <si>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</si>
  <si>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</si>
  <si>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</si>
  <si>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</si>
  <si>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</si>
  <si>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</si>
  <si>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код</t>
  </si>
  <si>
    <t>0400</t>
  </si>
  <si>
    <t>0502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</si>
  <si>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</si>
  <si>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</si>
  <si>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</si>
  <si>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</si>
  <si>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</si>
  <si>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</si>
  <si>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</si>
  <si>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</si>
  <si>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</si>
  <si>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</si>
  <si>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</si>
  <si>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</si>
  <si>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</si>
  <si>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</si>
  <si>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</si>
  <si>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</si>
  <si>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</si>
  <si>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</si>
  <si>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</si>
  <si>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</si>
  <si>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</si>
  <si>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</si>
  <si>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</si>
  <si>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</si>
  <si>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</si>
  <si>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</si>
  <si>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</si>
  <si>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</si>
  <si>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</si>
  <si>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</si>
  <si>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</si>
  <si>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</si>
  <si>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</si>
  <si>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</si>
  <si>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</si>
  <si>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</si>
  <si>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</si>
  <si>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</si>
  <si>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</si>
  <si>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</si>
  <si>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</si>
  <si>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</si>
  <si>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</si>
  <si>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</si>
  <si>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</si>
  <si>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</si>
  <si>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</si>
  <si>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</si>
  <si>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</si>
  <si>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</si>
  <si>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</si>
  <si>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</si>
  <si>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</si>
  <si>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</si>
  <si>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</si>
  <si>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</si>
  <si>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</si>
  <si>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</si>
  <si>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</si>
  <si>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</si>
  <si>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</si>
  <si>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1.3.</t>
  </si>
  <si>
    <t>01.4.</t>
  </si>
  <si>
    <t>1.5.</t>
  </si>
  <si>
    <t>КУЛЬТУРА И КИНЕМАТОГРАФИЯ</t>
  </si>
  <si>
    <t>Перечисления другим бюджетам бюджетной системы РФ</t>
  </si>
  <si>
    <t>Измененение остатков средств на счетах по учету средств бюджетов</t>
  </si>
  <si>
    <t>0120000000</t>
  </si>
  <si>
    <t>0120100000</t>
  </si>
  <si>
    <t>Жилищно-коммунальное хозяйство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</si>
  <si>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</si>
  <si>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</si>
  <si>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</si>
  <si>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</si>
  <si>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Сумма на 2020 год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</si>
  <si>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</si>
  <si>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</si>
  <si>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</si>
  <si>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</si>
  <si>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</si>
  <si>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</si>
  <si>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0107</t>
  </si>
  <si>
    <t>99Г0916000</t>
  </si>
  <si>
    <t>880</t>
  </si>
  <si>
    <t>01303000002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</si>
  <si>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</si>
  <si>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</si>
  <si>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</si>
  <si>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Сумма на 2021 год</t>
  </si>
  <si>
    <t>0105 020110 0000 510</t>
  </si>
  <si>
    <t>0105 020110 0000 610</t>
  </si>
  <si>
    <t>0105 000000 0000 000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</si>
  <si>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</si>
  <si>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</si>
  <si>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продажи земельных участков, находящихся в собственности сельких поселений ( за исключением земельных участков муниципальных и автономных учреждений)</t>
  </si>
  <si>
    <t>Иные межбюджетные трансферты</t>
  </si>
  <si>
    <t>1 14 06025 10 0000 430</t>
  </si>
  <si>
    <t>1 11 05025 10 0000 120</t>
  </si>
  <si>
    <t>1 11 05035 10 0000 120</t>
  </si>
  <si>
    <t>1 11 05000 00 0000 120</t>
  </si>
  <si>
    <t>1 11 00000 00 0000 000</t>
  </si>
  <si>
    <t>1 08 00000 00 0000 000</t>
  </si>
  <si>
    <t>1 06 06040 00 0000 100</t>
  </si>
  <si>
    <t>1 06 06030 00 0000 100</t>
  </si>
  <si>
    <t>1 06 06000 00 0000 100</t>
  </si>
  <si>
    <t>1 06 01000 00 0000 110</t>
  </si>
  <si>
    <t>1 06 00000 00 0000 000</t>
  </si>
  <si>
    <t>1 05 03000 01 0000 110</t>
  </si>
  <si>
    <t>1 05 00000 00 0000 000</t>
  </si>
  <si>
    <t>1 01 02000 01 0000 110</t>
  </si>
  <si>
    <t>1 01 00000 00 0000 000</t>
  </si>
  <si>
    <t>1 00 00000 00 0000 000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</si>
  <si>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</si>
  <si>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Администрация Каракольского сельского поселения</t>
  </si>
  <si>
    <t>Непрограммные направления деятельности</t>
  </si>
  <si>
    <t>Доплаты к пенсиям муниципальным служащим</t>
  </si>
  <si>
    <t>9900082100</t>
  </si>
  <si>
    <t>10</t>
  </si>
  <si>
    <t>312</t>
  </si>
  <si>
    <t>Национальная безопасность и правоохранительная деятельность</t>
  </si>
  <si>
    <t>0120200000</t>
  </si>
  <si>
    <t>Подпрограмма «Развитие экономического и налогового потенциала Каракольского сельского поселения на 2015-20188 г.г.»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</si>
  <si>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 на 2015-2018 г.г»</t>
  </si>
  <si>
    <t>1001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</si>
  <si>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</si>
  <si>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</si>
  <si>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</si>
  <si>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0300</t>
  </si>
  <si>
    <t>Муниципальная программа "Комплексное экономическое развитие муниципального образования «Каракольское сельское поселение»</t>
  </si>
  <si>
    <t>АВЦП "Обеспечение деятельности Администрации МО "Каракольское сельское поселение"</t>
  </si>
  <si>
    <t>Муниципальная программа "Комплексное развитие территории Каракольского сельского поселения"</t>
  </si>
  <si>
    <t>Подпрограмма "Развитие социально-культурной сферы  в муниципальном образовании Каракольское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</si>
  <si>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поселение"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</si>
  <si>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поселение"</t>
  </si>
  <si>
    <t>Развитие физической культуры, спорта в рамках подпрограмма "Развитие социально-культурной сферы  в муниципальном образовании Каракольское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</si>
  <si>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Каракольского сельского поселения»</t>
  </si>
  <si>
    <t>Подпрограмма «Развитие экономического и налогового потенциала Каракольского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</si>
  <si>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Каракольского сельского поселения»</t>
  </si>
  <si>
    <t>Муницпальнная программа "Комплексное развитие территории Каракольского сельского поселения"</t>
  </si>
  <si>
    <t>Подпрограмма «Устойчивое развитие систем жизнеобеспечения Каракольского сельского поселения»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</si>
  <si>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Каракольского сельского поселения"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</si>
  <si>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поселения"</t>
  </si>
  <si>
    <t xml:space="preserve">Обеспечение пожарной безопасности в рамках подпрограммы "Устойчивое развитие систем жизни обеспечения Каракольского сельского поселения" </t>
  </si>
  <si>
    <t>010А1S8500</t>
  </si>
  <si>
    <t>01303S8500</t>
  </si>
  <si>
    <t>01301S8500</t>
  </si>
  <si>
    <t>01302S8500</t>
  </si>
  <si>
    <t>Мероприятие на осуществление полномочий по первичному воинскому учету, где отсутствуют военные комиссариаты в рамках подрограммы «Развитие экономического  и налогового потенциала Каракольского сельского поселения»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</si>
  <si>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</si>
  <si>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тыс.рублей</t>
  </si>
  <si>
    <t>2 02 10000 00 0000 150</t>
  </si>
  <si>
    <t>2 02 15001 00 0000 150</t>
  </si>
  <si>
    <t>2 02 15001 02 0000 150</t>
  </si>
  <si>
    <t>2 02 35118 00 0000 150</t>
  </si>
  <si>
    <t>2 02 35118 10 0000 150</t>
  </si>
  <si>
    <t>2 02 40000 00 0000 150</t>
  </si>
  <si>
    <t>2 02 45160 10 0000 150</t>
  </si>
  <si>
    <t>2 02 35118 02 0000 150</t>
  </si>
  <si>
    <t>1 01 02010 01 1000 110</t>
  </si>
  <si>
    <t>1 05 03010 01 1000 110</t>
  </si>
  <si>
    <t>1 06 01030 10 1000 110</t>
  </si>
  <si>
    <t>1 06 06043 10 1000 110</t>
  </si>
  <si>
    <t>1 06 06033 10 1000 110</t>
  </si>
  <si>
    <t>Объем поступлений доходов в бюджет муниципального образования "Каракольское сельское поселение" в 2020 году"</t>
  </si>
  <si>
    <t>Изменения (+,-)</t>
  </si>
  <si>
    <t>Итого с изменениями 2020 год</t>
  </si>
  <si>
    <t>НАЛОГОВЫЕ ДОХОДЫ</t>
  </si>
  <si>
    <t>1 01 02010 01 0000 110</t>
  </si>
  <si>
    <t>1 05 03010 01 0000 110</t>
  </si>
  <si>
    <t>1 06 01030 10 0000 110</t>
  </si>
  <si>
    <t>1 06 06033 10 0000 110</t>
  </si>
  <si>
    <t>1 06 06043 10 0000 110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</si>
  <si>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</si>
  <si>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</si>
  <si>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</si>
  <si>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1 14 00000000 00 0000</t>
  </si>
  <si>
    <t>ДОХОДЫ ОТ ПРОДАЖИ МАТЕРИАЛЬНЫХ И НЕМАТЕРИАЛЬНЫХ АКТИВОВ</t>
  </si>
  <si>
    <t>1 14 06025 10 0000 400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</si>
  <si>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</si>
  <si>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Распределение
бюджетных ассигнований по разделам, подразделам классификации расходов бюджета муниципального образования "Каракольское сельское поселение" на 2020 год</t>
  </si>
  <si>
    <t>Распределение
бюджетных ассигнований по разделам, подразделам классификации расходов бюджета муниципального образования "Каракольское сельское поселение" на плановый 
период 2021 и 2022 годов»</t>
  </si>
  <si>
    <t>Сумма на 2022 год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</si>
  <si>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"Каракольское сельское поселение" на 2020 год "</t>
  </si>
  <si>
    <t>0110351180</t>
  </si>
  <si>
    <t xml:space="preserve">Непрограммные направления деятельности местной администрации </t>
  </si>
  <si>
    <t>01104000000</t>
  </si>
  <si>
    <t xml:space="preserve">ДРУГИЕ ВОПРОСЫ В ОБЛАСТИ ФИЗИЧЕСКОЙ КУЛЬТУРЫ И СПОРТА </t>
  </si>
  <si>
    <t>Объем поступлений доходов в бюджет муниципального образования   "Каракольское сельское поселение"  на плановый период 2021 и 2022 г.г.</t>
  </si>
  <si>
    <t>Ведомственная структура расходов бюджета муниципального образования "Каракольское сельское поселение" на 2020 год</t>
  </si>
  <si>
    <t xml:space="preserve">Ведомственная структура расходов бюджета муниципального образования "Каракольское сельское поселение" на плановый период 2021 и 2022 г.г." 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</si>
  <si>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"Каракольское сельское поселение"  на плановый период 2021 и 2022 годов"</t>
  </si>
  <si>
    <t>Приложение 2
к решению "О бюджете 
муниципального образования Каракольское сельское поселение
на 2020 год и на плановый период 2021 и 2022 г.г."</t>
  </si>
  <si>
    <t>Перечень главных администраторов источников финансирования дефицита бюджета муниципального образования "Каракольское сельское поселение" на 2020 год и на плановый период на 2021 и 2022 годов</t>
  </si>
  <si>
    <t xml:space="preserve">  </t>
  </si>
  <si>
    <t>Сельская администрация Каракольского сельского поселения Онгудайского района Республики Алтай</t>
  </si>
  <si>
    <t xml:space="preserve"> Приложение №1  к решению 
«О бюджете муниципального образования Каракольское
сельское  поселение на 2020 г. и плановый период 2021-2022 г.г.»
</t>
  </si>
  <si>
    <t xml:space="preserve">Перечень главных администраторов доходов бюджета МО Каракольское сельское поселение </t>
  </si>
  <si>
    <t>Код администратора</t>
  </si>
  <si>
    <t>Код дохода по БК РФ</t>
  </si>
  <si>
    <t>Управление по экономике и финансам администрации МО "Онгудайский район"</t>
  </si>
  <si>
    <t>092</t>
  </si>
  <si>
    <t xml:space="preserve">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</si>
  <si>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</si>
  <si>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</si>
  <si>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</si>
  <si>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Сельская администрация муниципального образованияКаракольское  сельское поселение</t>
  </si>
  <si>
    <t>1 08 04020 01 1000 110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</si>
  <si>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</si>
  <si>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</si>
  <si>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801 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</si>
  <si>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</si>
  <si>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1  14  02053  10  0000  410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</si>
  <si>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</si>
  <si>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1 15 02050 10 0000 140 </t>
  </si>
  <si>
    <t>Платежи, взимаемые органами местного самоуправления (организациями) поселений за выполнение определенных функций</t>
  </si>
  <si>
    <t>1 17 01050 10 0000 180</t>
  </si>
  <si>
    <t>Невыясненные поступления, зачисляемые в бюджеты сельских поселений</t>
  </si>
  <si>
    <t xml:space="preserve">1 17 05050 10 0000 180 </t>
  </si>
  <si>
    <t>Прочие неналоговые доходы бюджетов сельских  поселений</t>
  </si>
  <si>
    <t>2 02 15001 10 0000 150</t>
  </si>
  <si>
    <t>Дотации бюджетам сельских поселений на выравнивание бюджетной обеспеченности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</si>
  <si>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</si>
  <si>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</si>
  <si>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</si>
  <si>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</si>
  <si>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</si>
  <si>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</si>
  <si>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3
к решению "О бюджете муниципального образования "Каракольское сельское поселение" на 2020 год и на плановый период 2021 и 2022 г.г."</t>
  </si>
  <si>
    <t>Приложение 4
к решению "О бюджете муниципального образования Каракольское сельское поселение на 2020 год и на плановый период 2021 и 2022 г.г."</t>
  </si>
  <si>
    <t xml:space="preserve">                                                                                                   Приложение  5
к решению «О бюджете 
муниципального образования "Каракольское сельское поселение"
на 2020 год и на плановый период 2021 и 2022 г.г.</t>
  </si>
  <si>
    <t>Приложение  6
к решению «О бюджете 
муниципального образования "Каракольское сельское поселение" на 2020 год и на плановый 
период 2021 и 2022 годов»</t>
  </si>
  <si>
    <t>Приложение 7
к решению «О бюджете 
муниципального образования "Каракольское сельское поселение"
на 2020 год  и на плановый период 2021 и 2022 г.г.</t>
  </si>
  <si>
    <t>Приложение 8
к решению «О бюджете 
муниципального образования "Каракольское сельское поселение"
на 2020 год и на плановый 
период 2021 и 2022 годов»</t>
  </si>
  <si>
    <t>Приложение № 9 к решению  "О бюджете муниципального образования "Каракольское сельское поселение" на 2020 год и на плановый период 2021 и 2022 г.г."</t>
  </si>
  <si>
    <t xml:space="preserve">Приложение № 10 к решению  "О бюджете муниципального образования "Каракольское сельское поселение" на 2020 год и на плановый период 2021 и 2022 г.г." 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</si>
  <si>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</si>
  <si>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</t>
  </si>
  <si>
    <t>1 14  02052  10  0000  410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</si>
</sst>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0.00000"/>
    <numFmt numFmtId="177" formatCode="0.0000"/>
    <numFmt numFmtId="178" formatCode="0.000"/>
    <numFmt numFmtId="179" formatCode="0.000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_р_._-;\-* #,##0.00000_р_._-;_-* &quot;-&quot;?????_р_._-;_-@_-"/>
    <numFmt numFmtId="193" formatCode="_-* #,##0.000000_р_._-;\-* #,##0.000000_р_._-;_-* &quot;-&quot;??_р_._-;_-@_-"/>
    <numFmt numFmtId="194" formatCode="#,##0.00_ ;\-#,##0.00\ "/>
    <numFmt numFmtId="195" formatCode="#,##0.000_ ;\-#,##0.000\ "/>
    <numFmt numFmtId="196" formatCode="#,##0.0000_ ;\-#,##0.0000\ "/>
    <numFmt numFmtId="197" formatCode="#,##0.00000_ ;\-#,##0.00000\ "/>
    <numFmt numFmtId="198" formatCode="#,##0.000000_ ;\-#,##0.000000\ "/>
    <numFmt numFmtId="199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>
      <alignment/>
      <protection/>
    </xf>
    <xf numFmtId="0" fontId="43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73" fontId="0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3" fillId="32" borderId="13" xfId="0" applyNumberFormat="1" applyFont="1" applyFill="1" applyBorder="1" applyAlignment="1">
      <alignment horizontal="left" vertical="center" wrapText="1"/>
    </xf>
    <xf numFmtId="0" fontId="23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49" fontId="3" fillId="32" borderId="18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8" fillId="32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17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32" borderId="0" xfId="0" applyNumberFormat="1" applyFont="1" applyFill="1" applyBorder="1" applyAlignment="1" quotePrefix="1">
      <alignment horizontal="center" vertical="center" wrapText="1"/>
    </xf>
    <xf numFmtId="2" fontId="4" fillId="32" borderId="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2" fontId="23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71" fontId="4" fillId="33" borderId="13" xfId="0" applyNumberFormat="1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173" fontId="0" fillId="32" borderId="0" xfId="0" applyNumberForma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" fillId="33" borderId="13" xfId="0" applyNumberFormat="1" applyFont="1" applyFill="1" applyBorder="1" applyAlignment="1">
      <alignment horizontal="center" vertical="center"/>
    </xf>
    <xf numFmtId="171" fontId="4" fillId="33" borderId="13" xfId="0" applyNumberFormat="1" applyFont="1" applyFill="1" applyBorder="1" applyAlignment="1">
      <alignment horizontal="center" vertical="center" wrapText="1"/>
    </xf>
    <xf numFmtId="0" fontId="23" fillId="32" borderId="13" xfId="54" applyFont="1" applyFill="1" applyBorder="1" applyAlignment="1">
      <alignment horizontal="left" vertical="center" wrapText="1"/>
      <protection/>
    </xf>
    <xf numFmtId="0" fontId="5" fillId="32" borderId="13" xfId="54" applyFont="1" applyFill="1" applyBorder="1" applyAlignment="1">
      <alignment horizontal="left" vertical="center" wrapText="1"/>
      <protection/>
    </xf>
    <xf numFmtId="49" fontId="3" fillId="32" borderId="13" xfId="0" applyNumberFormat="1" applyFont="1" applyFill="1" applyBorder="1" applyAlignment="1">
      <alignment horizontal="center" vertical="center"/>
    </xf>
    <xf numFmtId="0" fontId="23" fillId="33" borderId="13" xfId="54" applyFont="1" applyFill="1" applyBorder="1" applyAlignment="1">
      <alignment horizontal="left" vertical="center" wrapText="1"/>
      <protection/>
    </xf>
    <xf numFmtId="194" fontId="4" fillId="33" borderId="13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5" fillId="33" borderId="13" xfId="54" applyFont="1" applyFill="1" applyBorder="1" applyAlignment="1">
      <alignment horizontal="left" vertical="center" wrapText="1"/>
      <protection/>
    </xf>
    <xf numFmtId="2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4" fillId="33" borderId="13" xfId="53" applyNumberFormat="1" applyFont="1" applyFill="1" applyBorder="1" applyAlignment="1">
      <alignment vertical="center" wrapText="1"/>
      <protection/>
    </xf>
    <xf numFmtId="0" fontId="23" fillId="32" borderId="13" xfId="54" applyFont="1" applyFill="1" applyBorder="1" applyAlignment="1">
      <alignment vertical="center" wrapText="1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2" fontId="4" fillId="32" borderId="13" xfId="43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3" fillId="32" borderId="13" xfId="43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2" fontId="4" fillId="33" borderId="13" xfId="43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 wrapText="1"/>
    </xf>
    <xf numFmtId="171" fontId="4" fillId="33" borderId="13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6" fontId="4" fillId="33" borderId="13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5" fillId="32" borderId="13" xfId="54" applyFont="1" applyFill="1" applyBorder="1" applyAlignment="1">
      <alignment vertical="center" wrapText="1"/>
      <protection/>
    </xf>
    <xf numFmtId="1" fontId="3" fillId="32" borderId="13" xfId="0" applyNumberFormat="1" applyFont="1" applyFill="1" applyBorder="1" applyAlignment="1">
      <alignment vertical="center" wrapText="1"/>
    </xf>
    <xf numFmtId="49" fontId="3" fillId="32" borderId="13" xfId="43" applyNumberFormat="1" applyFont="1" applyFill="1" applyBorder="1" applyAlignment="1">
      <alignment horizontal="center" vertical="center" wrapText="1"/>
    </xf>
    <xf numFmtId="2" fontId="3" fillId="32" borderId="13" xfId="43" applyNumberFormat="1" applyFont="1" applyFill="1" applyBorder="1" applyAlignment="1">
      <alignment horizontal="center" vertical="center" wrapText="1"/>
    </xf>
    <xf numFmtId="49" fontId="4" fillId="32" borderId="13" xfId="43" applyNumberFormat="1" applyFont="1" applyFill="1" applyBorder="1" applyAlignment="1">
      <alignment horizontal="center" vertical="center" wrapText="1"/>
    </xf>
    <xf numFmtId="2" fontId="4" fillId="32" borderId="13" xfId="43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justify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distributed" wrapText="1"/>
    </xf>
    <xf numFmtId="0" fontId="3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distributed" wrapText="1"/>
    </xf>
    <xf numFmtId="49" fontId="3" fillId="0" borderId="22" xfId="0" applyNumberFormat="1" applyFont="1" applyBorder="1" applyAlignment="1">
      <alignment horizontal="center" vertical="distributed" wrapText="1"/>
    </xf>
    <xf numFmtId="49" fontId="3" fillId="0" borderId="23" xfId="0" applyNumberFormat="1" applyFont="1" applyBorder="1" applyAlignment="1">
      <alignment horizontal="center" vertical="distributed" wrapText="1"/>
    </xf>
    <xf numFmtId="0" fontId="3" fillId="0" borderId="19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0" fontId="3" fillId="0" borderId="19" xfId="0" applyFont="1" applyBorder="1" applyAlignment="1">
      <alignment horizontal="center" vertical="distributed" wrapText="1"/>
    </xf>
    <xf numFmtId="0" fontId="3" fillId="0" borderId="22" xfId="0" applyFont="1" applyBorder="1" applyAlignment="1">
      <alignment horizontal="center" vertical="distributed" wrapText="1"/>
    </xf>
    <xf numFmtId="0" fontId="3" fillId="0" borderId="23" xfId="0" applyFont="1" applyBorder="1" applyAlignment="1">
      <alignment horizontal="center" vertical="distributed" wrapText="1"/>
    </xf>
    <xf numFmtId="0" fontId="9" fillId="0" borderId="0" xfId="0" applyFont="1" applyBorder="1" applyAlignment="1">
      <alignment horizontal="justify"/>
    </xf>
    <xf numFmtId="0" fontId="0" fillId="0" borderId="21" xfId="0" applyBorder="1" applyAlignment="1">
      <alignment horizontal="justify"/>
    </xf>
    <xf numFmtId="0" fontId="3" fillId="0" borderId="19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justify"/>
    </xf>
    <xf numFmtId="2" fontId="0" fillId="0" borderId="21" xfId="0" applyNumberFormat="1" applyBorder="1" applyAlignment="1">
      <alignment horizontal="justify"/>
    </xf>
    <xf numFmtId="0" fontId="3" fillId="0" borderId="19" xfId="0" applyFont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wrapText="1"/>
    </xf>
    <xf numFmtId="0" fontId="4" fillId="0" borderId="15" xfId="0" applyFont="1" applyBorder="1" applyAlignment="1">
      <alignment horizontal="center" vertical="distributed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26" xfId="0" applyBorder="1" applyAlignment="1">
      <alignment wrapText="1"/>
    </xf>
    <xf numFmtId="0" fontId="4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top" wrapText="1"/>
    </xf>
    <xf numFmtId="49" fontId="9" fillId="32" borderId="0" xfId="0" applyNumberFormat="1" applyFont="1" applyFill="1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distributed"/>
    </xf>
    <xf numFmtId="49" fontId="3" fillId="0" borderId="22" xfId="0" applyNumberFormat="1" applyFont="1" applyBorder="1" applyAlignment="1">
      <alignment horizontal="center" vertical="distributed"/>
    </xf>
    <xf numFmtId="49" fontId="3" fillId="0" borderId="23" xfId="0" applyNumberFormat="1" applyFont="1" applyBorder="1" applyAlignment="1">
      <alignment horizontal="center" vertical="distributed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B13" sqref="B13:D13"/>
    </sheetView>
  </sheetViews>
  <sheetFormatPr defaultColWidth="9.00390625" defaultRowHeight="12.75"/>
  <cols>
    <col min="1" max="1" width="12.125" style="0" customWidth="1"/>
    <col min="4" max="4" width="26.75390625" style="0" customWidth="1"/>
    <col min="5" max="5" width="19.375" style="0" customWidth="1"/>
    <col min="6" max="6" width="60.25390625" style="0" customWidth="1"/>
  </cols>
  <sheetData>
    <row r="1" ht="12.75">
      <c r="F1" s="155"/>
    </row>
    <row r="2" spans="1:8" ht="81.75" customHeight="1">
      <c r="A2" s="6"/>
      <c r="B2" s="6"/>
      <c r="C2" s="6"/>
      <c r="D2" s="6"/>
      <c r="E2" s="6"/>
      <c r="F2" s="202" t="s">
        <v>284</v>
      </c>
      <c r="G2" s="197"/>
      <c r="H2" s="197"/>
    </row>
    <row r="3" spans="1:6" ht="43.5" customHeight="1" thickBot="1">
      <c r="A3" s="227" t="s">
        <v>285</v>
      </c>
      <c r="B3" s="227"/>
      <c r="C3" s="227"/>
      <c r="D3" s="227"/>
      <c r="E3" s="227"/>
      <c r="F3" s="227"/>
    </row>
    <row r="4" spans="1:6" ht="47.25">
      <c r="A4" s="198" t="s">
        <v>286</v>
      </c>
      <c r="B4" s="228" t="s">
        <v>287</v>
      </c>
      <c r="C4" s="228"/>
      <c r="D4" s="228"/>
      <c r="E4" s="228" t="s">
        <v>19</v>
      </c>
      <c r="F4" s="229"/>
    </row>
    <row r="5" spans="1:6" ht="15.75" hidden="1">
      <c r="A5" s="42"/>
      <c r="B5" s="230" t="s">
        <v>288</v>
      </c>
      <c r="C5" s="230"/>
      <c r="D5" s="230"/>
      <c r="E5" s="230"/>
      <c r="F5" s="231"/>
    </row>
    <row r="6" spans="1:6" ht="79.5" customHeight="1" hidden="1">
      <c r="A6" s="199" t="s">
        <v>289</v>
      </c>
      <c r="B6" s="217" t="s">
        <v>290</v>
      </c>
      <c r="C6" s="217"/>
      <c r="D6" s="217"/>
      <c r="E6" s="218" t="s">
        <v>291</v>
      </c>
      <c r="F6" s="219"/>
    </row>
    <row r="7" spans="1:6" ht="53.25" customHeight="1" hidden="1">
      <c r="A7" s="199" t="s">
        <v>289</v>
      </c>
      <c r="B7" s="217" t="s">
        <v>292</v>
      </c>
      <c r="C7" s="217"/>
      <c r="D7" s="217"/>
      <c r="E7" s="218" t="s">
        <v>293</v>
      </c>
      <c r="F7" s="219"/>
    </row>
    <row r="8" spans="1:6" ht="40.5" customHeight="1">
      <c r="A8" s="200">
        <v>801</v>
      </c>
      <c r="B8" s="220" t="s">
        <v>294</v>
      </c>
      <c r="C8" s="221"/>
      <c r="D8" s="221"/>
      <c r="E8" s="221"/>
      <c r="F8" s="222"/>
    </row>
    <row r="9" spans="1:6" ht="72.75" customHeight="1">
      <c r="A9" s="201" t="s">
        <v>68</v>
      </c>
      <c r="B9" s="210" t="s">
        <v>295</v>
      </c>
      <c r="C9" s="211"/>
      <c r="D9" s="212"/>
      <c r="E9" s="223" t="s">
        <v>107</v>
      </c>
      <c r="F9" s="224"/>
    </row>
    <row r="10" spans="1:6" ht="66.75" customHeight="1">
      <c r="A10" s="201" t="s">
        <v>68</v>
      </c>
      <c r="B10" s="210" t="s">
        <v>296</v>
      </c>
      <c r="C10" s="211"/>
      <c r="D10" s="212"/>
      <c r="E10" s="225" t="s">
        <v>297</v>
      </c>
      <c r="F10" s="226"/>
    </row>
    <row r="11" spans="1:6" ht="61.5" customHeight="1">
      <c r="A11" s="201" t="s">
        <v>68</v>
      </c>
      <c r="B11" s="205" t="s">
        <v>186</v>
      </c>
      <c r="C11" s="206"/>
      <c r="D11" s="207"/>
      <c r="E11" s="215" t="s">
        <v>182</v>
      </c>
      <c r="F11" s="216"/>
    </row>
    <row r="12" spans="1:6" ht="61.5" customHeight="1">
      <c r="A12" s="201" t="s">
        <v>68</v>
      </c>
      <c r="B12" s="205" t="s">
        <v>185</v>
      </c>
      <c r="C12" s="206"/>
      <c r="D12" s="207"/>
      <c r="E12" s="215" t="s">
        <v>183</v>
      </c>
      <c r="F12" s="216"/>
    </row>
    <row r="13" spans="1:6" ht="59.25" customHeight="1">
      <c r="A13" s="201" t="s">
        <v>298</v>
      </c>
      <c r="B13" s="258" t="s">
        <v>326</v>
      </c>
      <c r="C13" s="259"/>
      <c r="D13" s="260"/>
      <c r="E13" s="208" t="s">
        <v>299</v>
      </c>
      <c r="F13" s="209"/>
    </row>
    <row r="14" spans="1:6" ht="78" customHeight="1">
      <c r="A14" s="201" t="s">
        <v>298</v>
      </c>
      <c r="B14" s="205" t="s">
        <v>300</v>
      </c>
      <c r="C14" s="206"/>
      <c r="D14" s="207"/>
      <c r="E14" s="208" t="s">
        <v>301</v>
      </c>
      <c r="F14" s="209"/>
    </row>
    <row r="15" spans="1:6" ht="45.75" customHeight="1">
      <c r="A15" s="201" t="s">
        <v>68</v>
      </c>
      <c r="B15" s="210" t="s">
        <v>302</v>
      </c>
      <c r="C15" s="211"/>
      <c r="D15" s="212"/>
      <c r="E15" s="208" t="s">
        <v>303</v>
      </c>
      <c r="F15" s="209"/>
    </row>
    <row r="16" spans="1:6" ht="45.75" customHeight="1" hidden="1">
      <c r="A16" s="201" t="s">
        <v>68</v>
      </c>
      <c r="B16" s="210" t="s">
        <v>324</v>
      </c>
      <c r="C16" s="211"/>
      <c r="D16" s="212"/>
      <c r="E16" s="203" t="s">
        <v>325</v>
      </c>
      <c r="F16" s="204"/>
    </row>
    <row r="17" spans="1:6" ht="42.75" customHeight="1">
      <c r="A17" s="201" t="s">
        <v>68</v>
      </c>
      <c r="B17" s="210" t="s">
        <v>304</v>
      </c>
      <c r="C17" s="211"/>
      <c r="D17" s="212"/>
      <c r="E17" s="208" t="s">
        <v>305</v>
      </c>
      <c r="F17" s="214"/>
    </row>
    <row r="18" spans="1:6" ht="38.25" customHeight="1">
      <c r="A18" s="201" t="s">
        <v>68</v>
      </c>
      <c r="B18" s="210" t="s">
        <v>306</v>
      </c>
      <c r="C18" s="211"/>
      <c r="D18" s="212"/>
      <c r="E18" s="208" t="s">
        <v>307</v>
      </c>
      <c r="F18" s="209"/>
    </row>
    <row r="19" spans="1:6" ht="36" customHeight="1">
      <c r="A19" s="201" t="s">
        <v>68</v>
      </c>
      <c r="B19" s="210" t="s">
        <v>308</v>
      </c>
      <c r="C19" s="211"/>
      <c r="D19" s="212"/>
      <c r="E19" s="208" t="s">
        <v>309</v>
      </c>
      <c r="F19" s="209"/>
    </row>
    <row r="20" spans="1:6" ht="44.25" customHeight="1">
      <c r="A20" s="201" t="s">
        <v>68</v>
      </c>
      <c r="B20" s="210" t="s">
        <v>243</v>
      </c>
      <c r="C20" s="211"/>
      <c r="D20" s="212"/>
      <c r="E20" s="208" t="s">
        <v>111</v>
      </c>
      <c r="F20" s="209"/>
    </row>
    <row r="21" spans="1:6" ht="43.5" customHeight="1">
      <c r="A21" s="201" t="s">
        <v>68</v>
      </c>
      <c r="B21" s="210" t="s">
        <v>310</v>
      </c>
      <c r="C21" s="211"/>
      <c r="D21" s="212"/>
      <c r="E21" s="208" t="s">
        <v>311</v>
      </c>
      <c r="F21" s="209"/>
    </row>
    <row r="22" spans="1:10" ht="52.5" customHeight="1">
      <c r="A22" s="201" t="s">
        <v>68</v>
      </c>
      <c r="B22" s="210" t="s">
        <v>245</v>
      </c>
      <c r="C22" s="211"/>
      <c r="D22" s="212"/>
      <c r="E22" s="208" t="s">
        <v>237</v>
      </c>
      <c r="F22" s="209"/>
      <c r="I22" s="213"/>
      <c r="J22" s="213"/>
    </row>
    <row r="23" spans="1:6" ht="46.5" customHeight="1">
      <c r="A23" s="201" t="s">
        <v>68</v>
      </c>
      <c r="B23" s="210" t="s">
        <v>312</v>
      </c>
      <c r="C23" s="211"/>
      <c r="D23" s="212"/>
      <c r="E23" s="208" t="s">
        <v>313</v>
      </c>
      <c r="F23" s="209"/>
    </row>
    <row r="24" spans="1:6" ht="31.5" customHeight="1">
      <c r="A24" s="201" t="s">
        <v>68</v>
      </c>
      <c r="B24" s="205" t="s">
        <v>314</v>
      </c>
      <c r="C24" s="206"/>
      <c r="D24" s="207"/>
      <c r="E24" s="208" t="s">
        <v>315</v>
      </c>
      <c r="F24" s="209"/>
    </row>
  </sheetData>
  <sheetProtection/>
  <mergeCells count="42">
    <mergeCell ref="A3:F3"/>
    <mergeCell ref="B4:D4"/>
    <mergeCell ref="E4:F4"/>
    <mergeCell ref="B5:F5"/>
    <mergeCell ref="B6:D6"/>
    <mergeCell ref="E6:F6"/>
    <mergeCell ref="B7:D7"/>
    <mergeCell ref="E7:F7"/>
    <mergeCell ref="B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7:D17"/>
    <mergeCell ref="E17:F17"/>
    <mergeCell ref="B16:D16"/>
    <mergeCell ref="I22:J22"/>
    <mergeCell ref="B23:D23"/>
    <mergeCell ref="E23:F23"/>
    <mergeCell ref="B18:D18"/>
    <mergeCell ref="E18:F18"/>
    <mergeCell ref="B19:D19"/>
    <mergeCell ref="E19:F19"/>
    <mergeCell ref="B20:D20"/>
    <mergeCell ref="E20:F20"/>
    <mergeCell ref="E16:F16"/>
    <mergeCell ref="B24:D24"/>
    <mergeCell ref="E24:F24"/>
    <mergeCell ref="B21:D21"/>
    <mergeCell ref="E21:F21"/>
    <mergeCell ref="B22:D22"/>
    <mergeCell ref="E22:F2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4"/>
  <sheetViews>
    <sheetView tabSelected="1" view="pageBreakPreview" zoomScale="60" zoomScaleNormal="96" zoomScalePageLayoutView="0" workbookViewId="0" topLeftCell="A1">
      <selection activeCell="B3" sqref="B3:J3"/>
    </sheetView>
  </sheetViews>
  <sheetFormatPr defaultColWidth="9.00390625" defaultRowHeight="12.75"/>
  <cols>
    <col min="2" max="2" width="51.25390625" style="0" customWidth="1"/>
    <col min="3" max="3" width="8.25390625" style="0" customWidth="1"/>
    <col min="4" max="4" width="7.625" style="0" customWidth="1"/>
    <col min="5" max="5" width="9.25390625" style="0" customWidth="1"/>
    <col min="6" max="6" width="16.25390625" style="0" customWidth="1"/>
    <col min="7" max="7" width="9.125" style="0" customWidth="1"/>
    <col min="8" max="8" width="15.375" style="0" hidden="1" customWidth="1"/>
    <col min="9" max="9" width="14.125" style="0" customWidth="1"/>
    <col min="10" max="10" width="11.625" style="0" customWidth="1"/>
  </cols>
  <sheetData>
    <row r="2" spans="2:10" ht="51" customHeight="1">
      <c r="B2" s="85"/>
      <c r="C2" s="85"/>
      <c r="D2" s="85"/>
      <c r="E2" s="85"/>
      <c r="F2" s="255" t="s">
        <v>323</v>
      </c>
      <c r="G2" s="239"/>
      <c r="H2" s="239"/>
      <c r="I2" s="239"/>
      <c r="J2" s="239"/>
    </row>
    <row r="3" spans="2:10" ht="54" customHeight="1">
      <c r="B3" s="256" t="s">
        <v>278</v>
      </c>
      <c r="C3" s="257"/>
      <c r="D3" s="257"/>
      <c r="E3" s="257"/>
      <c r="F3" s="257"/>
      <c r="G3" s="257"/>
      <c r="H3" s="257"/>
      <c r="I3" s="257"/>
      <c r="J3" s="239"/>
    </row>
    <row r="4" spans="2:10" ht="12.75">
      <c r="B4" s="84"/>
      <c r="C4" s="84"/>
      <c r="D4" s="84"/>
      <c r="E4" s="84"/>
      <c r="F4" s="84"/>
      <c r="G4" s="84"/>
      <c r="H4" s="84"/>
      <c r="I4" s="115" t="s">
        <v>131</v>
      </c>
      <c r="J4" s="117" t="s">
        <v>131</v>
      </c>
    </row>
    <row r="5" spans="1:10" ht="31.5">
      <c r="A5" s="116"/>
      <c r="B5" s="114" t="s">
        <v>38</v>
      </c>
      <c r="C5" s="79" t="s">
        <v>132</v>
      </c>
      <c r="D5" s="79" t="s">
        <v>133</v>
      </c>
      <c r="E5" s="79" t="s">
        <v>134</v>
      </c>
      <c r="F5" s="79" t="s">
        <v>135</v>
      </c>
      <c r="G5" s="79" t="s">
        <v>136</v>
      </c>
      <c r="H5" s="118" t="s">
        <v>175</v>
      </c>
      <c r="I5" s="118" t="s">
        <v>177</v>
      </c>
      <c r="J5" s="118" t="s">
        <v>270</v>
      </c>
    </row>
    <row r="6" spans="1:10" ht="15.75">
      <c r="A6" s="108"/>
      <c r="B6" s="114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114">
        <v>7</v>
      </c>
      <c r="I6" s="114">
        <v>7</v>
      </c>
      <c r="J6" s="114">
        <v>8</v>
      </c>
    </row>
    <row r="7" spans="1:10" ht="32.25" customHeight="1">
      <c r="A7" s="108"/>
      <c r="B7" s="182" t="s">
        <v>202</v>
      </c>
      <c r="C7" s="90"/>
      <c r="D7" s="90"/>
      <c r="E7" s="90"/>
      <c r="F7" s="90"/>
      <c r="G7" s="90"/>
      <c r="H7" s="89"/>
      <c r="I7" s="89"/>
      <c r="J7" s="89"/>
    </row>
    <row r="8" spans="1:10" ht="19.5" customHeight="1">
      <c r="A8" s="108"/>
      <c r="B8" s="182" t="s">
        <v>144</v>
      </c>
      <c r="C8" s="90" t="s">
        <v>3</v>
      </c>
      <c r="D8" s="90"/>
      <c r="E8" s="90"/>
      <c r="F8" s="90"/>
      <c r="G8" s="90"/>
      <c r="H8" s="89">
        <f>H9+H15+H25</f>
        <v>509.37</v>
      </c>
      <c r="I8" s="89">
        <f>I9+I15+I25+I29</f>
        <v>1602.87</v>
      </c>
      <c r="J8" s="89">
        <f>J9+J15+J25+J29</f>
        <v>1790.9699999999998</v>
      </c>
    </row>
    <row r="9" spans="1:10" ht="37.5" customHeight="1">
      <c r="A9" s="108"/>
      <c r="B9" s="190" t="s">
        <v>142</v>
      </c>
      <c r="C9" s="36" t="s">
        <v>68</v>
      </c>
      <c r="D9" s="36" t="s">
        <v>3</v>
      </c>
      <c r="E9" s="36" t="s">
        <v>11</v>
      </c>
      <c r="F9" s="36"/>
      <c r="G9" s="36"/>
      <c r="H9" s="37">
        <f aca="true" t="shared" si="0" ref="H9:J11">H10</f>
        <v>16.39</v>
      </c>
      <c r="I9" s="37">
        <f t="shared" si="0"/>
        <v>421.39</v>
      </c>
      <c r="J9" s="37">
        <f t="shared" si="0"/>
        <v>421.39</v>
      </c>
    </row>
    <row r="10" spans="1:10" ht="24.75" customHeight="1">
      <c r="A10" s="108"/>
      <c r="B10" s="190" t="s">
        <v>143</v>
      </c>
      <c r="C10" s="36" t="s">
        <v>68</v>
      </c>
      <c r="D10" s="36" t="s">
        <v>3</v>
      </c>
      <c r="E10" s="36" t="s">
        <v>11</v>
      </c>
      <c r="F10" s="36" t="s">
        <v>125</v>
      </c>
      <c r="G10" s="36" t="s">
        <v>66</v>
      </c>
      <c r="H10" s="37">
        <f t="shared" si="0"/>
        <v>16.39</v>
      </c>
      <c r="I10" s="37">
        <f t="shared" si="0"/>
        <v>421.39</v>
      </c>
      <c r="J10" s="37">
        <f t="shared" si="0"/>
        <v>421.39</v>
      </c>
    </row>
    <row r="11" spans="1:10" ht="32.25" customHeight="1">
      <c r="A11" s="108"/>
      <c r="B11" s="190" t="s">
        <v>72</v>
      </c>
      <c r="C11" s="36" t="s">
        <v>68</v>
      </c>
      <c r="D11" s="36" t="s">
        <v>3</v>
      </c>
      <c r="E11" s="36" t="s">
        <v>11</v>
      </c>
      <c r="F11" s="36" t="s">
        <v>145</v>
      </c>
      <c r="G11" s="36" t="s">
        <v>66</v>
      </c>
      <c r="H11" s="37">
        <f t="shared" si="0"/>
        <v>16.39</v>
      </c>
      <c r="I11" s="37">
        <f t="shared" si="0"/>
        <v>421.39</v>
      </c>
      <c r="J11" s="37">
        <f t="shared" si="0"/>
        <v>421.39</v>
      </c>
    </row>
    <row r="12" spans="1:10" ht="35.25" customHeight="1">
      <c r="A12" s="108"/>
      <c r="B12" s="175" t="s">
        <v>69</v>
      </c>
      <c r="C12" s="36" t="s">
        <v>68</v>
      </c>
      <c r="D12" s="36" t="s">
        <v>3</v>
      </c>
      <c r="E12" s="36" t="s">
        <v>11</v>
      </c>
      <c r="F12" s="36" t="s">
        <v>113</v>
      </c>
      <c r="G12" s="36" t="s">
        <v>66</v>
      </c>
      <c r="H12" s="37">
        <f>H13+H14</f>
        <v>16.39</v>
      </c>
      <c r="I12" s="37">
        <f>I13+I14</f>
        <v>421.39</v>
      </c>
      <c r="J12" s="37">
        <f>J13+J14</f>
        <v>421.39</v>
      </c>
    </row>
    <row r="13" spans="1:10" ht="48" customHeight="1">
      <c r="A13" s="108"/>
      <c r="B13" s="175" t="s">
        <v>74</v>
      </c>
      <c r="C13" s="36" t="s">
        <v>68</v>
      </c>
      <c r="D13" s="36" t="s">
        <v>3</v>
      </c>
      <c r="E13" s="36" t="s">
        <v>11</v>
      </c>
      <c r="F13" s="36" t="s">
        <v>113</v>
      </c>
      <c r="G13" s="36" t="s">
        <v>6</v>
      </c>
      <c r="H13" s="37">
        <v>13.34</v>
      </c>
      <c r="I13" s="37">
        <v>324.34</v>
      </c>
      <c r="J13" s="37">
        <v>324.34</v>
      </c>
    </row>
    <row r="14" spans="1:10" ht="62.25" customHeight="1">
      <c r="A14" s="108"/>
      <c r="B14" s="175" t="s">
        <v>138</v>
      </c>
      <c r="C14" s="36" t="s">
        <v>68</v>
      </c>
      <c r="D14" s="36" t="s">
        <v>3</v>
      </c>
      <c r="E14" s="36" t="s">
        <v>11</v>
      </c>
      <c r="F14" s="36" t="s">
        <v>113</v>
      </c>
      <c r="G14" s="36" t="s">
        <v>139</v>
      </c>
      <c r="H14" s="37">
        <v>3.05</v>
      </c>
      <c r="I14" s="37">
        <v>97.05</v>
      </c>
      <c r="J14" s="37">
        <v>97.05</v>
      </c>
    </row>
    <row r="15" spans="1:10" ht="79.5" customHeight="1">
      <c r="A15" s="108"/>
      <c r="B15" s="173" t="s">
        <v>34</v>
      </c>
      <c r="C15" s="90" t="s">
        <v>68</v>
      </c>
      <c r="D15" s="90" t="s">
        <v>3</v>
      </c>
      <c r="E15" s="90" t="s">
        <v>4</v>
      </c>
      <c r="F15" s="90"/>
      <c r="G15" s="90"/>
      <c r="H15" s="89">
        <f aca="true" t="shared" si="1" ref="H15:J16">H16</f>
        <v>492.98</v>
      </c>
      <c r="I15" s="89">
        <f t="shared" si="1"/>
        <v>1144.48</v>
      </c>
      <c r="J15" s="89">
        <f t="shared" si="1"/>
        <v>1350.58</v>
      </c>
    </row>
    <row r="16" spans="1:10" ht="45" customHeight="1">
      <c r="A16" s="108"/>
      <c r="B16" s="175" t="s">
        <v>217</v>
      </c>
      <c r="C16" s="36" t="s">
        <v>68</v>
      </c>
      <c r="D16" s="36" t="s">
        <v>3</v>
      </c>
      <c r="E16" s="36" t="s">
        <v>4</v>
      </c>
      <c r="F16" s="36" t="s">
        <v>126</v>
      </c>
      <c r="G16" s="36" t="s">
        <v>66</v>
      </c>
      <c r="H16" s="37">
        <f t="shared" si="1"/>
        <v>492.98</v>
      </c>
      <c r="I16" s="37">
        <f t="shared" si="1"/>
        <v>1144.48</v>
      </c>
      <c r="J16" s="37">
        <f t="shared" si="1"/>
        <v>1350.58</v>
      </c>
    </row>
    <row r="17" spans="1:10" ht="33" customHeight="1">
      <c r="A17" s="108"/>
      <c r="B17" s="175" t="s">
        <v>218</v>
      </c>
      <c r="C17" s="36" t="s">
        <v>68</v>
      </c>
      <c r="D17" s="36" t="s">
        <v>3</v>
      </c>
      <c r="E17" s="36" t="s">
        <v>4</v>
      </c>
      <c r="F17" s="36" t="s">
        <v>117</v>
      </c>
      <c r="G17" s="36" t="s">
        <v>66</v>
      </c>
      <c r="H17" s="37">
        <f>H18+H19+H22</f>
        <v>492.98</v>
      </c>
      <c r="I17" s="37">
        <f>I18+I19+I22</f>
        <v>1144.48</v>
      </c>
      <c r="J17" s="37">
        <f>J18+J19+J22</f>
        <v>1350.58</v>
      </c>
    </row>
    <row r="18" spans="1:10" ht="45.75" customHeight="1">
      <c r="A18" s="108"/>
      <c r="B18" s="175" t="s">
        <v>74</v>
      </c>
      <c r="C18" s="36" t="s">
        <v>68</v>
      </c>
      <c r="D18" s="36" t="s">
        <v>3</v>
      </c>
      <c r="E18" s="36" t="s">
        <v>4</v>
      </c>
      <c r="F18" s="36" t="s">
        <v>116</v>
      </c>
      <c r="G18" s="36" t="s">
        <v>6</v>
      </c>
      <c r="H18" s="37">
        <v>46.81</v>
      </c>
      <c r="I18" s="37">
        <v>546.81</v>
      </c>
      <c r="J18" s="37">
        <v>407.22</v>
      </c>
    </row>
    <row r="19" spans="1:10" ht="63">
      <c r="A19" s="108"/>
      <c r="B19" s="163" t="s">
        <v>138</v>
      </c>
      <c r="C19" s="36" t="s">
        <v>68</v>
      </c>
      <c r="D19" s="36" t="s">
        <v>3</v>
      </c>
      <c r="E19" s="36" t="s">
        <v>4</v>
      </c>
      <c r="F19" s="36" t="s">
        <v>116</v>
      </c>
      <c r="G19" s="36" t="s">
        <v>139</v>
      </c>
      <c r="H19" s="37">
        <v>16.17</v>
      </c>
      <c r="I19" s="37">
        <v>167.17</v>
      </c>
      <c r="J19" s="37">
        <v>223</v>
      </c>
    </row>
    <row r="20" spans="1:10" ht="31.5" hidden="1">
      <c r="A20" s="108"/>
      <c r="B20" s="190" t="s">
        <v>75</v>
      </c>
      <c r="C20" s="36" t="s">
        <v>3</v>
      </c>
      <c r="D20" s="36" t="s">
        <v>3</v>
      </c>
      <c r="E20" s="36" t="s">
        <v>4</v>
      </c>
      <c r="F20" s="36" t="s">
        <v>115</v>
      </c>
      <c r="G20" s="36" t="s">
        <v>76</v>
      </c>
      <c r="H20" s="89"/>
      <c r="I20" s="89"/>
      <c r="J20" s="89"/>
    </row>
    <row r="21" spans="1:10" ht="31.5" hidden="1">
      <c r="A21" s="108"/>
      <c r="B21" s="190" t="s">
        <v>75</v>
      </c>
      <c r="C21" s="36" t="s">
        <v>68</v>
      </c>
      <c r="D21" s="36" t="s">
        <v>3</v>
      </c>
      <c r="E21" s="36" t="s">
        <v>4</v>
      </c>
      <c r="F21" s="36" t="s">
        <v>115</v>
      </c>
      <c r="G21" s="36" t="s">
        <v>76</v>
      </c>
      <c r="H21" s="89"/>
      <c r="I21" s="89"/>
      <c r="J21" s="89"/>
    </row>
    <row r="22" spans="1:10" ht="37.5" customHeight="1">
      <c r="A22" s="108"/>
      <c r="B22" s="39" t="s">
        <v>218</v>
      </c>
      <c r="C22" s="141">
        <v>801</v>
      </c>
      <c r="D22" s="160" t="s">
        <v>3</v>
      </c>
      <c r="E22" s="160" t="s">
        <v>4</v>
      </c>
      <c r="F22" s="160" t="s">
        <v>232</v>
      </c>
      <c r="G22" s="160" t="s">
        <v>66</v>
      </c>
      <c r="H22" s="37">
        <f>H23+H24</f>
        <v>430</v>
      </c>
      <c r="I22" s="37">
        <f>I23+I24</f>
        <v>430.5</v>
      </c>
      <c r="J22" s="37">
        <v>720.36</v>
      </c>
    </row>
    <row r="23" spans="1:10" ht="30" customHeight="1">
      <c r="A23" s="108"/>
      <c r="B23" s="50" t="s">
        <v>74</v>
      </c>
      <c r="C23" s="141">
        <v>801</v>
      </c>
      <c r="D23" s="164" t="s">
        <v>3</v>
      </c>
      <c r="E23" s="164" t="s">
        <v>4</v>
      </c>
      <c r="F23" s="160" t="s">
        <v>232</v>
      </c>
      <c r="G23" s="165" t="s">
        <v>6</v>
      </c>
      <c r="H23" s="166">
        <v>330</v>
      </c>
      <c r="I23" s="166">
        <v>330.5</v>
      </c>
      <c r="J23" s="37">
        <v>0</v>
      </c>
    </row>
    <row r="24" spans="1:10" ht="40.5" customHeight="1">
      <c r="A24" s="108"/>
      <c r="B24" s="50" t="s">
        <v>138</v>
      </c>
      <c r="C24" s="36" t="s">
        <v>68</v>
      </c>
      <c r="D24" s="164" t="s">
        <v>3</v>
      </c>
      <c r="E24" s="164" t="s">
        <v>4</v>
      </c>
      <c r="F24" s="160" t="s">
        <v>232</v>
      </c>
      <c r="G24" s="165" t="s">
        <v>139</v>
      </c>
      <c r="H24" s="166">
        <v>100</v>
      </c>
      <c r="I24" s="166">
        <v>100</v>
      </c>
      <c r="J24" s="37">
        <v>0</v>
      </c>
    </row>
    <row r="25" spans="1:10" ht="24.75" customHeight="1">
      <c r="A25" s="108"/>
      <c r="B25" s="182" t="s">
        <v>33</v>
      </c>
      <c r="C25" s="90" t="s">
        <v>68</v>
      </c>
      <c r="D25" s="90" t="s">
        <v>3</v>
      </c>
      <c r="E25" s="90" t="s">
        <v>9</v>
      </c>
      <c r="F25" s="36"/>
      <c r="G25" s="90"/>
      <c r="H25" s="89">
        <f aca="true" t="shared" si="2" ref="H25:J27">H26</f>
        <v>0</v>
      </c>
      <c r="I25" s="89">
        <f t="shared" si="2"/>
        <v>1</v>
      </c>
      <c r="J25" s="89">
        <f t="shared" si="2"/>
        <v>1</v>
      </c>
    </row>
    <row r="26" spans="1:10" ht="30.75" customHeight="1">
      <c r="A26" s="108"/>
      <c r="B26" s="175" t="s">
        <v>72</v>
      </c>
      <c r="C26" s="36" t="s">
        <v>68</v>
      </c>
      <c r="D26" s="36" t="s">
        <v>3</v>
      </c>
      <c r="E26" s="36" t="s">
        <v>9</v>
      </c>
      <c r="F26" s="36" t="s">
        <v>125</v>
      </c>
      <c r="G26" s="36" t="s">
        <v>66</v>
      </c>
      <c r="H26" s="37">
        <f t="shared" si="2"/>
        <v>0</v>
      </c>
      <c r="I26" s="37">
        <f t="shared" si="2"/>
        <v>1</v>
      </c>
      <c r="J26" s="37">
        <f t="shared" si="2"/>
        <v>1</v>
      </c>
    </row>
    <row r="27" spans="1:10" ht="19.5" customHeight="1">
      <c r="A27" s="108"/>
      <c r="B27" s="190" t="s">
        <v>71</v>
      </c>
      <c r="C27" s="36" t="s">
        <v>68</v>
      </c>
      <c r="D27" s="36" t="s">
        <v>3</v>
      </c>
      <c r="E27" s="36" t="s">
        <v>9</v>
      </c>
      <c r="F27" s="36" t="s">
        <v>114</v>
      </c>
      <c r="G27" s="36" t="s">
        <v>66</v>
      </c>
      <c r="H27" s="37">
        <f t="shared" si="2"/>
        <v>0</v>
      </c>
      <c r="I27" s="37">
        <f t="shared" si="2"/>
        <v>1</v>
      </c>
      <c r="J27" s="37">
        <f t="shared" si="2"/>
        <v>1</v>
      </c>
    </row>
    <row r="28" spans="1:10" ht="17.25" customHeight="1">
      <c r="A28" s="108"/>
      <c r="B28" s="175" t="s">
        <v>80</v>
      </c>
      <c r="C28" s="36" t="s">
        <v>68</v>
      </c>
      <c r="D28" s="36" t="s">
        <v>3</v>
      </c>
      <c r="E28" s="36" t="s">
        <v>9</v>
      </c>
      <c r="F28" s="36" t="s">
        <v>114</v>
      </c>
      <c r="G28" s="36" t="s">
        <v>10</v>
      </c>
      <c r="H28" s="37">
        <v>0</v>
      </c>
      <c r="I28" s="37">
        <v>1</v>
      </c>
      <c r="J28" s="37">
        <v>1</v>
      </c>
    </row>
    <row r="29" spans="1:10" ht="17.25" customHeight="1">
      <c r="A29" s="108"/>
      <c r="B29" s="182" t="s">
        <v>203</v>
      </c>
      <c r="C29" s="90" t="s">
        <v>68</v>
      </c>
      <c r="D29" s="90" t="s">
        <v>206</v>
      </c>
      <c r="E29" s="90" t="s">
        <v>3</v>
      </c>
      <c r="F29" s="90"/>
      <c r="G29" s="90"/>
      <c r="H29" s="89">
        <f aca="true" t="shared" si="3" ref="H29:J30">H30</f>
        <v>9</v>
      </c>
      <c r="I29" s="89">
        <f t="shared" si="3"/>
        <v>36</v>
      </c>
      <c r="J29" s="89">
        <f t="shared" si="3"/>
        <v>18</v>
      </c>
    </row>
    <row r="30" spans="1:10" ht="34.5" customHeight="1">
      <c r="A30" s="108"/>
      <c r="B30" s="175" t="s">
        <v>72</v>
      </c>
      <c r="C30" s="36" t="s">
        <v>68</v>
      </c>
      <c r="D30" s="36" t="s">
        <v>206</v>
      </c>
      <c r="E30" s="36" t="s">
        <v>3</v>
      </c>
      <c r="F30" s="36" t="s">
        <v>205</v>
      </c>
      <c r="G30" s="36" t="s">
        <v>66</v>
      </c>
      <c r="H30" s="37">
        <f t="shared" si="3"/>
        <v>9</v>
      </c>
      <c r="I30" s="37">
        <f t="shared" si="3"/>
        <v>36</v>
      </c>
      <c r="J30" s="37">
        <v>18</v>
      </c>
    </row>
    <row r="31" spans="1:10" ht="17.25" customHeight="1">
      <c r="A31" s="108"/>
      <c r="B31" s="175" t="s">
        <v>204</v>
      </c>
      <c r="C31" s="36" t="s">
        <v>68</v>
      </c>
      <c r="D31" s="36" t="s">
        <v>206</v>
      </c>
      <c r="E31" s="36" t="s">
        <v>3</v>
      </c>
      <c r="F31" s="36" t="s">
        <v>205</v>
      </c>
      <c r="G31" s="36" t="s">
        <v>207</v>
      </c>
      <c r="H31" s="37">
        <v>9</v>
      </c>
      <c r="I31" s="37">
        <v>36</v>
      </c>
      <c r="J31" s="37">
        <v>18</v>
      </c>
    </row>
    <row r="32" spans="1:10" ht="18" customHeight="1">
      <c r="A32" s="108"/>
      <c r="B32" s="172" t="s">
        <v>130</v>
      </c>
      <c r="C32" s="90" t="s">
        <v>68</v>
      </c>
      <c r="D32" s="90" t="s">
        <v>11</v>
      </c>
      <c r="E32" s="36"/>
      <c r="F32" s="36"/>
      <c r="G32" s="90"/>
      <c r="H32" s="89">
        <f aca="true" t="shared" si="4" ref="H32:J35">H33</f>
        <v>10.899999999999999</v>
      </c>
      <c r="I32" s="89">
        <f t="shared" si="4"/>
        <v>133.6</v>
      </c>
      <c r="J32" s="89">
        <f t="shared" si="4"/>
        <v>135.1</v>
      </c>
    </row>
    <row r="33" spans="1:10" ht="14.25" customHeight="1">
      <c r="A33" s="108"/>
      <c r="B33" s="182" t="s">
        <v>121</v>
      </c>
      <c r="C33" s="90" t="s">
        <v>68</v>
      </c>
      <c r="D33" s="90" t="s">
        <v>11</v>
      </c>
      <c r="E33" s="90" t="s">
        <v>12</v>
      </c>
      <c r="F33" s="36"/>
      <c r="G33" s="90" t="s">
        <v>66</v>
      </c>
      <c r="H33" s="89">
        <f t="shared" si="4"/>
        <v>10.899999999999999</v>
      </c>
      <c r="I33" s="89">
        <f t="shared" si="4"/>
        <v>133.6</v>
      </c>
      <c r="J33" s="89">
        <f t="shared" si="4"/>
        <v>135.1</v>
      </c>
    </row>
    <row r="34" spans="1:10" ht="35.25" customHeight="1">
      <c r="A34" s="108"/>
      <c r="B34" s="175" t="s">
        <v>219</v>
      </c>
      <c r="C34" s="36" t="s">
        <v>68</v>
      </c>
      <c r="D34" s="36" t="s">
        <v>11</v>
      </c>
      <c r="E34" s="36" t="s">
        <v>12</v>
      </c>
      <c r="F34" s="36" t="s">
        <v>126</v>
      </c>
      <c r="G34" s="36" t="s">
        <v>66</v>
      </c>
      <c r="H34" s="37">
        <f t="shared" si="4"/>
        <v>10.899999999999999</v>
      </c>
      <c r="I34" s="37">
        <f t="shared" si="4"/>
        <v>133.6</v>
      </c>
      <c r="J34" s="37">
        <f t="shared" si="4"/>
        <v>135.1</v>
      </c>
    </row>
    <row r="35" spans="1:10" ht="48.75" customHeight="1">
      <c r="A35" s="108"/>
      <c r="B35" s="175" t="s">
        <v>225</v>
      </c>
      <c r="C35" s="36" t="s">
        <v>68</v>
      </c>
      <c r="D35" s="36" t="s">
        <v>11</v>
      </c>
      <c r="E35" s="36" t="s">
        <v>12</v>
      </c>
      <c r="F35" s="36" t="s">
        <v>149</v>
      </c>
      <c r="G35" s="36" t="s">
        <v>66</v>
      </c>
      <c r="H35" s="37">
        <f t="shared" si="4"/>
        <v>10.899999999999999</v>
      </c>
      <c r="I35" s="37">
        <f t="shared" si="4"/>
        <v>133.6</v>
      </c>
      <c r="J35" s="37">
        <f t="shared" si="4"/>
        <v>135.1</v>
      </c>
    </row>
    <row r="36" spans="1:10" ht="84" customHeight="1">
      <c r="A36" s="108"/>
      <c r="B36" s="175" t="s">
        <v>236</v>
      </c>
      <c r="C36" s="36" t="s">
        <v>68</v>
      </c>
      <c r="D36" s="36" t="s">
        <v>11</v>
      </c>
      <c r="E36" s="36" t="s">
        <v>12</v>
      </c>
      <c r="F36" s="36" t="s">
        <v>272</v>
      </c>
      <c r="G36" s="36" t="s">
        <v>66</v>
      </c>
      <c r="H36" s="37">
        <f>H37+H38</f>
        <v>10.899999999999999</v>
      </c>
      <c r="I36" s="37">
        <f>I37+I38</f>
        <v>133.6</v>
      </c>
      <c r="J36" s="37">
        <f>J37+J38</f>
        <v>135.1</v>
      </c>
    </row>
    <row r="37" spans="1:10" ht="49.5" customHeight="1">
      <c r="A37" s="108"/>
      <c r="B37" s="175" t="s">
        <v>74</v>
      </c>
      <c r="C37" s="36" t="s">
        <v>68</v>
      </c>
      <c r="D37" s="36" t="s">
        <v>11</v>
      </c>
      <c r="E37" s="36" t="s">
        <v>12</v>
      </c>
      <c r="F37" s="36" t="s">
        <v>272</v>
      </c>
      <c r="G37" s="36" t="s">
        <v>6</v>
      </c>
      <c r="H37" s="37">
        <v>9.29</v>
      </c>
      <c r="I37" s="37">
        <v>103.53</v>
      </c>
      <c r="J37" s="37">
        <v>99.3</v>
      </c>
    </row>
    <row r="38" spans="1:10" ht="66" customHeight="1">
      <c r="A38" s="108"/>
      <c r="B38" s="190" t="s">
        <v>138</v>
      </c>
      <c r="C38" s="36" t="s">
        <v>68</v>
      </c>
      <c r="D38" s="36" t="s">
        <v>11</v>
      </c>
      <c r="E38" s="36" t="s">
        <v>12</v>
      </c>
      <c r="F38" s="36" t="s">
        <v>272</v>
      </c>
      <c r="G38" s="36" t="s">
        <v>139</v>
      </c>
      <c r="H38" s="37">
        <v>1.61</v>
      </c>
      <c r="I38" s="37">
        <v>30.07</v>
      </c>
      <c r="J38" s="37">
        <v>35.8</v>
      </c>
    </row>
    <row r="39" spans="1:10" ht="24" customHeight="1">
      <c r="A39" s="108"/>
      <c r="B39" s="182" t="s">
        <v>127</v>
      </c>
      <c r="C39" s="90" t="s">
        <v>68</v>
      </c>
      <c r="D39" s="90" t="s">
        <v>4</v>
      </c>
      <c r="E39" s="36"/>
      <c r="F39" s="36"/>
      <c r="G39" s="90"/>
      <c r="H39" s="89">
        <f aca="true" t="shared" si="5" ref="H39:J41">H40</f>
        <v>4.64</v>
      </c>
      <c r="I39" s="89">
        <f t="shared" si="5"/>
        <v>51.44</v>
      </c>
      <c r="J39" s="89">
        <f t="shared" si="5"/>
        <v>1</v>
      </c>
    </row>
    <row r="40" spans="1:10" ht="35.25" customHeight="1">
      <c r="A40" s="108"/>
      <c r="B40" s="190" t="s">
        <v>219</v>
      </c>
      <c r="C40" s="36" t="s">
        <v>68</v>
      </c>
      <c r="D40" s="36" t="s">
        <v>4</v>
      </c>
      <c r="E40" s="36" t="s">
        <v>112</v>
      </c>
      <c r="F40" s="36" t="s">
        <v>126</v>
      </c>
      <c r="G40" s="36" t="s">
        <v>66</v>
      </c>
      <c r="H40" s="37">
        <f t="shared" si="5"/>
        <v>4.64</v>
      </c>
      <c r="I40" s="37">
        <f t="shared" si="5"/>
        <v>51.44</v>
      </c>
      <c r="J40" s="37">
        <f t="shared" si="5"/>
        <v>1</v>
      </c>
    </row>
    <row r="41" spans="1:10" ht="51" customHeight="1">
      <c r="A41" s="108"/>
      <c r="B41" s="175" t="s">
        <v>225</v>
      </c>
      <c r="C41" s="36" t="s">
        <v>68</v>
      </c>
      <c r="D41" s="36" t="s">
        <v>4</v>
      </c>
      <c r="E41" s="36" t="s">
        <v>112</v>
      </c>
      <c r="F41" s="36" t="s">
        <v>129</v>
      </c>
      <c r="G41" s="36" t="s">
        <v>66</v>
      </c>
      <c r="H41" s="37">
        <f t="shared" si="5"/>
        <v>4.64</v>
      </c>
      <c r="I41" s="37">
        <f t="shared" si="5"/>
        <v>51.44</v>
      </c>
      <c r="J41" s="37">
        <f t="shared" si="5"/>
        <v>1</v>
      </c>
    </row>
    <row r="42" spans="1:10" ht="93" customHeight="1">
      <c r="A42" s="108"/>
      <c r="B42" s="175" t="s">
        <v>224</v>
      </c>
      <c r="C42" s="36" t="s">
        <v>68</v>
      </c>
      <c r="D42" s="36" t="s">
        <v>4</v>
      </c>
      <c r="E42" s="36" t="s">
        <v>112</v>
      </c>
      <c r="F42" s="36" t="s">
        <v>140</v>
      </c>
      <c r="G42" s="36" t="s">
        <v>66</v>
      </c>
      <c r="H42" s="37">
        <f>H43+H44</f>
        <v>4.64</v>
      </c>
      <c r="I42" s="37">
        <f>I43+I44</f>
        <v>51.44</v>
      </c>
      <c r="J42" s="37">
        <f>J43+J44</f>
        <v>1</v>
      </c>
    </row>
    <row r="43" spans="1:10" ht="35.25" customHeight="1">
      <c r="A43" s="108"/>
      <c r="B43" s="175" t="s">
        <v>77</v>
      </c>
      <c r="C43" s="36" t="s">
        <v>68</v>
      </c>
      <c r="D43" s="36" t="s">
        <v>4</v>
      </c>
      <c r="E43" s="36" t="s">
        <v>112</v>
      </c>
      <c r="F43" s="36" t="s">
        <v>140</v>
      </c>
      <c r="G43" s="36" t="s">
        <v>7</v>
      </c>
      <c r="H43" s="37">
        <v>4.64</v>
      </c>
      <c r="I43" s="37">
        <v>50.44</v>
      </c>
      <c r="J43" s="37">
        <v>0</v>
      </c>
    </row>
    <row r="44" spans="1:10" ht="34.5" customHeight="1">
      <c r="A44" s="108"/>
      <c r="B44" s="175" t="s">
        <v>154</v>
      </c>
      <c r="C44" s="36" t="s">
        <v>68</v>
      </c>
      <c r="D44" s="36" t="s">
        <v>4</v>
      </c>
      <c r="E44" s="36" t="s">
        <v>112</v>
      </c>
      <c r="F44" s="36" t="s">
        <v>140</v>
      </c>
      <c r="G44" s="36" t="s">
        <v>82</v>
      </c>
      <c r="H44" s="37">
        <v>0</v>
      </c>
      <c r="I44" s="37">
        <v>1</v>
      </c>
      <c r="J44" s="37">
        <v>1</v>
      </c>
    </row>
    <row r="45" spans="1:10" ht="20.25" customHeight="1">
      <c r="A45" s="108"/>
      <c r="B45" s="182" t="s">
        <v>29</v>
      </c>
      <c r="C45" s="90" t="s">
        <v>68</v>
      </c>
      <c r="D45" s="90" t="s">
        <v>13</v>
      </c>
      <c r="E45" s="36"/>
      <c r="F45" s="36"/>
      <c r="G45" s="90"/>
      <c r="H45" s="89">
        <f aca="true" t="shared" si="6" ref="H45:J47">H46</f>
        <v>0</v>
      </c>
      <c r="I45" s="89">
        <f t="shared" si="6"/>
        <v>10</v>
      </c>
      <c r="J45" s="89">
        <f t="shared" si="6"/>
        <v>10</v>
      </c>
    </row>
    <row r="46" spans="1:10" ht="34.5" customHeight="1">
      <c r="A46" s="108"/>
      <c r="B46" s="175" t="s">
        <v>219</v>
      </c>
      <c r="C46" s="36" t="s">
        <v>68</v>
      </c>
      <c r="D46" s="36" t="s">
        <v>13</v>
      </c>
      <c r="E46" s="36" t="s">
        <v>13</v>
      </c>
      <c r="F46" s="36" t="s">
        <v>126</v>
      </c>
      <c r="G46" s="192" t="s">
        <v>66</v>
      </c>
      <c r="H46" s="193">
        <f t="shared" si="6"/>
        <v>0</v>
      </c>
      <c r="I46" s="193">
        <f t="shared" si="6"/>
        <v>10</v>
      </c>
      <c r="J46" s="193">
        <f t="shared" si="6"/>
        <v>10</v>
      </c>
    </row>
    <row r="47" spans="1:10" ht="45" customHeight="1">
      <c r="A47" s="108"/>
      <c r="B47" s="191" t="s">
        <v>220</v>
      </c>
      <c r="C47" s="36" t="s">
        <v>68</v>
      </c>
      <c r="D47" s="36" t="s">
        <v>13</v>
      </c>
      <c r="E47" s="36" t="s">
        <v>13</v>
      </c>
      <c r="F47" s="36" t="s">
        <v>122</v>
      </c>
      <c r="G47" s="36" t="s">
        <v>66</v>
      </c>
      <c r="H47" s="37">
        <f t="shared" si="6"/>
        <v>0</v>
      </c>
      <c r="I47" s="37">
        <f t="shared" si="6"/>
        <v>10</v>
      </c>
      <c r="J47" s="37">
        <f t="shared" si="6"/>
        <v>10</v>
      </c>
    </row>
    <row r="48" spans="1:10" ht="66" customHeight="1">
      <c r="A48" s="108"/>
      <c r="B48" s="175" t="s">
        <v>221</v>
      </c>
      <c r="C48" s="36" t="s">
        <v>68</v>
      </c>
      <c r="D48" s="36" t="s">
        <v>13</v>
      </c>
      <c r="E48" s="36" t="s">
        <v>13</v>
      </c>
      <c r="F48" s="36" t="s">
        <v>123</v>
      </c>
      <c r="G48" s="36" t="s">
        <v>66</v>
      </c>
      <c r="H48" s="37">
        <f>H49</f>
        <v>0</v>
      </c>
      <c r="I48" s="37">
        <f>I49</f>
        <v>10</v>
      </c>
      <c r="J48" s="37">
        <f>J49</f>
        <v>10</v>
      </c>
    </row>
    <row r="49" spans="1:10" ht="34.5" customHeight="1">
      <c r="A49" s="108"/>
      <c r="B49" s="175" t="s">
        <v>77</v>
      </c>
      <c r="C49" s="36" t="s">
        <v>68</v>
      </c>
      <c r="D49" s="36" t="s">
        <v>13</v>
      </c>
      <c r="E49" s="36" t="s">
        <v>13</v>
      </c>
      <c r="F49" s="36" t="s">
        <v>123</v>
      </c>
      <c r="G49" s="36" t="s">
        <v>7</v>
      </c>
      <c r="H49" s="179">
        <v>0</v>
      </c>
      <c r="I49" s="179">
        <v>10</v>
      </c>
      <c r="J49" s="179">
        <v>10</v>
      </c>
    </row>
    <row r="50" spans="1:10" ht="19.5" customHeight="1">
      <c r="A50" s="108"/>
      <c r="B50" s="182" t="s">
        <v>153</v>
      </c>
      <c r="C50" s="90" t="s">
        <v>68</v>
      </c>
      <c r="D50" s="90" t="s">
        <v>15</v>
      </c>
      <c r="E50" s="90"/>
      <c r="F50" s="90"/>
      <c r="G50" s="194"/>
      <c r="H50" s="195">
        <f aca="true" t="shared" si="7" ref="H50:J51">H51</f>
        <v>5.62</v>
      </c>
      <c r="I50" s="195">
        <f t="shared" si="7"/>
        <v>158.13</v>
      </c>
      <c r="J50" s="195">
        <f t="shared" si="7"/>
        <v>163.44</v>
      </c>
    </row>
    <row r="51" spans="1:10" ht="35.25" customHeight="1">
      <c r="A51" s="108"/>
      <c r="B51" s="175" t="s">
        <v>219</v>
      </c>
      <c r="C51" s="36" t="s">
        <v>68</v>
      </c>
      <c r="D51" s="36" t="s">
        <v>15</v>
      </c>
      <c r="E51" s="36" t="s">
        <v>3</v>
      </c>
      <c r="F51" s="36" t="s">
        <v>126</v>
      </c>
      <c r="G51" s="192" t="s">
        <v>66</v>
      </c>
      <c r="H51" s="193">
        <f t="shared" si="7"/>
        <v>5.62</v>
      </c>
      <c r="I51" s="193">
        <f t="shared" si="7"/>
        <v>158.13</v>
      </c>
      <c r="J51" s="193">
        <f t="shared" si="7"/>
        <v>163.44</v>
      </c>
    </row>
    <row r="52" spans="1:10" ht="64.5" customHeight="1">
      <c r="A52" s="108"/>
      <c r="B52" s="175" t="s">
        <v>222</v>
      </c>
      <c r="C52" s="36" t="s">
        <v>68</v>
      </c>
      <c r="D52" s="36" t="s">
        <v>15</v>
      </c>
      <c r="E52" s="36" t="s">
        <v>3</v>
      </c>
      <c r="F52" s="36" t="s">
        <v>124</v>
      </c>
      <c r="G52" s="36" t="s">
        <v>66</v>
      </c>
      <c r="H52" s="193">
        <f>H53+H54+H55+H56+H57</f>
        <v>5.62</v>
      </c>
      <c r="I52" s="193">
        <f>I53+I54+I55+I56+I57</f>
        <v>158.13</v>
      </c>
      <c r="J52" s="193">
        <f>J53+J54+J55+J56+J57</f>
        <v>163.44</v>
      </c>
    </row>
    <row r="53" spans="1:10" ht="37.5" customHeight="1">
      <c r="A53" s="108"/>
      <c r="B53" s="190" t="s">
        <v>77</v>
      </c>
      <c r="C53" s="36" t="s">
        <v>68</v>
      </c>
      <c r="D53" s="36" t="s">
        <v>15</v>
      </c>
      <c r="E53" s="36" t="s">
        <v>3</v>
      </c>
      <c r="F53" s="36" t="s">
        <v>124</v>
      </c>
      <c r="G53" s="36" t="s">
        <v>7</v>
      </c>
      <c r="H53" s="37">
        <v>0</v>
      </c>
      <c r="I53" s="37">
        <v>118.13</v>
      </c>
      <c r="J53" s="37">
        <v>123.44</v>
      </c>
    </row>
    <row r="54" spans="1:10" ht="33.75" customHeight="1">
      <c r="A54" s="108"/>
      <c r="B54" s="175" t="s">
        <v>154</v>
      </c>
      <c r="C54" s="36" t="s">
        <v>68</v>
      </c>
      <c r="D54" s="36" t="s">
        <v>15</v>
      </c>
      <c r="E54" s="36" t="s">
        <v>3</v>
      </c>
      <c r="F54" s="36" t="s">
        <v>124</v>
      </c>
      <c r="G54" s="36" t="s">
        <v>82</v>
      </c>
      <c r="H54" s="37">
        <v>0</v>
      </c>
      <c r="I54" s="37">
        <v>10</v>
      </c>
      <c r="J54" s="37">
        <v>10</v>
      </c>
    </row>
    <row r="55" spans="1:10" ht="33.75" customHeight="1">
      <c r="A55" s="108"/>
      <c r="B55" s="175" t="s">
        <v>78</v>
      </c>
      <c r="C55" s="36" t="s">
        <v>68</v>
      </c>
      <c r="D55" s="36" t="s">
        <v>15</v>
      </c>
      <c r="E55" s="36" t="s">
        <v>3</v>
      </c>
      <c r="F55" s="36" t="s">
        <v>124</v>
      </c>
      <c r="G55" s="36" t="s">
        <v>8</v>
      </c>
      <c r="H55" s="37">
        <v>4.5</v>
      </c>
      <c r="I55" s="37">
        <v>10</v>
      </c>
      <c r="J55" s="37">
        <v>10</v>
      </c>
    </row>
    <row r="56" spans="1:10" ht="27.75" customHeight="1">
      <c r="A56" s="108"/>
      <c r="B56" s="175" t="s">
        <v>79</v>
      </c>
      <c r="C56" s="36" t="s">
        <v>68</v>
      </c>
      <c r="D56" s="36" t="s">
        <v>15</v>
      </c>
      <c r="E56" s="36" t="s">
        <v>3</v>
      </c>
      <c r="F56" s="36" t="s">
        <v>124</v>
      </c>
      <c r="G56" s="36" t="s">
        <v>70</v>
      </c>
      <c r="H56" s="37">
        <v>0</v>
      </c>
      <c r="I56" s="37">
        <v>10</v>
      </c>
      <c r="J56" s="37">
        <v>10</v>
      </c>
    </row>
    <row r="57" spans="1:10" ht="26.25" customHeight="1">
      <c r="A57" s="108"/>
      <c r="B57" s="175" t="s">
        <v>164</v>
      </c>
      <c r="C57" s="36" t="s">
        <v>68</v>
      </c>
      <c r="D57" s="36" t="s">
        <v>15</v>
      </c>
      <c r="E57" s="36" t="s">
        <v>3</v>
      </c>
      <c r="F57" s="36" t="s">
        <v>124</v>
      </c>
      <c r="G57" s="36" t="s">
        <v>165</v>
      </c>
      <c r="H57" s="37">
        <v>1.12</v>
      </c>
      <c r="I57" s="37">
        <v>10</v>
      </c>
      <c r="J57" s="37">
        <v>10</v>
      </c>
    </row>
    <row r="58" spans="1:10" ht="34.5" customHeight="1">
      <c r="A58" s="108"/>
      <c r="B58" s="182" t="s">
        <v>56</v>
      </c>
      <c r="C58" s="90" t="s">
        <v>68</v>
      </c>
      <c r="D58" s="90" t="s">
        <v>9</v>
      </c>
      <c r="E58" s="90" t="s">
        <v>14</v>
      </c>
      <c r="F58" s="90"/>
      <c r="G58" s="90"/>
      <c r="H58" s="89">
        <f aca="true" t="shared" si="8" ref="H58:J59">H59</f>
        <v>1105.8400000000001</v>
      </c>
      <c r="I58" s="89">
        <f t="shared" si="8"/>
        <v>2709.53</v>
      </c>
      <c r="J58" s="89">
        <f t="shared" si="8"/>
        <v>1038.01</v>
      </c>
    </row>
    <row r="59" spans="1:10" ht="46.5" customHeight="1">
      <c r="A59" s="108"/>
      <c r="B59" s="190" t="s">
        <v>217</v>
      </c>
      <c r="C59" s="36" t="s">
        <v>68</v>
      </c>
      <c r="D59" s="36" t="s">
        <v>9</v>
      </c>
      <c r="E59" s="36" t="s">
        <v>14</v>
      </c>
      <c r="F59" s="36" t="s">
        <v>126</v>
      </c>
      <c r="G59" s="36" t="s">
        <v>66</v>
      </c>
      <c r="H59" s="37">
        <f t="shared" si="8"/>
        <v>1105.8400000000001</v>
      </c>
      <c r="I59" s="37">
        <f t="shared" si="8"/>
        <v>2709.53</v>
      </c>
      <c r="J59" s="37">
        <f t="shared" si="8"/>
        <v>1038.01</v>
      </c>
    </row>
    <row r="60" spans="1:10" ht="50.25" customHeight="1">
      <c r="A60" s="108"/>
      <c r="B60" s="175" t="s">
        <v>220</v>
      </c>
      <c r="C60" s="36" t="s">
        <v>68</v>
      </c>
      <c r="D60" s="36" t="s">
        <v>9</v>
      </c>
      <c r="E60" s="36" t="s">
        <v>14</v>
      </c>
      <c r="F60" s="36" t="s">
        <v>122</v>
      </c>
      <c r="G60" s="36" t="s">
        <v>66</v>
      </c>
      <c r="H60" s="37">
        <f>H61+H68+H74+H64+H71+H78+H77</f>
        <v>1105.8400000000001</v>
      </c>
      <c r="I60" s="37">
        <f>I61+I68+I74+I64+I71+I78</f>
        <v>2709.53</v>
      </c>
      <c r="J60" s="37">
        <f>J61+J68+J74+J64+J71+J78</f>
        <v>1038.01</v>
      </c>
    </row>
    <row r="61" spans="1:10" ht="66.75" customHeight="1">
      <c r="A61" s="108"/>
      <c r="B61" s="175" t="s">
        <v>223</v>
      </c>
      <c r="C61" s="36" t="s">
        <v>68</v>
      </c>
      <c r="D61" s="36" t="s">
        <v>9</v>
      </c>
      <c r="E61" s="36" t="s">
        <v>14</v>
      </c>
      <c r="F61" s="36" t="s">
        <v>118</v>
      </c>
      <c r="G61" s="36" t="s">
        <v>66</v>
      </c>
      <c r="H61" s="37">
        <f>H62+H63+H67</f>
        <v>0</v>
      </c>
      <c r="I61" s="37">
        <f>I62+I63+I67</f>
        <v>675</v>
      </c>
      <c r="J61" s="37">
        <f>J62+J63+J67</f>
        <v>511.85</v>
      </c>
    </row>
    <row r="62" spans="1:10" ht="51" customHeight="1">
      <c r="A62" s="108"/>
      <c r="B62" s="175" t="s">
        <v>74</v>
      </c>
      <c r="C62" s="36" t="s">
        <v>68</v>
      </c>
      <c r="D62" s="36" t="s">
        <v>9</v>
      </c>
      <c r="E62" s="36" t="s">
        <v>14</v>
      </c>
      <c r="F62" s="36" t="s">
        <v>118</v>
      </c>
      <c r="G62" s="36">
        <v>121</v>
      </c>
      <c r="H62" s="37">
        <v>0</v>
      </c>
      <c r="I62" s="37">
        <v>500</v>
      </c>
      <c r="J62" s="37">
        <v>360.85</v>
      </c>
    </row>
    <row r="63" spans="1:10" ht="63.75" customHeight="1">
      <c r="A63" s="108"/>
      <c r="B63" s="175" t="s">
        <v>138</v>
      </c>
      <c r="C63" s="36" t="s">
        <v>68</v>
      </c>
      <c r="D63" s="36" t="s">
        <v>9</v>
      </c>
      <c r="E63" s="36" t="s">
        <v>14</v>
      </c>
      <c r="F63" s="36" t="s">
        <v>118</v>
      </c>
      <c r="G63" s="36">
        <v>129</v>
      </c>
      <c r="H63" s="37">
        <v>0</v>
      </c>
      <c r="I63" s="37">
        <v>151</v>
      </c>
      <c r="J63" s="37">
        <v>151</v>
      </c>
    </row>
    <row r="64" spans="1:10" ht="63.75" customHeight="1">
      <c r="A64" s="108"/>
      <c r="B64" s="39" t="s">
        <v>223</v>
      </c>
      <c r="C64" s="39">
        <v>801</v>
      </c>
      <c r="D64" s="160" t="s">
        <v>9</v>
      </c>
      <c r="E64" s="160" t="s">
        <v>14</v>
      </c>
      <c r="F64" s="160" t="s">
        <v>233</v>
      </c>
      <c r="G64" s="160" t="s">
        <v>66</v>
      </c>
      <c r="H64" s="37">
        <f>H65+H66</f>
        <v>586</v>
      </c>
      <c r="I64" s="37">
        <f>I65+I66</f>
        <v>586</v>
      </c>
      <c r="J64" s="37">
        <f>J65+J66</f>
        <v>0</v>
      </c>
    </row>
    <row r="65" spans="1:10" ht="63.75" customHeight="1">
      <c r="A65" s="108"/>
      <c r="B65" s="39" t="s">
        <v>74</v>
      </c>
      <c r="C65" s="39">
        <v>801</v>
      </c>
      <c r="D65" s="160" t="s">
        <v>9</v>
      </c>
      <c r="E65" s="160" t="s">
        <v>14</v>
      </c>
      <c r="F65" s="160" t="s">
        <v>233</v>
      </c>
      <c r="G65" s="160" t="s">
        <v>6</v>
      </c>
      <c r="H65" s="37">
        <v>450</v>
      </c>
      <c r="I65" s="37">
        <v>450</v>
      </c>
      <c r="J65" s="37">
        <v>0</v>
      </c>
    </row>
    <row r="66" spans="1:10" ht="63.75" customHeight="1">
      <c r="A66" s="108"/>
      <c r="B66" s="39" t="s">
        <v>138</v>
      </c>
      <c r="C66" s="159">
        <v>801</v>
      </c>
      <c r="D66" s="160" t="s">
        <v>9</v>
      </c>
      <c r="E66" s="160" t="s">
        <v>14</v>
      </c>
      <c r="F66" s="160" t="s">
        <v>233</v>
      </c>
      <c r="G66" s="160" t="s">
        <v>139</v>
      </c>
      <c r="H66" s="37">
        <v>136</v>
      </c>
      <c r="I66" s="37">
        <v>136</v>
      </c>
      <c r="J66" s="37">
        <v>0</v>
      </c>
    </row>
    <row r="67" spans="1:10" ht="34.5" customHeight="1">
      <c r="A67" s="108"/>
      <c r="B67" s="175" t="s">
        <v>77</v>
      </c>
      <c r="C67" s="36" t="s">
        <v>68</v>
      </c>
      <c r="D67" s="36" t="s">
        <v>9</v>
      </c>
      <c r="E67" s="36" t="s">
        <v>14</v>
      </c>
      <c r="F67" s="36" t="s">
        <v>118</v>
      </c>
      <c r="G67" s="36">
        <v>244</v>
      </c>
      <c r="H67" s="37">
        <v>0</v>
      </c>
      <c r="I67" s="37">
        <v>24</v>
      </c>
      <c r="J67" s="37">
        <v>0</v>
      </c>
    </row>
    <row r="68" spans="1:10" ht="66" customHeight="1">
      <c r="A68" s="108"/>
      <c r="B68" s="175" t="s">
        <v>221</v>
      </c>
      <c r="C68" s="36" t="s">
        <v>68</v>
      </c>
      <c r="D68" s="36" t="s">
        <v>9</v>
      </c>
      <c r="E68" s="36" t="s">
        <v>14</v>
      </c>
      <c r="F68" s="36" t="s">
        <v>166</v>
      </c>
      <c r="G68" s="36" t="s">
        <v>66</v>
      </c>
      <c r="H68" s="37">
        <f>H69+H70</f>
        <v>0</v>
      </c>
      <c r="I68" s="37">
        <f>I69+I70</f>
        <v>117.19</v>
      </c>
      <c r="J68" s="37">
        <f>J69+J70</f>
        <v>117.19</v>
      </c>
    </row>
    <row r="69" spans="1:10" ht="47.25" customHeight="1">
      <c r="A69" s="108"/>
      <c r="B69" s="175" t="s">
        <v>74</v>
      </c>
      <c r="C69" s="36" t="s">
        <v>68</v>
      </c>
      <c r="D69" s="36" t="s">
        <v>9</v>
      </c>
      <c r="E69" s="36" t="s">
        <v>14</v>
      </c>
      <c r="F69" s="36" t="s">
        <v>166</v>
      </c>
      <c r="G69" s="36" t="s">
        <v>6</v>
      </c>
      <c r="H69" s="37">
        <v>0</v>
      </c>
      <c r="I69" s="37">
        <v>90</v>
      </c>
      <c r="J69" s="37">
        <v>90</v>
      </c>
    </row>
    <row r="70" spans="1:10" ht="62.25" customHeight="1">
      <c r="A70" s="108"/>
      <c r="B70" s="175" t="s">
        <v>138</v>
      </c>
      <c r="C70" s="36" t="s">
        <v>68</v>
      </c>
      <c r="D70" s="36" t="s">
        <v>9</v>
      </c>
      <c r="E70" s="36" t="s">
        <v>14</v>
      </c>
      <c r="F70" s="36" t="s">
        <v>166</v>
      </c>
      <c r="G70" s="36" t="s">
        <v>139</v>
      </c>
      <c r="H70" s="37">
        <v>0</v>
      </c>
      <c r="I70" s="37">
        <v>27.19</v>
      </c>
      <c r="J70" s="37">
        <v>27.19</v>
      </c>
    </row>
    <row r="71" spans="1:10" ht="62.25" customHeight="1">
      <c r="A71" s="108"/>
      <c r="B71" s="50" t="s">
        <v>221</v>
      </c>
      <c r="C71" s="50">
        <v>801</v>
      </c>
      <c r="D71" s="165" t="s">
        <v>9</v>
      </c>
      <c r="E71" s="165" t="s">
        <v>14</v>
      </c>
      <c r="F71" s="165" t="s">
        <v>234</v>
      </c>
      <c r="G71" s="165" t="s">
        <v>66</v>
      </c>
      <c r="H71" s="166">
        <f>H72+H73</f>
        <v>101.27</v>
      </c>
      <c r="I71" s="166">
        <f>I72+I73</f>
        <v>101.27</v>
      </c>
      <c r="J71" s="166">
        <f>J72+J73</f>
        <v>0</v>
      </c>
    </row>
    <row r="72" spans="1:10" ht="62.25" customHeight="1">
      <c r="A72" s="108"/>
      <c r="B72" s="39" t="s">
        <v>74</v>
      </c>
      <c r="C72" s="159">
        <v>801</v>
      </c>
      <c r="D72" s="160" t="s">
        <v>9</v>
      </c>
      <c r="E72" s="160" t="s">
        <v>14</v>
      </c>
      <c r="F72" s="160" t="s">
        <v>234</v>
      </c>
      <c r="G72" s="160" t="s">
        <v>6</v>
      </c>
      <c r="H72" s="37">
        <v>80</v>
      </c>
      <c r="I72" s="37">
        <v>80</v>
      </c>
      <c r="J72" s="37">
        <v>0</v>
      </c>
    </row>
    <row r="73" spans="1:10" ht="62.25" customHeight="1">
      <c r="A73" s="108"/>
      <c r="B73" s="39" t="s">
        <v>138</v>
      </c>
      <c r="C73" s="39">
        <v>801</v>
      </c>
      <c r="D73" s="160" t="s">
        <v>9</v>
      </c>
      <c r="E73" s="160" t="s">
        <v>14</v>
      </c>
      <c r="F73" s="160" t="s">
        <v>234</v>
      </c>
      <c r="G73" s="160" t="s">
        <v>139</v>
      </c>
      <c r="H73" s="37">
        <v>21.27</v>
      </c>
      <c r="I73" s="37">
        <v>21.27</v>
      </c>
      <c r="J73" s="37">
        <v>0</v>
      </c>
    </row>
    <row r="74" spans="1:10" ht="45.75" customHeight="1">
      <c r="A74" s="108"/>
      <c r="B74" s="175" t="s">
        <v>220</v>
      </c>
      <c r="C74" s="36" t="s">
        <v>68</v>
      </c>
      <c r="D74" s="36" t="s">
        <v>9</v>
      </c>
      <c r="E74" s="36" t="s">
        <v>14</v>
      </c>
      <c r="F74" s="36" t="s">
        <v>167</v>
      </c>
      <c r="G74" s="192" t="s">
        <v>66</v>
      </c>
      <c r="H74" s="193">
        <f>H75+H76+H77</f>
        <v>29.34</v>
      </c>
      <c r="I74" s="193">
        <f>I75+I76+I77</f>
        <v>840.84</v>
      </c>
      <c r="J74" s="193">
        <f>J75+J76+J77</f>
        <v>408.97</v>
      </c>
    </row>
    <row r="75" spans="1:10" ht="46.5" customHeight="1">
      <c r="A75" s="108"/>
      <c r="B75" s="175" t="s">
        <v>74</v>
      </c>
      <c r="C75" s="36" t="s">
        <v>68</v>
      </c>
      <c r="D75" s="36" t="s">
        <v>9</v>
      </c>
      <c r="E75" s="36" t="s">
        <v>14</v>
      </c>
      <c r="F75" s="36" t="s">
        <v>167</v>
      </c>
      <c r="G75" s="192" t="s">
        <v>6</v>
      </c>
      <c r="H75" s="193">
        <v>16.64</v>
      </c>
      <c r="I75" s="193">
        <f>457.93+58.71</f>
        <v>516.64</v>
      </c>
      <c r="J75" s="193">
        <v>266.93</v>
      </c>
    </row>
    <row r="76" spans="1:10" ht="61.5" customHeight="1">
      <c r="A76" s="108"/>
      <c r="B76" s="175" t="s">
        <v>138</v>
      </c>
      <c r="C76" s="36" t="s">
        <v>68</v>
      </c>
      <c r="D76" s="36" t="s">
        <v>9</v>
      </c>
      <c r="E76" s="36" t="s">
        <v>14</v>
      </c>
      <c r="F76" s="36" t="s">
        <v>167</v>
      </c>
      <c r="G76" s="192" t="s">
        <v>139</v>
      </c>
      <c r="H76" s="193">
        <v>12.7</v>
      </c>
      <c r="I76" s="193">
        <f>138.3+25.4</f>
        <v>163.70000000000002</v>
      </c>
      <c r="J76" s="193">
        <v>85</v>
      </c>
    </row>
    <row r="77" spans="1:10" ht="33" customHeight="1">
      <c r="A77" s="108"/>
      <c r="B77" s="175" t="s">
        <v>77</v>
      </c>
      <c r="C77" s="36" t="s">
        <v>68</v>
      </c>
      <c r="D77" s="36" t="s">
        <v>9</v>
      </c>
      <c r="E77" s="36" t="s">
        <v>14</v>
      </c>
      <c r="F77" s="36" t="s">
        <v>167</v>
      </c>
      <c r="G77" s="192" t="s">
        <v>7</v>
      </c>
      <c r="H77" s="193">
        <v>0</v>
      </c>
      <c r="I77" s="193">
        <v>160.5</v>
      </c>
      <c r="J77" s="193">
        <v>57.04</v>
      </c>
    </row>
    <row r="78" spans="1:10" ht="50.25" customHeight="1">
      <c r="A78" s="108"/>
      <c r="B78" s="39" t="s">
        <v>220</v>
      </c>
      <c r="C78" s="39">
        <v>801</v>
      </c>
      <c r="D78" s="160" t="s">
        <v>9</v>
      </c>
      <c r="E78" s="160" t="s">
        <v>14</v>
      </c>
      <c r="F78" s="160" t="s">
        <v>235</v>
      </c>
      <c r="G78" s="160" t="s">
        <v>66</v>
      </c>
      <c r="H78" s="37">
        <f>H79+H80</f>
        <v>389.23</v>
      </c>
      <c r="I78" s="37">
        <f>I79+I80</f>
        <v>389.23</v>
      </c>
      <c r="J78" s="37">
        <f>J79+J80</f>
        <v>0</v>
      </c>
    </row>
    <row r="79" spans="1:10" ht="55.5" customHeight="1">
      <c r="A79" s="108"/>
      <c r="B79" s="175" t="s">
        <v>74</v>
      </c>
      <c r="C79" s="39">
        <v>801</v>
      </c>
      <c r="D79" s="160" t="s">
        <v>9</v>
      </c>
      <c r="E79" s="160" t="s">
        <v>14</v>
      </c>
      <c r="F79" s="160" t="s">
        <v>235</v>
      </c>
      <c r="G79" s="160" t="s">
        <v>6</v>
      </c>
      <c r="H79" s="37">
        <v>296.68</v>
      </c>
      <c r="I79" s="37">
        <v>296.68</v>
      </c>
      <c r="J79" s="37">
        <v>0</v>
      </c>
    </row>
    <row r="80" spans="1:10" ht="50.25" customHeight="1">
      <c r="A80" s="108"/>
      <c r="B80" s="175" t="s">
        <v>138</v>
      </c>
      <c r="C80" s="39">
        <v>801</v>
      </c>
      <c r="D80" s="36" t="s">
        <v>9</v>
      </c>
      <c r="E80" s="36" t="s">
        <v>14</v>
      </c>
      <c r="F80" s="36" t="s">
        <v>235</v>
      </c>
      <c r="G80" s="36" t="s">
        <v>139</v>
      </c>
      <c r="H80" s="37">
        <v>92.55</v>
      </c>
      <c r="I80" s="37">
        <v>92.55</v>
      </c>
      <c r="J80" s="37">
        <v>0</v>
      </c>
    </row>
    <row r="81" spans="1:10" ht="26.25" customHeight="1">
      <c r="A81" s="108"/>
      <c r="B81" s="182" t="s">
        <v>119</v>
      </c>
      <c r="C81" s="90" t="s">
        <v>68</v>
      </c>
      <c r="D81" s="90" t="s">
        <v>84</v>
      </c>
      <c r="E81" s="90" t="s">
        <v>84</v>
      </c>
      <c r="F81" s="90" t="s">
        <v>5</v>
      </c>
      <c r="G81" s="194" t="s">
        <v>66</v>
      </c>
      <c r="H81" s="195">
        <f>H82</f>
        <v>-31.51</v>
      </c>
      <c r="I81" s="195">
        <f>I82</f>
        <v>119.63</v>
      </c>
      <c r="J81" s="195">
        <f>J82</f>
        <v>165.18</v>
      </c>
    </row>
    <row r="82" spans="1:10" ht="20.25" customHeight="1">
      <c r="A82" s="108"/>
      <c r="B82" s="175" t="s">
        <v>119</v>
      </c>
      <c r="C82" s="36" t="s">
        <v>68</v>
      </c>
      <c r="D82" s="36" t="s">
        <v>84</v>
      </c>
      <c r="E82" s="36" t="s">
        <v>84</v>
      </c>
      <c r="F82" s="36" t="s">
        <v>85</v>
      </c>
      <c r="G82" s="192">
        <v>999</v>
      </c>
      <c r="H82" s="193">
        <v>-31.51</v>
      </c>
      <c r="I82" s="193">
        <v>119.63</v>
      </c>
      <c r="J82" s="193">
        <v>165.18</v>
      </c>
    </row>
    <row r="83" spans="1:10" ht="18.75" customHeight="1">
      <c r="A83" s="108"/>
      <c r="B83" s="182" t="s">
        <v>26</v>
      </c>
      <c r="C83" s="182"/>
      <c r="D83" s="182"/>
      <c r="E83" s="182"/>
      <c r="F83" s="182"/>
      <c r="G83" s="89"/>
      <c r="H83" s="89">
        <f>H8+H32+H39+H45+H50+H58+H81+H29</f>
        <v>1613.8600000000001</v>
      </c>
      <c r="I83" s="89">
        <f>I8+I32+I39+I45+I50+I58+I81</f>
        <v>4785.2</v>
      </c>
      <c r="J83" s="89">
        <f>J8+J32+J39+J45+J50+J58+J81</f>
        <v>3303.6999999999994</v>
      </c>
    </row>
    <row r="84" ht="34.5" customHeight="1">
      <c r="J84" t="s">
        <v>282</v>
      </c>
    </row>
    <row r="85" ht="29.25" customHeight="1"/>
    <row r="86" ht="36" customHeight="1"/>
    <row r="87" ht="67.5" customHeight="1"/>
    <row r="88" ht="42" customHeight="1"/>
    <row r="89" ht="62.25" customHeight="1"/>
    <row r="90" ht="70.5" customHeight="1"/>
    <row r="91" ht="84.75" customHeight="1"/>
    <row r="92" ht="60" customHeight="1"/>
    <row r="93" ht="84.75" customHeight="1"/>
    <row r="94" ht="43.5" customHeight="1"/>
    <row r="95" ht="86.25" customHeight="1"/>
    <row r="96" ht="64.5" customHeight="1"/>
    <row r="97" ht="66" customHeight="1"/>
    <row r="98" ht="51.75" customHeight="1"/>
    <row r="99" ht="33.75" customHeight="1"/>
    <row r="100" ht="28.5" customHeight="1"/>
    <row r="101" ht="24" customHeight="1"/>
  </sheetData>
  <sheetProtection/>
  <mergeCells count="2">
    <mergeCell ref="B3:J3"/>
    <mergeCell ref="F2:J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2.75"/>
  <cols>
    <col min="1" max="1" width="7.37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ht="12.75">
      <c r="C1" s="154"/>
    </row>
    <row r="2" spans="1:3" ht="82.5" customHeight="1">
      <c r="A2" s="35"/>
      <c r="B2" s="35"/>
      <c r="C2" s="29" t="s">
        <v>280</v>
      </c>
    </row>
    <row r="3" spans="1:3" ht="58.5" customHeight="1" thickBot="1">
      <c r="A3" s="232" t="s">
        <v>281</v>
      </c>
      <c r="B3" s="232"/>
      <c r="C3" s="232"/>
    </row>
    <row r="4" spans="1:3" ht="49.5" customHeight="1">
      <c r="A4" s="1" t="s">
        <v>16</v>
      </c>
      <c r="B4" s="2" t="s">
        <v>17</v>
      </c>
      <c r="C4" s="3" t="s">
        <v>18</v>
      </c>
    </row>
    <row r="5" spans="1:3" ht="49.5" customHeight="1">
      <c r="A5" s="196">
        <v>801</v>
      </c>
      <c r="B5" s="233" t="s">
        <v>283</v>
      </c>
      <c r="C5" s="234"/>
    </row>
    <row r="6" spans="1:3" ht="31.5">
      <c r="A6" s="42">
        <v>801</v>
      </c>
      <c r="B6" s="43" t="s">
        <v>178</v>
      </c>
      <c r="C6" s="44" t="s">
        <v>0</v>
      </c>
    </row>
    <row r="7" spans="1:3" ht="31.5">
      <c r="A7" s="42">
        <v>801</v>
      </c>
      <c r="B7" s="43" t="s">
        <v>179</v>
      </c>
      <c r="C7" s="100" t="s">
        <v>1</v>
      </c>
    </row>
    <row r="8" spans="1:3" ht="32.25" thickBot="1">
      <c r="A8" s="45">
        <v>801</v>
      </c>
      <c r="B8" s="99" t="s">
        <v>180</v>
      </c>
      <c r="C8" s="101" t="s">
        <v>155</v>
      </c>
    </row>
  </sheetData>
  <sheetProtection/>
  <mergeCells count="2">
    <mergeCell ref="A3:C3"/>
    <mergeCell ref="B5:C5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0" zoomScaleNormal="90" zoomScaleSheetLayoutView="70" zoomScalePageLayoutView="0" workbookViewId="0" topLeftCell="A1">
      <selection activeCell="C2" sqref="C2"/>
    </sheetView>
  </sheetViews>
  <sheetFormatPr defaultColWidth="9.00390625" defaultRowHeight="12.75"/>
  <cols>
    <col min="1" max="1" width="10.00390625" style="0" customWidth="1"/>
    <col min="2" max="2" width="26.375" style="7" customWidth="1"/>
    <col min="3" max="3" width="77.625" style="13" customWidth="1"/>
    <col min="4" max="4" width="19.25390625" style="7" customWidth="1"/>
    <col min="5" max="5" width="13.875" style="0" hidden="1" customWidth="1"/>
    <col min="6" max="6" width="29.25390625" style="0" customWidth="1"/>
    <col min="7" max="7" width="28.125" style="0" customWidth="1"/>
  </cols>
  <sheetData>
    <row r="1" spans="1:7" s="5" customFormat="1" ht="27.75" customHeight="1">
      <c r="A1" s="31"/>
      <c r="B1" s="32"/>
      <c r="C1" s="78"/>
      <c r="D1" s="78"/>
      <c r="E1" s="78"/>
      <c r="G1" s="104"/>
    </row>
    <row r="2" spans="1:7" s="19" customFormat="1" ht="85.5" customHeight="1">
      <c r="A2" s="31"/>
      <c r="B2" s="32"/>
      <c r="C2" s="78"/>
      <c r="D2" s="78"/>
      <c r="E2" s="78"/>
      <c r="F2" s="104" t="s">
        <v>316</v>
      </c>
      <c r="G2" s="135"/>
    </row>
    <row r="3" spans="1:7" s="19" customFormat="1" ht="39" customHeight="1">
      <c r="A3" s="237" t="s">
        <v>252</v>
      </c>
      <c r="B3" s="237"/>
      <c r="C3" s="237"/>
      <c r="D3" s="237"/>
      <c r="E3" s="237"/>
      <c r="F3" s="237"/>
      <c r="G3" s="131"/>
    </row>
    <row r="4" spans="1:7" s="6" customFormat="1" ht="78.75">
      <c r="A4" s="30" t="s">
        <v>20</v>
      </c>
      <c r="B4" s="30" t="s">
        <v>21</v>
      </c>
      <c r="C4" s="30" t="s">
        <v>19</v>
      </c>
      <c r="D4" s="136" t="s">
        <v>141</v>
      </c>
      <c r="E4" s="137" t="s">
        <v>253</v>
      </c>
      <c r="F4" s="136" t="s">
        <v>254</v>
      </c>
      <c r="G4" s="132"/>
    </row>
    <row r="5" spans="1:7" s="19" customFormat="1" ht="18.75">
      <c r="A5" s="17">
        <v>1</v>
      </c>
      <c r="B5" s="17">
        <v>2</v>
      </c>
      <c r="C5" s="17">
        <v>3</v>
      </c>
      <c r="D5" s="17"/>
      <c r="E5" s="17"/>
      <c r="F5" s="17">
        <v>5</v>
      </c>
      <c r="G5" s="119"/>
    </row>
    <row r="6" spans="1:7" s="19" customFormat="1" ht="18.75">
      <c r="A6" s="86" t="s">
        <v>66</v>
      </c>
      <c r="B6" s="87">
        <v>8.5E+18</v>
      </c>
      <c r="C6" s="88" t="s">
        <v>101</v>
      </c>
      <c r="D6" s="138">
        <f>D7+D32</f>
        <v>3251.49</v>
      </c>
      <c r="E6" s="138">
        <f>E7+E32</f>
        <v>1593.21</v>
      </c>
      <c r="F6" s="89">
        <f aca="true" t="shared" si="0" ref="F6:F37">D6+E6</f>
        <v>4844.7</v>
      </c>
      <c r="G6" s="119"/>
    </row>
    <row r="7" spans="1:7" s="19" customFormat="1" ht="18.75">
      <c r="A7" s="86" t="s">
        <v>66</v>
      </c>
      <c r="B7" s="87" t="s">
        <v>200</v>
      </c>
      <c r="C7" s="88" t="s">
        <v>22</v>
      </c>
      <c r="D7" s="138">
        <f>D8+D26</f>
        <v>561.96</v>
      </c>
      <c r="E7" s="139">
        <f>E8+E26</f>
        <v>156.04</v>
      </c>
      <c r="F7" s="89">
        <f>D7+E7</f>
        <v>718</v>
      </c>
      <c r="G7" s="119"/>
    </row>
    <row r="8" spans="1:7" s="19" customFormat="1" ht="18.75">
      <c r="A8" s="86" t="s">
        <v>66</v>
      </c>
      <c r="B8" s="87" t="s">
        <v>200</v>
      </c>
      <c r="C8" s="88" t="s">
        <v>255</v>
      </c>
      <c r="D8" s="139">
        <f>D9+D12+D15+D23</f>
        <v>425</v>
      </c>
      <c r="E8" s="139">
        <f>E9+E12+E15+E23</f>
        <v>196</v>
      </c>
      <c r="F8" s="89">
        <f t="shared" si="0"/>
        <v>621</v>
      </c>
      <c r="G8" s="120"/>
    </row>
    <row r="9" spans="1:7" s="19" customFormat="1" ht="38.25" customHeight="1">
      <c r="A9" s="86" t="s">
        <v>66</v>
      </c>
      <c r="B9" s="87" t="s">
        <v>199</v>
      </c>
      <c r="C9" s="88" t="s">
        <v>102</v>
      </c>
      <c r="D9" s="139">
        <f>D10</f>
        <v>65</v>
      </c>
      <c r="E9" s="139">
        <f>E10</f>
        <v>23</v>
      </c>
      <c r="F9" s="89">
        <f t="shared" si="0"/>
        <v>88</v>
      </c>
      <c r="G9" s="120"/>
    </row>
    <row r="10" spans="1:7" s="19" customFormat="1" ht="51" customHeight="1">
      <c r="A10" s="36" t="s">
        <v>66</v>
      </c>
      <c r="B10" s="40" t="s">
        <v>198</v>
      </c>
      <c r="C10" s="38" t="s">
        <v>23</v>
      </c>
      <c r="D10" s="140">
        <f>D11</f>
        <v>65</v>
      </c>
      <c r="E10" s="140">
        <v>23</v>
      </c>
      <c r="F10" s="37">
        <v>88</v>
      </c>
      <c r="G10" s="120"/>
    </row>
    <row r="11" spans="1:7" s="19" customFormat="1" ht="86.25" customHeight="1">
      <c r="A11" s="36" t="s">
        <v>67</v>
      </c>
      <c r="B11" s="41" t="s">
        <v>256</v>
      </c>
      <c r="C11" s="39" t="s">
        <v>103</v>
      </c>
      <c r="D11" s="37">
        <v>65</v>
      </c>
      <c r="E11" s="37">
        <v>23</v>
      </c>
      <c r="F11" s="37">
        <v>88</v>
      </c>
      <c r="G11" s="119"/>
    </row>
    <row r="12" spans="1:7" s="19" customFormat="1" ht="20.25" customHeight="1">
      <c r="A12" s="90" t="s">
        <v>66</v>
      </c>
      <c r="B12" s="87" t="s">
        <v>197</v>
      </c>
      <c r="C12" s="88" t="s">
        <v>104</v>
      </c>
      <c r="D12" s="139">
        <f>D13</f>
        <v>45</v>
      </c>
      <c r="E12" s="139">
        <f>E13</f>
        <v>-3</v>
      </c>
      <c r="F12" s="89">
        <f t="shared" si="0"/>
        <v>42</v>
      </c>
      <c r="G12" s="120"/>
    </row>
    <row r="13" spans="1:7" s="19" customFormat="1" ht="24.75" customHeight="1">
      <c r="A13" s="36" t="s">
        <v>66</v>
      </c>
      <c r="B13" s="40" t="s">
        <v>196</v>
      </c>
      <c r="C13" s="38" t="s">
        <v>24</v>
      </c>
      <c r="D13" s="140">
        <f>D14</f>
        <v>45</v>
      </c>
      <c r="E13" s="140">
        <v>-3</v>
      </c>
      <c r="F13" s="37">
        <v>42</v>
      </c>
      <c r="G13" s="119"/>
    </row>
    <row r="14" spans="1:7" s="20" customFormat="1" ht="33" customHeight="1">
      <c r="A14" s="36" t="s">
        <v>67</v>
      </c>
      <c r="B14" s="41" t="s">
        <v>257</v>
      </c>
      <c r="C14" s="39" t="s">
        <v>24</v>
      </c>
      <c r="D14" s="37">
        <v>45</v>
      </c>
      <c r="E14" s="37">
        <v>-3</v>
      </c>
      <c r="F14" s="37">
        <v>42</v>
      </c>
      <c r="G14" s="133"/>
    </row>
    <row r="15" spans="1:7" s="19" customFormat="1" ht="50.25" customHeight="1">
      <c r="A15" s="90" t="s">
        <v>66</v>
      </c>
      <c r="B15" s="87" t="s">
        <v>195</v>
      </c>
      <c r="C15" s="88" t="s">
        <v>93</v>
      </c>
      <c r="D15" s="139">
        <f>D16+D18</f>
        <v>315</v>
      </c>
      <c r="E15" s="139">
        <f>E16+E18</f>
        <v>176</v>
      </c>
      <c r="F15" s="89">
        <f t="shared" si="0"/>
        <v>491</v>
      </c>
      <c r="G15" s="120"/>
    </row>
    <row r="16" spans="1:7" s="19" customFormat="1" ht="39.75" customHeight="1">
      <c r="A16" s="36" t="s">
        <v>66</v>
      </c>
      <c r="B16" s="40" t="s">
        <v>194</v>
      </c>
      <c r="C16" s="38" t="s">
        <v>94</v>
      </c>
      <c r="D16" s="140">
        <f>D17</f>
        <v>145</v>
      </c>
      <c r="E16" s="140">
        <v>41</v>
      </c>
      <c r="F16" s="46">
        <v>186</v>
      </c>
      <c r="G16" s="119"/>
    </row>
    <row r="17" spans="1:7" s="19" customFormat="1" ht="61.5" customHeight="1">
      <c r="A17" s="36" t="s">
        <v>67</v>
      </c>
      <c r="B17" s="41" t="s">
        <v>258</v>
      </c>
      <c r="C17" s="39" t="s">
        <v>95</v>
      </c>
      <c r="D17" s="37">
        <v>145</v>
      </c>
      <c r="E17" s="37">
        <v>41</v>
      </c>
      <c r="F17" s="37">
        <v>186</v>
      </c>
      <c r="G17" s="134"/>
    </row>
    <row r="18" spans="1:7" s="19" customFormat="1" ht="18.75">
      <c r="A18" s="90" t="s">
        <v>66</v>
      </c>
      <c r="B18" s="87" t="s">
        <v>193</v>
      </c>
      <c r="C18" s="92" t="s">
        <v>96</v>
      </c>
      <c r="D18" s="89">
        <f>D19+D21</f>
        <v>170</v>
      </c>
      <c r="E18" s="89">
        <f>E19+E21</f>
        <v>135</v>
      </c>
      <c r="F18" s="89">
        <f t="shared" si="0"/>
        <v>305</v>
      </c>
      <c r="G18" s="133"/>
    </row>
    <row r="19" spans="1:7" s="20" customFormat="1" ht="18.75">
      <c r="A19" s="90" t="s">
        <v>66</v>
      </c>
      <c r="B19" s="87" t="s">
        <v>192</v>
      </c>
      <c r="C19" s="88" t="s">
        <v>97</v>
      </c>
      <c r="D19" s="139">
        <f>D20</f>
        <v>45</v>
      </c>
      <c r="E19" s="139">
        <f>E20</f>
        <v>85</v>
      </c>
      <c r="F19" s="91">
        <f t="shared" si="0"/>
        <v>130</v>
      </c>
      <c r="G19" s="134"/>
    </row>
    <row r="20" spans="1:7" s="20" customFormat="1" ht="31.5">
      <c r="A20" s="36" t="s">
        <v>67</v>
      </c>
      <c r="B20" s="41" t="s">
        <v>259</v>
      </c>
      <c r="C20" s="39" t="s">
        <v>98</v>
      </c>
      <c r="D20" s="37">
        <v>45</v>
      </c>
      <c r="E20" s="37">
        <v>85</v>
      </c>
      <c r="F20" s="46">
        <v>130</v>
      </c>
      <c r="G20" s="120"/>
    </row>
    <row r="21" spans="1:7" s="20" customFormat="1" ht="18.75">
      <c r="A21" s="90" t="s">
        <v>66</v>
      </c>
      <c r="B21" s="87" t="s">
        <v>191</v>
      </c>
      <c r="C21" s="88" t="s">
        <v>99</v>
      </c>
      <c r="D21" s="139">
        <f>D22</f>
        <v>125</v>
      </c>
      <c r="E21" s="139">
        <f>E22</f>
        <v>50</v>
      </c>
      <c r="F21" s="91">
        <f t="shared" si="0"/>
        <v>175</v>
      </c>
      <c r="G21" s="133"/>
    </row>
    <row r="22" spans="1:7" s="20" customFormat="1" ht="18.75" customHeight="1">
      <c r="A22" s="36" t="s">
        <v>67</v>
      </c>
      <c r="B22" s="41" t="s">
        <v>260</v>
      </c>
      <c r="C22" s="39" t="s">
        <v>100</v>
      </c>
      <c r="D22" s="37">
        <v>125</v>
      </c>
      <c r="E22" s="37">
        <v>50</v>
      </c>
      <c r="F22" s="37">
        <f t="shared" si="0"/>
        <v>175</v>
      </c>
      <c r="G22" s="133"/>
    </row>
    <row r="23" spans="1:7" s="19" customFormat="1" ht="18.75" customHeight="1">
      <c r="A23" s="36" t="s">
        <v>66</v>
      </c>
      <c r="B23" s="40" t="s">
        <v>190</v>
      </c>
      <c r="C23" s="38" t="s">
        <v>105</v>
      </c>
      <c r="D23" s="140">
        <v>0</v>
      </c>
      <c r="E23" s="140">
        <v>0</v>
      </c>
      <c r="F23" s="46">
        <f t="shared" si="0"/>
        <v>0</v>
      </c>
      <c r="G23" s="120"/>
    </row>
    <row r="24" spans="1:7" s="20" customFormat="1" ht="99.75" customHeight="1" hidden="1">
      <c r="A24" s="36" t="s">
        <v>66</v>
      </c>
      <c r="B24" s="40">
        <v>10804000010000100</v>
      </c>
      <c r="C24" s="38" t="s">
        <v>106</v>
      </c>
      <c r="D24" s="142"/>
      <c r="E24" s="140"/>
      <c r="F24" s="46">
        <f t="shared" si="0"/>
        <v>0</v>
      </c>
      <c r="G24" s="119"/>
    </row>
    <row r="25" spans="1:7" s="20" customFormat="1" ht="50.25" customHeight="1" hidden="1">
      <c r="A25" s="36" t="s">
        <v>67</v>
      </c>
      <c r="B25" s="41">
        <v>10804020010000100</v>
      </c>
      <c r="C25" s="39" t="s">
        <v>107</v>
      </c>
      <c r="D25" s="141"/>
      <c r="E25" s="37"/>
      <c r="F25" s="37">
        <f t="shared" si="0"/>
        <v>0</v>
      </c>
      <c r="G25" s="119"/>
    </row>
    <row r="26" spans="1:7" s="20" customFormat="1" ht="99.75" customHeight="1">
      <c r="A26" s="90" t="s">
        <v>66</v>
      </c>
      <c r="B26" s="87">
        <v>85000000000000000</v>
      </c>
      <c r="C26" s="88" t="s">
        <v>261</v>
      </c>
      <c r="D26" s="138">
        <f>D27+D30</f>
        <v>136.96</v>
      </c>
      <c r="E26" s="139">
        <f>E27+E30</f>
        <v>-39.96</v>
      </c>
      <c r="F26" s="89">
        <f t="shared" si="0"/>
        <v>97</v>
      </c>
      <c r="G26" s="120"/>
    </row>
    <row r="27" spans="1:7" s="20" customFormat="1" ht="75.75" customHeight="1">
      <c r="A27" s="90" t="s">
        <v>66</v>
      </c>
      <c r="B27" s="87" t="s">
        <v>189</v>
      </c>
      <c r="C27" s="88" t="s">
        <v>176</v>
      </c>
      <c r="D27" s="139">
        <f>D28+D29</f>
        <v>92</v>
      </c>
      <c r="E27" s="139">
        <f>E28+E29</f>
        <v>5</v>
      </c>
      <c r="F27" s="89">
        <f t="shared" si="0"/>
        <v>97</v>
      </c>
      <c r="G27" s="120"/>
    </row>
    <row r="28" spans="1:7" s="20" customFormat="1" ht="83.25" customHeight="1">
      <c r="A28" s="36" t="s">
        <v>68</v>
      </c>
      <c r="B28" s="40" t="s">
        <v>187</v>
      </c>
      <c r="C28" s="38" t="s">
        <v>262</v>
      </c>
      <c r="D28" s="140">
        <v>22</v>
      </c>
      <c r="E28" s="140">
        <v>0</v>
      </c>
      <c r="F28" s="37">
        <f t="shared" si="0"/>
        <v>22</v>
      </c>
      <c r="G28" s="120"/>
    </row>
    <row r="29" spans="1:7" s="19" customFormat="1" ht="63" customHeight="1">
      <c r="A29" s="36" t="s">
        <v>68</v>
      </c>
      <c r="B29" s="40" t="s">
        <v>186</v>
      </c>
      <c r="C29" s="38" t="s">
        <v>263</v>
      </c>
      <c r="D29" s="140">
        <v>70</v>
      </c>
      <c r="E29" s="140">
        <v>5</v>
      </c>
      <c r="F29" s="37">
        <f t="shared" si="0"/>
        <v>75</v>
      </c>
      <c r="G29" s="134"/>
    </row>
    <row r="30" spans="1:7" s="19" customFormat="1" ht="39" customHeight="1">
      <c r="A30" s="36" t="s">
        <v>66</v>
      </c>
      <c r="B30" s="40" t="s">
        <v>264</v>
      </c>
      <c r="C30" s="38" t="s">
        <v>265</v>
      </c>
      <c r="D30" s="142">
        <f>D31</f>
        <v>44.96</v>
      </c>
      <c r="E30" s="140">
        <f>E31</f>
        <v>-44.96</v>
      </c>
      <c r="F30" s="37">
        <v>0</v>
      </c>
      <c r="G30" s="134"/>
    </row>
    <row r="31" spans="1:7" s="19" customFormat="1" ht="36.75" customHeight="1">
      <c r="A31" s="36" t="s">
        <v>68</v>
      </c>
      <c r="B31" s="40" t="s">
        <v>266</v>
      </c>
      <c r="C31" s="38" t="s">
        <v>267</v>
      </c>
      <c r="D31" s="142">
        <v>44.96</v>
      </c>
      <c r="E31" s="140">
        <v>-44.96</v>
      </c>
      <c r="F31" s="37">
        <v>0</v>
      </c>
      <c r="G31" s="120"/>
    </row>
    <row r="32" spans="1:7" s="20" customFormat="1" ht="36.75" customHeight="1">
      <c r="A32" s="90" t="s">
        <v>66</v>
      </c>
      <c r="B32" s="87" t="s">
        <v>160</v>
      </c>
      <c r="C32" s="88" t="s">
        <v>108</v>
      </c>
      <c r="D32" s="138">
        <f>D33+D36+D38</f>
        <v>2689.5299999999997</v>
      </c>
      <c r="E32" s="139">
        <f>E33+E36+E38</f>
        <v>1437.17</v>
      </c>
      <c r="F32" s="91">
        <f t="shared" si="0"/>
        <v>4126.7</v>
      </c>
      <c r="G32" s="120"/>
    </row>
    <row r="33" spans="1:7" s="20" customFormat="1" ht="53.25" customHeight="1">
      <c r="A33" s="90" t="s">
        <v>66</v>
      </c>
      <c r="B33" s="87" t="s">
        <v>239</v>
      </c>
      <c r="C33" s="88" t="s">
        <v>161</v>
      </c>
      <c r="D33" s="138">
        <f>D34</f>
        <v>2566.83</v>
      </c>
      <c r="E33" s="139">
        <f>E34</f>
        <v>-80.63</v>
      </c>
      <c r="F33" s="91">
        <f t="shared" si="0"/>
        <v>2486.2</v>
      </c>
      <c r="G33" s="119"/>
    </row>
    <row r="34" spans="1:7" s="20" customFormat="1" ht="57" customHeight="1">
      <c r="A34" s="36" t="s">
        <v>66</v>
      </c>
      <c r="B34" s="40" t="s">
        <v>240</v>
      </c>
      <c r="C34" s="38" t="s">
        <v>109</v>
      </c>
      <c r="D34" s="142">
        <f>D35</f>
        <v>2566.83</v>
      </c>
      <c r="E34" s="140">
        <v>-80.63</v>
      </c>
      <c r="F34" s="37">
        <v>2486.2</v>
      </c>
      <c r="G34" s="133"/>
    </row>
    <row r="35" spans="1:7" s="20" customFormat="1" ht="39" customHeight="1">
      <c r="A35" s="36" t="s">
        <v>68</v>
      </c>
      <c r="B35" s="40" t="s">
        <v>241</v>
      </c>
      <c r="C35" s="38" t="s">
        <v>162</v>
      </c>
      <c r="D35" s="142">
        <v>2566.83</v>
      </c>
      <c r="E35" s="140">
        <v>-80.63</v>
      </c>
      <c r="F35" s="37">
        <v>2486.2</v>
      </c>
      <c r="G35" s="134"/>
    </row>
    <row r="36" spans="1:7" s="20" customFormat="1" ht="68.25" customHeight="1">
      <c r="A36" s="90" t="s">
        <v>66</v>
      </c>
      <c r="B36" s="93" t="s">
        <v>242</v>
      </c>
      <c r="C36" s="92" t="s">
        <v>110</v>
      </c>
      <c r="D36" s="143">
        <f>D37</f>
        <v>122.7</v>
      </c>
      <c r="E36" s="89">
        <f>E37</f>
        <v>10.8</v>
      </c>
      <c r="F36" s="89">
        <f t="shared" si="0"/>
        <v>133.5</v>
      </c>
      <c r="G36" s="133"/>
    </row>
    <row r="37" spans="1:6" s="19" customFormat="1" ht="31.5">
      <c r="A37" s="36" t="s">
        <v>68</v>
      </c>
      <c r="B37" s="40" t="s">
        <v>243</v>
      </c>
      <c r="C37" s="38" t="s">
        <v>111</v>
      </c>
      <c r="D37" s="142">
        <v>122.7</v>
      </c>
      <c r="E37" s="140">
        <v>10.8</v>
      </c>
      <c r="F37" s="46">
        <f t="shared" si="0"/>
        <v>133.5</v>
      </c>
    </row>
    <row r="38" spans="1:6" s="18" customFormat="1" ht="39.75" customHeight="1">
      <c r="A38" s="90" t="s">
        <v>68</v>
      </c>
      <c r="B38" s="87" t="s">
        <v>244</v>
      </c>
      <c r="C38" s="88" t="s">
        <v>184</v>
      </c>
      <c r="D38" s="139">
        <f>D39</f>
        <v>0</v>
      </c>
      <c r="E38" s="139">
        <f>E39</f>
        <v>1507</v>
      </c>
      <c r="F38" s="91">
        <v>1507</v>
      </c>
    </row>
    <row r="39" spans="1:6" s="18" customFormat="1" ht="54" customHeight="1">
      <c r="A39" s="105" t="s">
        <v>66</v>
      </c>
      <c r="B39" s="106" t="s">
        <v>245</v>
      </c>
      <c r="C39" s="107" t="s">
        <v>237</v>
      </c>
      <c r="D39" s="140">
        <v>0</v>
      </c>
      <c r="E39" s="140">
        <v>1507</v>
      </c>
      <c r="F39" s="91">
        <v>1507</v>
      </c>
    </row>
    <row r="40" spans="1:6" s="18" customFormat="1" ht="18">
      <c r="A40" s="144" t="s">
        <v>25</v>
      </c>
      <c r="B40" s="32"/>
      <c r="C40" s="33"/>
      <c r="D40" s="33"/>
      <c r="E40" s="33"/>
      <c r="F40" s="145"/>
    </row>
    <row r="41" spans="1:4" ht="12.75" customHeight="1">
      <c r="A41" s="31" t="s">
        <v>25</v>
      </c>
      <c r="B41" s="32"/>
      <c r="C41" s="33"/>
      <c r="D41" s="32"/>
    </row>
    <row r="42" spans="1:4" ht="12.75" customHeight="1">
      <c r="A42" s="236"/>
      <c r="B42" s="236"/>
      <c r="C42" s="236"/>
      <c r="D42" s="236"/>
    </row>
    <row r="43" spans="1:4" ht="12.75" customHeight="1">
      <c r="A43" s="235"/>
      <c r="B43" s="235"/>
      <c r="C43" s="235"/>
      <c r="D43" s="34"/>
    </row>
    <row r="44" spans="1:4" ht="18">
      <c r="A44" s="22"/>
      <c r="B44" s="23"/>
      <c r="C44" s="23"/>
      <c r="D44" s="21"/>
    </row>
    <row r="45" spans="1:4" ht="15" customHeight="1">
      <c r="A45" s="9"/>
      <c r="B45" s="11"/>
      <c r="C45" s="10"/>
      <c r="D45" s="8"/>
    </row>
    <row r="46" spans="1:4" ht="12.75">
      <c r="A46" s="9"/>
      <c r="B46" s="10"/>
      <c r="C46" s="10"/>
      <c r="D46" s="8"/>
    </row>
    <row r="47" spans="1:4" ht="12.75">
      <c r="A47" s="9"/>
      <c r="B47" s="11"/>
      <c r="C47" s="10"/>
      <c r="D47" s="8"/>
    </row>
    <row r="48" spans="1:4" ht="12.75">
      <c r="A48" s="9"/>
      <c r="B48" s="10"/>
      <c r="C48" s="10"/>
      <c r="D48" s="8"/>
    </row>
    <row r="49" spans="1:4" ht="12.75">
      <c r="A49" s="9"/>
      <c r="B49" s="12"/>
      <c r="C49" s="12"/>
      <c r="D49" s="12"/>
    </row>
    <row r="50" ht="12.75">
      <c r="A50" s="9"/>
    </row>
  </sheetData>
  <sheetProtection/>
  <mergeCells count="3">
    <mergeCell ref="A43:C43"/>
    <mergeCell ref="A42:D42"/>
    <mergeCell ref="A3:F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geOrder="overThenDown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Normal="80" zoomScalePageLayoutView="0" workbookViewId="0" topLeftCell="A28">
      <selection activeCell="D2" sqref="D2:F2"/>
    </sheetView>
  </sheetViews>
  <sheetFormatPr defaultColWidth="9.00390625" defaultRowHeight="12.75"/>
  <cols>
    <col min="1" max="1" width="8.25390625" style="0" customWidth="1"/>
    <col min="2" max="2" width="28.375" style="0" customWidth="1"/>
    <col min="3" max="3" width="67.75390625" style="0" customWidth="1"/>
    <col min="4" max="4" width="18.00390625" style="0" hidden="1" customWidth="1"/>
    <col min="5" max="5" width="16.625" style="0" customWidth="1"/>
    <col min="6" max="6" width="30.25390625" style="0" customWidth="1"/>
  </cols>
  <sheetData>
    <row r="1" ht="12.75">
      <c r="F1" s="155"/>
    </row>
    <row r="2" spans="1:6" ht="63.75" customHeight="1">
      <c r="A2" s="31"/>
      <c r="B2" s="32"/>
      <c r="C2" s="78"/>
      <c r="D2" s="238" t="s">
        <v>317</v>
      </c>
      <c r="E2" s="239"/>
      <c r="F2" s="239"/>
    </row>
    <row r="3" spans="1:6" ht="44.25" customHeight="1">
      <c r="A3" s="237" t="s">
        <v>276</v>
      </c>
      <c r="B3" s="240"/>
      <c r="C3" s="240"/>
      <c r="D3" s="240"/>
      <c r="E3" s="240"/>
      <c r="F3" s="240"/>
    </row>
    <row r="4" spans="1:6" ht="78.75">
      <c r="A4" s="30" t="s">
        <v>20</v>
      </c>
      <c r="B4" s="30" t="s">
        <v>21</v>
      </c>
      <c r="C4" s="30" t="s">
        <v>19</v>
      </c>
      <c r="D4" s="30" t="s">
        <v>174</v>
      </c>
      <c r="E4" s="30" t="s">
        <v>177</v>
      </c>
      <c r="F4" s="30" t="s">
        <v>270</v>
      </c>
    </row>
    <row r="5" spans="1:6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40.5" customHeight="1">
      <c r="A6" s="86" t="s">
        <v>66</v>
      </c>
      <c r="B6" s="87">
        <v>85000000000000000</v>
      </c>
      <c r="C6" s="88" t="s">
        <v>101</v>
      </c>
      <c r="D6" s="89">
        <f>D7+D27</f>
        <v>174</v>
      </c>
      <c r="E6" s="89">
        <f>E7+E27</f>
        <v>4785.199999999999</v>
      </c>
      <c r="F6" s="89">
        <f>F7+F27</f>
        <v>3303.7</v>
      </c>
    </row>
    <row r="7" spans="1:6" ht="33" customHeight="1">
      <c r="A7" s="86" t="s">
        <v>66</v>
      </c>
      <c r="B7" s="87">
        <v>10000000000000000</v>
      </c>
      <c r="C7" s="88" t="s">
        <v>22</v>
      </c>
      <c r="D7" s="89">
        <f>D8+D11+D14+D22</f>
        <v>174</v>
      </c>
      <c r="E7" s="89">
        <f>E8+E11+E14+E22</f>
        <v>658.4000000000001</v>
      </c>
      <c r="F7" s="89">
        <f>F8+F11+F14+F22</f>
        <v>682.4000000000001</v>
      </c>
    </row>
    <row r="8" spans="1:6" ht="31.5" customHeight="1">
      <c r="A8" s="86" t="s">
        <v>66</v>
      </c>
      <c r="B8" s="87">
        <v>10100000000000000</v>
      </c>
      <c r="C8" s="88" t="s">
        <v>102</v>
      </c>
      <c r="D8" s="89">
        <f>D9</f>
        <v>13.8</v>
      </c>
      <c r="E8" s="89">
        <f>E9</f>
        <v>91</v>
      </c>
      <c r="F8" s="89">
        <f>F9</f>
        <v>96</v>
      </c>
    </row>
    <row r="9" spans="1:6" ht="28.5" customHeight="1">
      <c r="A9" s="36" t="s">
        <v>66</v>
      </c>
      <c r="B9" s="40">
        <v>10102000010000100</v>
      </c>
      <c r="C9" s="38" t="s">
        <v>23</v>
      </c>
      <c r="D9" s="37">
        <f>SUM(D10:D10)</f>
        <v>13.8</v>
      </c>
      <c r="E9" s="37">
        <v>91</v>
      </c>
      <c r="F9" s="37">
        <f>SUM(F10:F10)</f>
        <v>96</v>
      </c>
    </row>
    <row r="10" spans="1:6" ht="80.25" customHeight="1">
      <c r="A10" s="36" t="s">
        <v>67</v>
      </c>
      <c r="B10" s="41" t="s">
        <v>247</v>
      </c>
      <c r="C10" s="39" t="s">
        <v>103</v>
      </c>
      <c r="D10" s="37">
        <v>13.8</v>
      </c>
      <c r="E10" s="37">
        <v>91</v>
      </c>
      <c r="F10" s="37">
        <v>96</v>
      </c>
    </row>
    <row r="11" spans="1:6" ht="32.25" customHeight="1">
      <c r="A11" s="90" t="s">
        <v>66</v>
      </c>
      <c r="B11" s="87">
        <v>10500000000000000</v>
      </c>
      <c r="C11" s="88" t="s">
        <v>104</v>
      </c>
      <c r="D11" s="89">
        <f aca="true" t="shared" si="0" ref="D11:F12">D12</f>
        <v>13.8</v>
      </c>
      <c r="E11" s="89">
        <f t="shared" si="0"/>
        <v>45.8</v>
      </c>
      <c r="F11" s="89">
        <f t="shared" si="0"/>
        <v>50.8</v>
      </c>
    </row>
    <row r="12" spans="1:6" ht="32.25" customHeight="1">
      <c r="A12" s="36" t="s">
        <v>66</v>
      </c>
      <c r="B12" s="40">
        <v>10503000010000100</v>
      </c>
      <c r="C12" s="38" t="s">
        <v>24</v>
      </c>
      <c r="D12" s="37">
        <f t="shared" si="0"/>
        <v>13.8</v>
      </c>
      <c r="E12" s="37">
        <v>45.8</v>
      </c>
      <c r="F12" s="37">
        <v>50.8</v>
      </c>
    </row>
    <row r="13" spans="1:6" ht="28.5" customHeight="1">
      <c r="A13" s="36" t="s">
        <v>67</v>
      </c>
      <c r="B13" s="41" t="s">
        <v>248</v>
      </c>
      <c r="C13" s="39" t="s">
        <v>24</v>
      </c>
      <c r="D13" s="37">
        <v>13.8</v>
      </c>
      <c r="E13" s="37">
        <v>45.8</v>
      </c>
      <c r="F13" s="37">
        <v>50.8</v>
      </c>
    </row>
    <row r="14" spans="1:6" ht="31.5" customHeight="1">
      <c r="A14" s="90" t="s">
        <v>66</v>
      </c>
      <c r="B14" s="87">
        <v>10600000000000000</v>
      </c>
      <c r="C14" s="88" t="s">
        <v>93</v>
      </c>
      <c r="D14" s="89">
        <f>D15+D17</f>
        <v>141.4</v>
      </c>
      <c r="E14" s="89">
        <f>E15+E17</f>
        <v>424.6</v>
      </c>
      <c r="F14" s="89">
        <f>F15+F17</f>
        <v>438.6</v>
      </c>
    </row>
    <row r="15" spans="1:6" ht="33" customHeight="1">
      <c r="A15" s="90" t="s">
        <v>66</v>
      </c>
      <c r="B15" s="87">
        <v>10601000000000100</v>
      </c>
      <c r="C15" s="88" t="s">
        <v>94</v>
      </c>
      <c r="D15" s="91">
        <f>D16</f>
        <v>3.8</v>
      </c>
      <c r="E15" s="91">
        <f>E16</f>
        <v>112</v>
      </c>
      <c r="F15" s="91">
        <f>F16</f>
        <v>116</v>
      </c>
    </row>
    <row r="16" spans="1:6" ht="50.25" customHeight="1">
      <c r="A16" s="36" t="s">
        <v>67</v>
      </c>
      <c r="B16" s="41" t="s">
        <v>249</v>
      </c>
      <c r="C16" s="39" t="s">
        <v>95</v>
      </c>
      <c r="D16" s="37">
        <v>3.8</v>
      </c>
      <c r="E16" s="37">
        <v>112</v>
      </c>
      <c r="F16" s="37">
        <v>116</v>
      </c>
    </row>
    <row r="17" spans="1:6" ht="30" customHeight="1">
      <c r="A17" s="90" t="s">
        <v>66</v>
      </c>
      <c r="B17" s="87">
        <v>10606000000000100</v>
      </c>
      <c r="C17" s="92" t="s">
        <v>96</v>
      </c>
      <c r="D17" s="89">
        <f>D18+D20</f>
        <v>137.6</v>
      </c>
      <c r="E17" s="89">
        <f>E18+E20</f>
        <v>312.6</v>
      </c>
      <c r="F17" s="89">
        <f>F18+F20</f>
        <v>322.6</v>
      </c>
    </row>
    <row r="18" spans="1:6" ht="24" customHeight="1">
      <c r="A18" s="90" t="s">
        <v>66</v>
      </c>
      <c r="B18" s="87">
        <v>10606030000000100</v>
      </c>
      <c r="C18" s="88" t="s">
        <v>97</v>
      </c>
      <c r="D18" s="91">
        <f>D19</f>
        <v>83.8</v>
      </c>
      <c r="E18" s="91">
        <f>E19</f>
        <v>133.8</v>
      </c>
      <c r="F18" s="91">
        <f>F19</f>
        <v>138.8</v>
      </c>
    </row>
    <row r="19" spans="1:6" ht="42.75" customHeight="1">
      <c r="A19" s="36" t="s">
        <v>67</v>
      </c>
      <c r="B19" s="41" t="s">
        <v>251</v>
      </c>
      <c r="C19" s="39" t="s">
        <v>98</v>
      </c>
      <c r="D19" s="46">
        <v>83.8</v>
      </c>
      <c r="E19" s="46">
        <v>133.8</v>
      </c>
      <c r="F19" s="46">
        <v>138.8</v>
      </c>
    </row>
    <row r="20" spans="1:6" ht="33" customHeight="1">
      <c r="A20" s="90" t="s">
        <v>66</v>
      </c>
      <c r="B20" s="87">
        <v>10606040000000100</v>
      </c>
      <c r="C20" s="88" t="s">
        <v>99</v>
      </c>
      <c r="D20" s="91">
        <f>D21</f>
        <v>53.8</v>
      </c>
      <c r="E20" s="91">
        <f>E21</f>
        <v>178.8</v>
      </c>
      <c r="F20" s="91">
        <f>F21</f>
        <v>183.8</v>
      </c>
    </row>
    <row r="21" spans="1:6" ht="35.25" customHeight="1">
      <c r="A21" s="36" t="s">
        <v>67</v>
      </c>
      <c r="B21" s="41" t="s">
        <v>250</v>
      </c>
      <c r="C21" s="39" t="s">
        <v>100</v>
      </c>
      <c r="D21" s="37">
        <v>53.8</v>
      </c>
      <c r="E21" s="37">
        <v>178.8</v>
      </c>
      <c r="F21" s="37">
        <v>183.8</v>
      </c>
    </row>
    <row r="22" spans="1:7" ht="42.75" customHeight="1">
      <c r="A22" s="90" t="s">
        <v>66</v>
      </c>
      <c r="B22" s="87">
        <v>11100000000000000</v>
      </c>
      <c r="C22" s="88" t="s">
        <v>176</v>
      </c>
      <c r="D22" s="89">
        <f>D23+D25+D26</f>
        <v>5</v>
      </c>
      <c r="E22" s="96">
        <f>E23+E25+E26</f>
        <v>97</v>
      </c>
      <c r="F22" s="96">
        <f>F23+F25+F26</f>
        <v>97</v>
      </c>
      <c r="G22" s="119"/>
    </row>
    <row r="23" spans="1:7" ht="90.75" customHeight="1">
      <c r="A23" s="36" t="s">
        <v>68</v>
      </c>
      <c r="B23" s="40" t="s">
        <v>188</v>
      </c>
      <c r="C23" s="38" t="s">
        <v>201</v>
      </c>
      <c r="D23" s="37">
        <v>0</v>
      </c>
      <c r="E23" s="51">
        <f>E24</f>
        <v>22</v>
      </c>
      <c r="F23" s="51">
        <f>F24</f>
        <v>22</v>
      </c>
      <c r="G23" s="120"/>
    </row>
    <row r="24" spans="1:7" ht="61.5" customHeight="1">
      <c r="A24" s="36" t="s">
        <v>68</v>
      </c>
      <c r="B24" s="40" t="s">
        <v>187</v>
      </c>
      <c r="C24" s="38" t="s">
        <v>181</v>
      </c>
      <c r="D24" s="37">
        <v>0</v>
      </c>
      <c r="E24" s="51">
        <v>22</v>
      </c>
      <c r="F24" s="51">
        <v>22</v>
      </c>
      <c r="G24" s="120"/>
    </row>
    <row r="25" spans="1:7" ht="68.25" customHeight="1">
      <c r="A25" s="36" t="s">
        <v>68</v>
      </c>
      <c r="B25" s="40" t="s">
        <v>186</v>
      </c>
      <c r="C25" s="38" t="s">
        <v>182</v>
      </c>
      <c r="D25" s="37">
        <v>5</v>
      </c>
      <c r="E25" s="51">
        <v>75</v>
      </c>
      <c r="F25" s="51">
        <v>75</v>
      </c>
      <c r="G25" s="120"/>
    </row>
    <row r="26" spans="1:7" ht="59.25" customHeight="1">
      <c r="A26" s="36" t="s">
        <v>68</v>
      </c>
      <c r="B26" s="40" t="s">
        <v>185</v>
      </c>
      <c r="C26" s="38" t="s">
        <v>183</v>
      </c>
      <c r="D26" s="37">
        <v>0</v>
      </c>
      <c r="E26" s="51">
        <v>0</v>
      </c>
      <c r="F26" s="51">
        <v>0</v>
      </c>
      <c r="G26" s="120"/>
    </row>
    <row r="27" spans="1:6" ht="31.5" customHeight="1">
      <c r="A27" s="90" t="s">
        <v>66</v>
      </c>
      <c r="B27" s="87" t="s">
        <v>159</v>
      </c>
      <c r="C27" s="88" t="s">
        <v>2</v>
      </c>
      <c r="D27" s="89">
        <f>D28</f>
        <v>0</v>
      </c>
      <c r="E27" s="89">
        <f>E28</f>
        <v>4126.799999999999</v>
      </c>
      <c r="F27" s="89">
        <f>F28</f>
        <v>2621.2999999999997</v>
      </c>
    </row>
    <row r="28" spans="1:6" ht="48.75" customHeight="1">
      <c r="A28" s="90" t="s">
        <v>66</v>
      </c>
      <c r="B28" s="87" t="s">
        <v>160</v>
      </c>
      <c r="C28" s="88" t="s">
        <v>108</v>
      </c>
      <c r="D28" s="91">
        <v>0</v>
      </c>
      <c r="E28" s="91">
        <f>E29+E32+E34</f>
        <v>4126.799999999999</v>
      </c>
      <c r="F28" s="91">
        <f>F29+F32+F34</f>
        <v>2621.2999999999997</v>
      </c>
    </row>
    <row r="29" spans="1:6" ht="34.5" customHeight="1">
      <c r="A29" s="90" t="s">
        <v>66</v>
      </c>
      <c r="B29" s="87" t="s">
        <v>239</v>
      </c>
      <c r="C29" s="88" t="s">
        <v>161</v>
      </c>
      <c r="D29" s="91">
        <f aca="true" t="shared" si="1" ref="D29:F30">D30</f>
        <v>0</v>
      </c>
      <c r="E29" s="91">
        <f t="shared" si="1"/>
        <v>2486.2</v>
      </c>
      <c r="F29" s="91">
        <f>F30</f>
        <v>2486.2</v>
      </c>
    </row>
    <row r="30" spans="1:6" ht="24.75" customHeight="1">
      <c r="A30" s="36" t="s">
        <v>66</v>
      </c>
      <c r="B30" s="40" t="s">
        <v>240</v>
      </c>
      <c r="C30" s="38" t="s">
        <v>109</v>
      </c>
      <c r="D30" s="37">
        <f t="shared" si="1"/>
        <v>0</v>
      </c>
      <c r="E30" s="37">
        <f t="shared" si="1"/>
        <v>2486.2</v>
      </c>
      <c r="F30" s="37">
        <f t="shared" si="1"/>
        <v>2486.2</v>
      </c>
    </row>
    <row r="31" spans="1:6" ht="37.5" customHeight="1">
      <c r="A31" s="36" t="s">
        <v>68</v>
      </c>
      <c r="B31" s="41" t="s">
        <v>241</v>
      </c>
      <c r="C31" s="39" t="s">
        <v>162</v>
      </c>
      <c r="D31" s="37">
        <v>0</v>
      </c>
      <c r="E31" s="37">
        <v>2486.2</v>
      </c>
      <c r="F31" s="37">
        <v>2486.2</v>
      </c>
    </row>
    <row r="32" spans="1:6" ht="52.5" customHeight="1">
      <c r="A32" s="90" t="s">
        <v>66</v>
      </c>
      <c r="B32" s="93" t="s">
        <v>242</v>
      </c>
      <c r="C32" s="92" t="s">
        <v>110</v>
      </c>
      <c r="D32" s="89">
        <f>D33</f>
        <v>10</v>
      </c>
      <c r="E32" s="89">
        <f>E33</f>
        <v>133.6</v>
      </c>
      <c r="F32" s="89">
        <f>F33</f>
        <v>135.1</v>
      </c>
    </row>
    <row r="33" spans="1:6" ht="51.75" customHeight="1">
      <c r="A33" s="36" t="s">
        <v>68</v>
      </c>
      <c r="B33" s="41" t="s">
        <v>246</v>
      </c>
      <c r="C33" s="39" t="s">
        <v>111</v>
      </c>
      <c r="D33" s="37">
        <v>10</v>
      </c>
      <c r="E33" s="37">
        <v>133.6</v>
      </c>
      <c r="F33" s="37">
        <v>135.1</v>
      </c>
    </row>
    <row r="34" spans="1:6" ht="15.75">
      <c r="A34" s="90" t="s">
        <v>68</v>
      </c>
      <c r="B34" s="87" t="s">
        <v>244</v>
      </c>
      <c r="C34" s="88" t="s">
        <v>184</v>
      </c>
      <c r="D34" s="139">
        <f>D35</f>
        <v>1937.5</v>
      </c>
      <c r="E34" s="139">
        <f>E35</f>
        <v>1507</v>
      </c>
      <c r="F34" s="91">
        <f>F35</f>
        <v>0</v>
      </c>
    </row>
    <row r="35" spans="1:6" ht="72.75" customHeight="1">
      <c r="A35" s="105" t="s">
        <v>66</v>
      </c>
      <c r="B35" s="106" t="s">
        <v>245</v>
      </c>
      <c r="C35" s="107" t="s">
        <v>237</v>
      </c>
      <c r="D35" s="140">
        <v>1937.5</v>
      </c>
      <c r="E35" s="140">
        <v>1507</v>
      </c>
      <c r="F35" s="46">
        <v>0</v>
      </c>
    </row>
  </sheetData>
  <sheetProtection/>
  <mergeCells count="2">
    <mergeCell ref="D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Normal="90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54.875" style="47" customWidth="1"/>
    <col min="2" max="2" width="16.375" style="48" customWidth="1"/>
    <col min="3" max="3" width="14.375" style="6" hidden="1" customWidth="1"/>
    <col min="4" max="4" width="33.875" style="4" customWidth="1"/>
    <col min="5" max="5" width="1.25" style="4" customWidth="1"/>
    <col min="6" max="16384" width="9.125" style="4" customWidth="1"/>
  </cols>
  <sheetData>
    <row r="1" spans="2:4" ht="105" customHeight="1">
      <c r="B1" s="244" t="s">
        <v>318</v>
      </c>
      <c r="C1" s="245"/>
      <c r="D1" s="245"/>
    </row>
    <row r="2" spans="1:4" ht="57" customHeight="1">
      <c r="A2" s="241" t="s">
        <v>268</v>
      </c>
      <c r="B2" s="242"/>
      <c r="C2" s="242"/>
      <c r="D2" s="243"/>
    </row>
    <row r="3" spans="1:4" s="14" customFormat="1" ht="72" customHeight="1">
      <c r="A3" s="17" t="s">
        <v>36</v>
      </c>
      <c r="B3" s="17" t="s">
        <v>60</v>
      </c>
      <c r="C3" s="17" t="s">
        <v>175</v>
      </c>
      <c r="D3" s="17" t="s">
        <v>163</v>
      </c>
    </row>
    <row r="4" spans="1:4" s="14" customFormat="1" ht="15.75">
      <c r="A4" s="17">
        <v>1</v>
      </c>
      <c r="B4" s="24">
        <v>2</v>
      </c>
      <c r="C4" s="17">
        <v>3</v>
      </c>
      <c r="D4" s="17">
        <v>4</v>
      </c>
    </row>
    <row r="5" spans="1:4" ht="15.75">
      <c r="A5" s="94" t="s">
        <v>35</v>
      </c>
      <c r="B5" s="95" t="s">
        <v>42</v>
      </c>
      <c r="C5" s="96">
        <f>C6+C7+C8+C9+C10</f>
        <v>487.41999999999996</v>
      </c>
      <c r="D5" s="96">
        <f>D6+D7+D8+D9+D10</f>
        <v>1571.42</v>
      </c>
    </row>
    <row r="6" spans="1:4" ht="47.25" customHeight="1">
      <c r="A6" s="50" t="s">
        <v>137</v>
      </c>
      <c r="B6" s="26" t="s">
        <v>92</v>
      </c>
      <c r="C6" s="51">
        <v>16.39</v>
      </c>
      <c r="D6" s="51">
        <v>421.39</v>
      </c>
    </row>
    <row r="7" spans="1:4" ht="64.5" customHeight="1">
      <c r="A7" s="50" t="s">
        <v>34</v>
      </c>
      <c r="B7" s="26" t="s">
        <v>43</v>
      </c>
      <c r="C7" s="51">
        <v>462.03</v>
      </c>
      <c r="D7" s="51">
        <v>1113.03</v>
      </c>
    </row>
    <row r="8" spans="1:4" ht="24" customHeight="1">
      <c r="A8" s="94" t="s">
        <v>169</v>
      </c>
      <c r="B8" s="95" t="s">
        <v>170</v>
      </c>
      <c r="C8" s="96">
        <v>0</v>
      </c>
      <c r="D8" s="96">
        <v>0</v>
      </c>
    </row>
    <row r="9" spans="1:4" ht="15.75">
      <c r="A9" s="94" t="s">
        <v>33</v>
      </c>
      <c r="B9" s="95" t="s">
        <v>44</v>
      </c>
      <c r="C9" s="96">
        <v>0</v>
      </c>
      <c r="D9" s="96">
        <v>1</v>
      </c>
    </row>
    <row r="10" spans="1:4" ht="15.75">
      <c r="A10" s="94" t="s">
        <v>204</v>
      </c>
      <c r="B10" s="95" t="s">
        <v>212</v>
      </c>
      <c r="C10" s="96">
        <v>9</v>
      </c>
      <c r="D10" s="96">
        <v>36</v>
      </c>
    </row>
    <row r="11" spans="1:4" ht="15.75">
      <c r="A11" s="94" t="s">
        <v>32</v>
      </c>
      <c r="B11" s="95" t="s">
        <v>45</v>
      </c>
      <c r="C11" s="96">
        <f>C12</f>
        <v>10.8</v>
      </c>
      <c r="D11" s="96">
        <f>D12</f>
        <v>133.5</v>
      </c>
    </row>
    <row r="12" spans="1:4" ht="15.75">
      <c r="A12" s="50" t="s">
        <v>46</v>
      </c>
      <c r="B12" s="26" t="s">
        <v>47</v>
      </c>
      <c r="C12" s="51">
        <v>10.8</v>
      </c>
      <c r="D12" s="51">
        <v>133.5</v>
      </c>
    </row>
    <row r="13" spans="1:4" ht="31.5">
      <c r="A13" s="94" t="s">
        <v>213</v>
      </c>
      <c r="B13" s="95" t="s">
        <v>216</v>
      </c>
      <c r="C13" s="96">
        <v>0</v>
      </c>
      <c r="D13" s="96">
        <f>D14</f>
        <v>0</v>
      </c>
    </row>
    <row r="14" spans="1:4" ht="15.75">
      <c r="A14" s="50" t="s">
        <v>214</v>
      </c>
      <c r="B14" s="26" t="s">
        <v>215</v>
      </c>
      <c r="C14" s="51">
        <v>0</v>
      </c>
      <c r="D14" s="51">
        <v>0</v>
      </c>
    </row>
    <row r="15" spans="1:4" ht="15.75">
      <c r="A15" s="94" t="s">
        <v>81</v>
      </c>
      <c r="B15" s="95" t="s">
        <v>87</v>
      </c>
      <c r="C15" s="96">
        <f>C16</f>
        <v>5.64</v>
      </c>
      <c r="D15" s="96">
        <f>D16</f>
        <v>52.44</v>
      </c>
    </row>
    <row r="16" spans="1:4" ht="31.5">
      <c r="A16" s="50" t="s">
        <v>128</v>
      </c>
      <c r="B16" s="26" t="s">
        <v>168</v>
      </c>
      <c r="C16" s="51">
        <v>5.64</v>
      </c>
      <c r="D16" s="51">
        <v>52.44</v>
      </c>
    </row>
    <row r="17" spans="1:4" ht="15.75">
      <c r="A17" s="94" t="s">
        <v>31</v>
      </c>
      <c r="B17" s="95" t="s">
        <v>48</v>
      </c>
      <c r="C17" s="96">
        <f>C18+C19</f>
        <v>0</v>
      </c>
      <c r="D17" s="96">
        <f>D18+D19</f>
        <v>0</v>
      </c>
    </row>
    <row r="18" spans="1:4" ht="15.75">
      <c r="A18" s="50" t="s">
        <v>73</v>
      </c>
      <c r="B18" s="26" t="s">
        <v>88</v>
      </c>
      <c r="C18" s="51">
        <v>0</v>
      </c>
      <c r="D18" s="51">
        <v>0</v>
      </c>
    </row>
    <row r="19" spans="1:4" ht="15.75">
      <c r="A19" s="50" t="s">
        <v>30</v>
      </c>
      <c r="B19" s="26" t="s">
        <v>49</v>
      </c>
      <c r="C19" s="51">
        <v>0</v>
      </c>
      <c r="D19" s="51">
        <v>0</v>
      </c>
    </row>
    <row r="20" spans="1:4" ht="15.75">
      <c r="A20" s="94" t="s">
        <v>29</v>
      </c>
      <c r="B20" s="95" t="s">
        <v>50</v>
      </c>
      <c r="C20" s="96">
        <f>C21</f>
        <v>0</v>
      </c>
      <c r="D20" s="96">
        <f>D21</f>
        <v>10</v>
      </c>
    </row>
    <row r="21" spans="1:4" ht="15.75">
      <c r="A21" s="50" t="s">
        <v>28</v>
      </c>
      <c r="B21" s="26" t="s">
        <v>51</v>
      </c>
      <c r="C21" s="51">
        <v>0</v>
      </c>
      <c r="D21" s="51">
        <v>10</v>
      </c>
    </row>
    <row r="22" spans="1:4" ht="15.75">
      <c r="A22" s="94" t="s">
        <v>58</v>
      </c>
      <c r="B22" s="95" t="s">
        <v>52</v>
      </c>
      <c r="C22" s="96">
        <f>C23</f>
        <v>70.06</v>
      </c>
      <c r="D22" s="96">
        <f>D23</f>
        <v>430.92</v>
      </c>
    </row>
    <row r="23" spans="1:4" ht="15.75">
      <c r="A23" s="50" t="s">
        <v>27</v>
      </c>
      <c r="B23" s="26" t="s">
        <v>53</v>
      </c>
      <c r="C23" s="51">
        <v>70.06</v>
      </c>
      <c r="D23" s="51">
        <v>430.92</v>
      </c>
    </row>
    <row r="24" spans="1:4" ht="15.75">
      <c r="A24" s="94" t="s">
        <v>54</v>
      </c>
      <c r="B24" s="95" t="s">
        <v>55</v>
      </c>
      <c r="C24" s="96">
        <f>C25</f>
        <v>1094.5</v>
      </c>
      <c r="D24" s="96">
        <f>D25</f>
        <v>2646.42</v>
      </c>
    </row>
    <row r="25" spans="1:4" ht="30.75" customHeight="1">
      <c r="A25" s="50" t="s">
        <v>56</v>
      </c>
      <c r="B25" s="26" t="s">
        <v>57</v>
      </c>
      <c r="C25" s="51">
        <v>1094.5</v>
      </c>
      <c r="D25" s="51">
        <v>2646.42</v>
      </c>
    </row>
    <row r="26" spans="1:4" ht="15.75">
      <c r="A26" s="50" t="s">
        <v>89</v>
      </c>
      <c r="B26" s="26" t="s">
        <v>90</v>
      </c>
      <c r="C26" s="51">
        <f>C27</f>
        <v>0</v>
      </c>
      <c r="D26" s="51">
        <f>D27</f>
        <v>0</v>
      </c>
    </row>
    <row r="27" spans="1:4" ht="15.75">
      <c r="A27" s="50" t="s">
        <v>119</v>
      </c>
      <c r="B27" s="26" t="s">
        <v>91</v>
      </c>
      <c r="C27" s="51">
        <v>0</v>
      </c>
      <c r="D27" s="51">
        <v>0</v>
      </c>
    </row>
    <row r="28" spans="1:4" ht="15.75">
      <c r="A28" s="97" t="s">
        <v>26</v>
      </c>
      <c r="B28" s="98"/>
      <c r="C28" s="96">
        <f>C5+C11+C15+C17+C20+C22+C24+C13</f>
        <v>1668.42</v>
      </c>
      <c r="D28" s="96">
        <f>D5+D11+D15+D17+D20+D22+D24+D26+D13</f>
        <v>4844.700000000001</v>
      </c>
    </row>
    <row r="29" spans="2:3" ht="15.75">
      <c r="B29" s="52"/>
      <c r="C29" s="54"/>
    </row>
    <row r="30" spans="2:3" ht="15.75">
      <c r="B30" s="52"/>
      <c r="C30" s="54"/>
    </row>
    <row r="31" ht="15.75">
      <c r="B31" s="52"/>
    </row>
    <row r="32" ht="15.75">
      <c r="B32" s="52"/>
    </row>
    <row r="33" ht="15.75">
      <c r="B33" s="52"/>
    </row>
    <row r="34" ht="15.75">
      <c r="B34" s="52"/>
    </row>
    <row r="35" ht="15.75">
      <c r="B35" s="52"/>
    </row>
    <row r="36" ht="15.75">
      <c r="B36" s="52"/>
    </row>
    <row r="37" ht="15.75">
      <c r="B37" s="52"/>
    </row>
    <row r="38" ht="15.75">
      <c r="B38" s="52"/>
    </row>
    <row r="39" ht="15.75">
      <c r="B39" s="52"/>
    </row>
    <row r="40" ht="15.75">
      <c r="B40" s="52"/>
    </row>
    <row r="41" ht="15.75">
      <c r="B41" s="52"/>
    </row>
    <row r="42" ht="15.75">
      <c r="B42" s="52"/>
    </row>
    <row r="43" ht="15.75">
      <c r="B43" s="52"/>
    </row>
    <row r="44" ht="15.75">
      <c r="B44" s="52"/>
    </row>
    <row r="45" ht="15.75">
      <c r="B45" s="52"/>
    </row>
    <row r="46" ht="15.75">
      <c r="B46" s="52"/>
    </row>
    <row r="47" ht="15.75">
      <c r="B47" s="52"/>
    </row>
    <row r="48" ht="15.75">
      <c r="B48" s="52"/>
    </row>
    <row r="49" ht="15.75">
      <c r="B49" s="52"/>
    </row>
    <row r="50" ht="15.75">
      <c r="B50" s="52"/>
    </row>
    <row r="51" ht="15.75">
      <c r="B51" s="52"/>
    </row>
    <row r="52" ht="15.75">
      <c r="B52" s="52"/>
    </row>
    <row r="53" ht="15.75">
      <c r="B53" s="52"/>
    </row>
    <row r="54" ht="15.75">
      <c r="B54" s="52"/>
    </row>
    <row r="55" ht="15.75">
      <c r="B55" s="52"/>
    </row>
    <row r="56" ht="15.75">
      <c r="B56" s="52"/>
    </row>
    <row r="57" ht="15.75">
      <c r="B57" s="52"/>
    </row>
    <row r="58" ht="15.75">
      <c r="B58" s="52"/>
    </row>
    <row r="59" ht="15.75">
      <c r="B59" s="52"/>
    </row>
    <row r="60" ht="15.75">
      <c r="B60" s="52"/>
    </row>
    <row r="61" ht="15.75">
      <c r="B61" s="52"/>
    </row>
    <row r="62" ht="15.75">
      <c r="B62" s="52"/>
    </row>
    <row r="63" ht="15.75">
      <c r="B63" s="52"/>
    </row>
    <row r="64" ht="15.75">
      <c r="B64" s="52"/>
    </row>
    <row r="65" ht="15.75">
      <c r="B65" s="52"/>
    </row>
    <row r="66" ht="15.75">
      <c r="B66" s="52"/>
    </row>
    <row r="67" ht="15.75">
      <c r="B67" s="52"/>
    </row>
    <row r="68" ht="15.75">
      <c r="B68" s="52"/>
    </row>
    <row r="69" ht="15.75">
      <c r="B69" s="52"/>
    </row>
    <row r="70" ht="15.75">
      <c r="B70" s="52"/>
    </row>
    <row r="71" ht="15.75">
      <c r="B71" s="52"/>
    </row>
    <row r="72" ht="15.75">
      <c r="B72" s="52"/>
    </row>
    <row r="73" ht="15.75">
      <c r="B73" s="52"/>
    </row>
    <row r="74" ht="15.75">
      <c r="B74" s="52"/>
    </row>
    <row r="75" ht="15.75">
      <c r="B75" s="52"/>
    </row>
    <row r="76" ht="15.75">
      <c r="B76" s="52"/>
    </row>
    <row r="77" ht="15.75">
      <c r="B77" s="52"/>
    </row>
    <row r="78" ht="15.75">
      <c r="B78" s="52"/>
    </row>
    <row r="79" ht="15.75">
      <c r="B79" s="52"/>
    </row>
    <row r="80" ht="15.75">
      <c r="B80" s="52"/>
    </row>
  </sheetData>
  <sheetProtection/>
  <mergeCells count="2">
    <mergeCell ref="A2:D2"/>
    <mergeCell ref="B1:D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60" zoomScalePageLayoutView="0" workbookViewId="0" topLeftCell="A1">
      <selection activeCell="C2" sqref="C2:E2"/>
    </sheetView>
  </sheetViews>
  <sheetFormatPr defaultColWidth="9.00390625" defaultRowHeight="12.75"/>
  <cols>
    <col min="1" max="1" width="62.75390625" style="0" customWidth="1"/>
    <col min="2" max="2" width="24.125" style="0" customWidth="1"/>
    <col min="3" max="3" width="26.625" style="0" hidden="1" customWidth="1"/>
    <col min="4" max="4" width="21.375" style="0" customWidth="1"/>
    <col min="5" max="5" width="16.75390625" style="0" customWidth="1"/>
  </cols>
  <sheetData>
    <row r="1" ht="12.75">
      <c r="E1" s="155"/>
    </row>
    <row r="2" spans="1:5" ht="80.25" customHeight="1">
      <c r="A2" s="47"/>
      <c r="B2" s="53"/>
      <c r="C2" s="246" t="s">
        <v>319</v>
      </c>
      <c r="D2" s="247"/>
      <c r="E2" s="247"/>
    </row>
    <row r="3" spans="1:5" ht="63.75" customHeight="1">
      <c r="A3" s="248" t="s">
        <v>269</v>
      </c>
      <c r="B3" s="249"/>
      <c r="C3" s="249"/>
      <c r="D3" s="249"/>
      <c r="E3" s="249"/>
    </row>
    <row r="4" spans="1:5" ht="15.75">
      <c r="A4" s="15"/>
      <c r="B4" s="16"/>
      <c r="C4" s="49"/>
      <c r="D4" s="49" t="s">
        <v>59</v>
      </c>
      <c r="E4" s="49" t="s">
        <v>59</v>
      </c>
    </row>
    <row r="5" spans="1:5" ht="31.5">
      <c r="A5" s="17" t="s">
        <v>36</v>
      </c>
      <c r="B5" s="17" t="s">
        <v>60</v>
      </c>
      <c r="C5" s="17" t="s">
        <v>175</v>
      </c>
      <c r="D5" s="17" t="s">
        <v>177</v>
      </c>
      <c r="E5" s="17" t="s">
        <v>270</v>
      </c>
    </row>
    <row r="6" spans="1:5" ht="15.75">
      <c r="A6" s="17">
        <v>1</v>
      </c>
      <c r="B6" s="24">
        <v>2</v>
      </c>
      <c r="C6" s="17">
        <v>3</v>
      </c>
      <c r="D6" s="17">
        <v>4</v>
      </c>
      <c r="E6" s="17">
        <v>5</v>
      </c>
    </row>
    <row r="7" spans="1:5" ht="25.5" customHeight="1">
      <c r="A7" s="94" t="s">
        <v>35</v>
      </c>
      <c r="B7" s="95" t="s">
        <v>42</v>
      </c>
      <c r="C7" s="96">
        <f>C8+C9+C10</f>
        <v>509.37</v>
      </c>
      <c r="D7" s="96">
        <f>D8+D9+D10+D11</f>
        <v>1602.87</v>
      </c>
      <c r="E7" s="96">
        <f>E8+E9+E10+E11</f>
        <v>1790.9699999999998</v>
      </c>
    </row>
    <row r="8" spans="1:5" ht="43.5" customHeight="1">
      <c r="A8" s="50" t="s">
        <v>137</v>
      </c>
      <c r="B8" s="26" t="s">
        <v>92</v>
      </c>
      <c r="C8" s="51">
        <v>16.39</v>
      </c>
      <c r="D8" s="51">
        <v>421.39</v>
      </c>
      <c r="E8" s="51">
        <v>421.39</v>
      </c>
    </row>
    <row r="9" spans="1:5" ht="59.25" customHeight="1">
      <c r="A9" s="50" t="s">
        <v>34</v>
      </c>
      <c r="B9" s="26" t="s">
        <v>43</v>
      </c>
      <c r="C9" s="51">
        <v>492.98</v>
      </c>
      <c r="D9" s="51">
        <v>1144.48</v>
      </c>
      <c r="E9" s="51">
        <v>1350.58</v>
      </c>
    </row>
    <row r="10" spans="1:5" ht="15.75">
      <c r="A10" s="94" t="s">
        <v>33</v>
      </c>
      <c r="B10" s="95" t="s">
        <v>44</v>
      </c>
      <c r="C10" s="96">
        <v>0</v>
      </c>
      <c r="D10" s="96">
        <v>1</v>
      </c>
      <c r="E10" s="96">
        <v>1</v>
      </c>
    </row>
    <row r="11" spans="1:5" ht="15.75">
      <c r="A11" s="94" t="s">
        <v>204</v>
      </c>
      <c r="B11" s="95" t="s">
        <v>212</v>
      </c>
      <c r="C11" s="96">
        <v>9</v>
      </c>
      <c r="D11" s="96">
        <v>36</v>
      </c>
      <c r="E11" s="96">
        <v>18</v>
      </c>
    </row>
    <row r="12" spans="1:5" ht="30.75" customHeight="1">
      <c r="A12" s="94" t="s">
        <v>32</v>
      </c>
      <c r="B12" s="95" t="s">
        <v>45</v>
      </c>
      <c r="C12" s="96">
        <f>C13</f>
        <v>10.9</v>
      </c>
      <c r="D12" s="96">
        <f>D13</f>
        <v>133.6</v>
      </c>
      <c r="E12" s="96">
        <f>E13</f>
        <v>135.1</v>
      </c>
    </row>
    <row r="13" spans="1:5" ht="30.75" customHeight="1">
      <c r="A13" s="50" t="s">
        <v>46</v>
      </c>
      <c r="B13" s="26" t="s">
        <v>47</v>
      </c>
      <c r="C13" s="51">
        <v>10.9</v>
      </c>
      <c r="D13" s="51">
        <v>133.6</v>
      </c>
      <c r="E13" s="51">
        <v>135.1</v>
      </c>
    </row>
    <row r="14" spans="1:5" ht="27.75" customHeight="1">
      <c r="A14" s="94" t="s">
        <v>81</v>
      </c>
      <c r="B14" s="95" t="s">
        <v>87</v>
      </c>
      <c r="C14" s="96">
        <f>C15</f>
        <v>4.64</v>
      </c>
      <c r="D14" s="96">
        <f>D15</f>
        <v>51.44</v>
      </c>
      <c r="E14" s="96">
        <f>E15</f>
        <v>1</v>
      </c>
    </row>
    <row r="15" spans="1:5" ht="23.25" customHeight="1">
      <c r="A15" s="50" t="s">
        <v>128</v>
      </c>
      <c r="B15" s="26" t="s">
        <v>168</v>
      </c>
      <c r="C15" s="51">
        <v>4.64</v>
      </c>
      <c r="D15" s="51">
        <v>51.44</v>
      </c>
      <c r="E15" s="51">
        <v>1</v>
      </c>
    </row>
    <row r="16" spans="1:5" ht="15.75">
      <c r="A16" s="94" t="s">
        <v>29</v>
      </c>
      <c r="B16" s="95" t="s">
        <v>50</v>
      </c>
      <c r="C16" s="96">
        <f>C17</f>
        <v>0</v>
      </c>
      <c r="D16" s="96">
        <f>D17</f>
        <v>10</v>
      </c>
      <c r="E16" s="96">
        <f>E17</f>
        <v>10</v>
      </c>
    </row>
    <row r="17" spans="1:5" ht="24.75" customHeight="1">
      <c r="A17" s="50" t="s">
        <v>28</v>
      </c>
      <c r="B17" s="26" t="s">
        <v>51</v>
      </c>
      <c r="C17" s="51">
        <v>0</v>
      </c>
      <c r="D17" s="51">
        <v>10</v>
      </c>
      <c r="E17" s="51">
        <v>10</v>
      </c>
    </row>
    <row r="18" spans="1:5" ht="23.25" customHeight="1">
      <c r="A18" s="94" t="s">
        <v>58</v>
      </c>
      <c r="B18" s="95" t="s">
        <v>52</v>
      </c>
      <c r="C18" s="96">
        <f>C19</f>
        <v>5.62</v>
      </c>
      <c r="D18" s="96">
        <f>D19</f>
        <v>158.13</v>
      </c>
      <c r="E18" s="96">
        <f>E19</f>
        <v>163.44</v>
      </c>
    </row>
    <row r="19" spans="1:5" ht="15.75">
      <c r="A19" s="50" t="s">
        <v>27</v>
      </c>
      <c r="B19" s="26" t="s">
        <v>53</v>
      </c>
      <c r="C19" s="51">
        <v>5.62</v>
      </c>
      <c r="D19" s="51">
        <v>158.13</v>
      </c>
      <c r="E19" s="51">
        <v>163.44</v>
      </c>
    </row>
    <row r="20" spans="1:5" ht="21" customHeight="1">
      <c r="A20" s="94" t="s">
        <v>54</v>
      </c>
      <c r="B20" s="95" t="s">
        <v>55</v>
      </c>
      <c r="C20" s="96">
        <f>C21</f>
        <v>1105.84</v>
      </c>
      <c r="D20" s="96">
        <v>2709.53</v>
      </c>
      <c r="E20" s="96">
        <f>E21</f>
        <v>1038.01</v>
      </c>
    </row>
    <row r="21" spans="1:5" ht="28.5" customHeight="1">
      <c r="A21" s="50" t="s">
        <v>56</v>
      </c>
      <c r="B21" s="26" t="s">
        <v>57</v>
      </c>
      <c r="C21" s="51">
        <v>1105.84</v>
      </c>
      <c r="D21" s="51">
        <v>2709.53</v>
      </c>
      <c r="E21" s="51">
        <v>1038.01</v>
      </c>
    </row>
    <row r="22" spans="1:5" ht="26.25" customHeight="1">
      <c r="A22" s="50" t="s">
        <v>89</v>
      </c>
      <c r="B22" s="26" t="s">
        <v>90</v>
      </c>
      <c r="C22" s="51">
        <v>-31.51</v>
      </c>
      <c r="D22" s="51">
        <f>D23</f>
        <v>119.63</v>
      </c>
      <c r="E22" s="51">
        <f>E23</f>
        <v>165.18</v>
      </c>
    </row>
    <row r="23" spans="1:5" ht="24.75" customHeight="1">
      <c r="A23" s="50" t="s">
        <v>119</v>
      </c>
      <c r="B23" s="26" t="s">
        <v>91</v>
      </c>
      <c r="C23" s="51">
        <v>-31.51</v>
      </c>
      <c r="D23" s="51">
        <v>119.63</v>
      </c>
      <c r="E23" s="51">
        <v>165.18</v>
      </c>
    </row>
    <row r="24" spans="1:5" ht="15.75">
      <c r="A24" s="97" t="s">
        <v>26</v>
      </c>
      <c r="B24" s="98"/>
      <c r="C24" s="96">
        <f>C7+C12+C16+C18+C20+C22+C14+C11</f>
        <v>1613.8600000000001</v>
      </c>
      <c r="D24" s="96">
        <f>D7+D12+D16+D18+D20+D22+D14</f>
        <v>4785.2</v>
      </c>
      <c r="E24" s="96">
        <f>E7+E12+E16+E18+E20+E22+E14</f>
        <v>3303.6999999999994</v>
      </c>
    </row>
  </sheetData>
  <sheetProtection/>
  <mergeCells count="2">
    <mergeCell ref="C2:E2"/>
    <mergeCell ref="A3:E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9"/>
  <sheetViews>
    <sheetView view="pageBreakPreview" zoomScale="70" zoomScaleSheetLayoutView="70" zoomScalePageLayoutView="0" workbookViewId="0" topLeftCell="A88">
      <selection activeCell="A3" sqref="A3:H3"/>
    </sheetView>
  </sheetViews>
  <sheetFormatPr defaultColWidth="9.00390625" defaultRowHeight="12.75"/>
  <cols>
    <col min="1" max="1" width="7.75390625" style="56" customWidth="1"/>
    <col min="2" max="2" width="69.625" style="57" customWidth="1"/>
    <col min="3" max="3" width="12.00390625" style="58" customWidth="1"/>
    <col min="4" max="4" width="10.625" style="58" customWidth="1"/>
    <col min="5" max="5" width="19.125" style="58" customWidth="1"/>
    <col min="6" max="6" width="13.375" style="58" customWidth="1"/>
    <col min="7" max="7" width="11.25390625" style="58" hidden="1" customWidth="1"/>
    <col min="8" max="8" width="14.375" style="58" customWidth="1"/>
    <col min="9" max="9" width="16.75390625" style="58" customWidth="1"/>
    <col min="10" max="16384" width="9.125" style="59" customWidth="1"/>
  </cols>
  <sheetData>
    <row r="2" spans="5:9" ht="105.75" customHeight="1">
      <c r="E2" s="253" t="s">
        <v>320</v>
      </c>
      <c r="F2" s="245"/>
      <c r="G2" s="245"/>
      <c r="H2" s="239"/>
      <c r="I2" s="59"/>
    </row>
    <row r="3" spans="1:8" s="6" customFormat="1" ht="54" customHeight="1">
      <c r="A3" s="248" t="s">
        <v>271</v>
      </c>
      <c r="B3" s="254"/>
      <c r="C3" s="254"/>
      <c r="D3" s="254"/>
      <c r="E3" s="254"/>
      <c r="F3" s="254"/>
      <c r="G3" s="254"/>
      <c r="H3" s="239"/>
    </row>
    <row r="4" spans="1:8" s="62" customFormat="1" ht="15.75">
      <c r="A4" s="60"/>
      <c r="B4" s="60"/>
      <c r="C4" s="60"/>
      <c r="D4" s="60"/>
      <c r="E4" s="61"/>
      <c r="F4" s="251" t="s">
        <v>37</v>
      </c>
      <c r="G4" s="252"/>
      <c r="H4" s="109" t="s">
        <v>37</v>
      </c>
    </row>
    <row r="5" spans="1:8" s="63" customFormat="1" ht="40.5" customHeight="1">
      <c r="A5" s="27" t="s">
        <v>86</v>
      </c>
      <c r="B5" s="27" t="s">
        <v>38</v>
      </c>
      <c r="C5" s="26" t="s">
        <v>61</v>
      </c>
      <c r="D5" s="26" t="s">
        <v>62</v>
      </c>
      <c r="E5" s="26" t="s">
        <v>63</v>
      </c>
      <c r="F5" s="26" t="s">
        <v>64</v>
      </c>
      <c r="G5" s="26" t="s">
        <v>175</v>
      </c>
      <c r="H5" s="26" t="s">
        <v>163</v>
      </c>
    </row>
    <row r="6" spans="1:8" s="28" customFormat="1" ht="15.75">
      <c r="A6" s="27">
        <v>1</v>
      </c>
      <c r="B6" s="27">
        <v>2</v>
      </c>
      <c r="C6" s="25" t="s">
        <v>65</v>
      </c>
      <c r="D6" s="25" t="s">
        <v>39</v>
      </c>
      <c r="E6" s="25" t="s">
        <v>40</v>
      </c>
      <c r="F6" s="25" t="s">
        <v>41</v>
      </c>
      <c r="G6" s="27">
        <v>6</v>
      </c>
      <c r="H6" s="27">
        <v>7</v>
      </c>
    </row>
    <row r="7" spans="1:8" s="64" customFormat="1" ht="37.5" customHeight="1">
      <c r="A7" s="184"/>
      <c r="B7" s="151" t="s">
        <v>202</v>
      </c>
      <c r="C7" s="156"/>
      <c r="D7" s="156"/>
      <c r="E7" s="156"/>
      <c r="F7" s="156"/>
      <c r="G7" s="157"/>
      <c r="H7" s="157"/>
    </row>
    <row r="8" spans="1:8" s="64" customFormat="1" ht="37.5" customHeight="1">
      <c r="A8" s="185"/>
      <c r="B8" s="151" t="s">
        <v>144</v>
      </c>
      <c r="C8" s="156" t="s">
        <v>3</v>
      </c>
      <c r="D8" s="156"/>
      <c r="E8" s="156"/>
      <c r="F8" s="156" t="s">
        <v>66</v>
      </c>
      <c r="G8" s="157">
        <f>G9+G12+G19+G23</f>
        <v>487.41999999999996</v>
      </c>
      <c r="H8" s="157">
        <f>H9+H12+H19+H23</f>
        <v>1571.42</v>
      </c>
    </row>
    <row r="9" spans="1:8" s="65" customFormat="1" ht="35.25" customHeight="1">
      <c r="A9" s="141"/>
      <c r="B9" s="39" t="s">
        <v>69</v>
      </c>
      <c r="C9" s="160" t="s">
        <v>3</v>
      </c>
      <c r="D9" s="160" t="s">
        <v>11</v>
      </c>
      <c r="E9" s="160" t="s">
        <v>125</v>
      </c>
      <c r="F9" s="160" t="s">
        <v>66</v>
      </c>
      <c r="G9" s="37">
        <f>G10+G11</f>
        <v>16.39</v>
      </c>
      <c r="H9" s="37">
        <f>H10+H11</f>
        <v>421.39</v>
      </c>
    </row>
    <row r="10" spans="1:8" s="65" customFormat="1" ht="35.25" customHeight="1">
      <c r="A10" s="141"/>
      <c r="B10" s="39" t="s">
        <v>74</v>
      </c>
      <c r="C10" s="160" t="s">
        <v>3</v>
      </c>
      <c r="D10" s="160" t="s">
        <v>11</v>
      </c>
      <c r="E10" s="160" t="s">
        <v>113</v>
      </c>
      <c r="F10" s="160" t="s">
        <v>6</v>
      </c>
      <c r="G10" s="37">
        <v>13.34</v>
      </c>
      <c r="H10" s="37">
        <v>324.34</v>
      </c>
    </row>
    <row r="11" spans="1:8" s="65" customFormat="1" ht="35.25" customHeight="1">
      <c r="A11" s="141"/>
      <c r="B11" s="39" t="s">
        <v>138</v>
      </c>
      <c r="C11" s="160" t="s">
        <v>3</v>
      </c>
      <c r="D11" s="160" t="s">
        <v>11</v>
      </c>
      <c r="E11" s="160" t="s">
        <v>113</v>
      </c>
      <c r="F11" s="160" t="s">
        <v>139</v>
      </c>
      <c r="G11" s="37">
        <v>3.05</v>
      </c>
      <c r="H11" s="37">
        <v>97.05</v>
      </c>
    </row>
    <row r="12" spans="1:8" s="65" customFormat="1" ht="56.25" customHeight="1">
      <c r="A12" s="186"/>
      <c r="B12" s="161" t="s">
        <v>34</v>
      </c>
      <c r="C12" s="156" t="s">
        <v>3</v>
      </c>
      <c r="D12" s="156" t="s">
        <v>4</v>
      </c>
      <c r="E12" s="156"/>
      <c r="F12" s="156" t="s">
        <v>66</v>
      </c>
      <c r="G12" s="168">
        <f>G13</f>
        <v>462.03</v>
      </c>
      <c r="H12" s="168">
        <f>H13</f>
        <v>1113.03</v>
      </c>
    </row>
    <row r="13" spans="1:8" s="65" customFormat="1" ht="48.75" customHeight="1">
      <c r="A13" s="143"/>
      <c r="B13" s="92" t="s">
        <v>217</v>
      </c>
      <c r="C13" s="86" t="s">
        <v>3</v>
      </c>
      <c r="D13" s="86" t="s">
        <v>4</v>
      </c>
      <c r="E13" s="86" t="s">
        <v>126</v>
      </c>
      <c r="F13" s="86" t="s">
        <v>66</v>
      </c>
      <c r="G13" s="89">
        <f>G14</f>
        <v>462.03</v>
      </c>
      <c r="H13" s="89">
        <f>H14</f>
        <v>1113.03</v>
      </c>
    </row>
    <row r="14" spans="1:8" s="65" customFormat="1" ht="31.5" customHeight="1">
      <c r="A14" s="141"/>
      <c r="B14" s="39" t="s">
        <v>218</v>
      </c>
      <c r="C14" s="160" t="s">
        <v>3</v>
      </c>
      <c r="D14" s="160" t="s">
        <v>4</v>
      </c>
      <c r="E14" s="160" t="s">
        <v>117</v>
      </c>
      <c r="F14" s="160" t="s">
        <v>66</v>
      </c>
      <c r="G14" s="37">
        <f>G15+G16+G17+G18</f>
        <v>462.03</v>
      </c>
      <c r="H14" s="37">
        <f>H15+H16+H17+H18</f>
        <v>1113.03</v>
      </c>
    </row>
    <row r="15" spans="1:8" s="65" customFormat="1" ht="30" customHeight="1">
      <c r="A15" s="141"/>
      <c r="B15" s="39" t="s">
        <v>74</v>
      </c>
      <c r="C15" s="160" t="s">
        <v>3</v>
      </c>
      <c r="D15" s="160" t="s">
        <v>4</v>
      </c>
      <c r="E15" s="160" t="s">
        <v>116</v>
      </c>
      <c r="F15" s="160" t="s">
        <v>6</v>
      </c>
      <c r="G15" s="37">
        <v>22.03</v>
      </c>
      <c r="H15" s="37">
        <f>500+22.03</f>
        <v>522.03</v>
      </c>
    </row>
    <row r="16" spans="1:8" s="66" customFormat="1" ht="46.5" customHeight="1">
      <c r="A16" s="36"/>
      <c r="B16" s="163" t="s">
        <v>138</v>
      </c>
      <c r="C16" s="36" t="s">
        <v>3</v>
      </c>
      <c r="D16" s="36" t="s">
        <v>4</v>
      </c>
      <c r="E16" s="36" t="s">
        <v>116</v>
      </c>
      <c r="F16" s="36" t="s">
        <v>139</v>
      </c>
      <c r="G16" s="37">
        <v>9.5</v>
      </c>
      <c r="H16" s="37">
        <f>151+9.5</f>
        <v>160.5</v>
      </c>
    </row>
    <row r="17" spans="1:8" s="66" customFormat="1" ht="30" customHeight="1">
      <c r="A17" s="82"/>
      <c r="B17" s="39" t="s">
        <v>74</v>
      </c>
      <c r="C17" s="164" t="s">
        <v>3</v>
      </c>
      <c r="D17" s="164" t="s">
        <v>4</v>
      </c>
      <c r="E17" s="160" t="s">
        <v>232</v>
      </c>
      <c r="F17" s="165" t="s">
        <v>6</v>
      </c>
      <c r="G17" s="166">
        <v>330.5</v>
      </c>
      <c r="H17" s="166">
        <v>330.5</v>
      </c>
    </row>
    <row r="18" spans="1:8" s="66" customFormat="1" ht="30" customHeight="1">
      <c r="A18" s="82"/>
      <c r="B18" s="163" t="s">
        <v>138</v>
      </c>
      <c r="C18" s="164" t="s">
        <v>3</v>
      </c>
      <c r="D18" s="164" t="s">
        <v>4</v>
      </c>
      <c r="E18" s="160" t="s">
        <v>232</v>
      </c>
      <c r="F18" s="165" t="s">
        <v>139</v>
      </c>
      <c r="G18" s="166">
        <v>100</v>
      </c>
      <c r="H18" s="166">
        <v>100</v>
      </c>
    </row>
    <row r="19" spans="1:8" s="66" customFormat="1" ht="24.75" customHeight="1">
      <c r="A19" s="187"/>
      <c r="B19" s="151" t="s">
        <v>33</v>
      </c>
      <c r="C19" s="156" t="s">
        <v>3</v>
      </c>
      <c r="D19" s="156" t="s">
        <v>9</v>
      </c>
      <c r="E19" s="167"/>
      <c r="F19" s="167"/>
      <c r="G19" s="168">
        <v>0</v>
      </c>
      <c r="H19" s="168">
        <f>H21</f>
        <v>1</v>
      </c>
    </row>
    <row r="20" spans="1:8" s="66" customFormat="1" ht="34.5" customHeight="1">
      <c r="A20" s="187"/>
      <c r="B20" s="151" t="s">
        <v>273</v>
      </c>
      <c r="C20" s="156" t="s">
        <v>3</v>
      </c>
      <c r="D20" s="156" t="s">
        <v>9</v>
      </c>
      <c r="E20" s="167" t="s">
        <v>125</v>
      </c>
      <c r="F20" s="167" t="s">
        <v>66</v>
      </c>
      <c r="G20" s="168">
        <v>0</v>
      </c>
      <c r="H20" s="168">
        <v>1</v>
      </c>
    </row>
    <row r="21" spans="1:8" s="66" customFormat="1" ht="24.75" customHeight="1">
      <c r="A21" s="187"/>
      <c r="B21" s="169" t="s">
        <v>71</v>
      </c>
      <c r="C21" s="167" t="s">
        <v>3</v>
      </c>
      <c r="D21" s="167" t="s">
        <v>9</v>
      </c>
      <c r="E21" s="167" t="s">
        <v>114</v>
      </c>
      <c r="F21" s="167" t="s">
        <v>66</v>
      </c>
      <c r="G21" s="170">
        <v>1</v>
      </c>
      <c r="H21" s="170">
        <v>1</v>
      </c>
    </row>
    <row r="22" spans="1:8" s="66" customFormat="1" ht="24.75" customHeight="1">
      <c r="A22" s="187"/>
      <c r="B22" s="171" t="s">
        <v>80</v>
      </c>
      <c r="C22" s="167" t="s">
        <v>3</v>
      </c>
      <c r="D22" s="167" t="s">
        <v>9</v>
      </c>
      <c r="E22" s="167" t="s">
        <v>114</v>
      </c>
      <c r="F22" s="167" t="s">
        <v>10</v>
      </c>
      <c r="G22" s="170">
        <v>1</v>
      </c>
      <c r="H22" s="170">
        <v>1</v>
      </c>
    </row>
    <row r="23" spans="1:8" s="66" customFormat="1" ht="24.75" customHeight="1">
      <c r="A23" s="118"/>
      <c r="B23" s="182" t="s">
        <v>203</v>
      </c>
      <c r="C23" s="164" t="s">
        <v>206</v>
      </c>
      <c r="D23" s="164" t="s">
        <v>3</v>
      </c>
      <c r="E23" s="164"/>
      <c r="F23" s="164"/>
      <c r="G23" s="174">
        <f>G24</f>
        <v>9</v>
      </c>
      <c r="H23" s="174">
        <f>H24</f>
        <v>36</v>
      </c>
    </row>
    <row r="24" spans="1:8" s="66" customFormat="1" ht="24.75" customHeight="1">
      <c r="A24" s="118"/>
      <c r="B24" s="175" t="s">
        <v>72</v>
      </c>
      <c r="C24" s="164" t="s">
        <v>206</v>
      </c>
      <c r="D24" s="164" t="s">
        <v>3</v>
      </c>
      <c r="E24" s="36" t="s">
        <v>205</v>
      </c>
      <c r="F24" s="36" t="s">
        <v>66</v>
      </c>
      <c r="G24" s="37">
        <v>9</v>
      </c>
      <c r="H24" s="37">
        <f>H25</f>
        <v>36</v>
      </c>
    </row>
    <row r="25" spans="1:8" s="66" customFormat="1" ht="24.75" customHeight="1">
      <c r="A25" s="118"/>
      <c r="B25" s="175" t="s">
        <v>204</v>
      </c>
      <c r="C25" s="164" t="s">
        <v>206</v>
      </c>
      <c r="D25" s="164" t="s">
        <v>3</v>
      </c>
      <c r="E25" s="36" t="s">
        <v>205</v>
      </c>
      <c r="F25" s="36" t="s">
        <v>207</v>
      </c>
      <c r="G25" s="37">
        <v>9</v>
      </c>
      <c r="H25" s="37">
        <v>36</v>
      </c>
    </row>
    <row r="26" spans="1:8" s="66" customFormat="1" ht="24.75" customHeight="1">
      <c r="A26" s="184"/>
      <c r="B26" s="172" t="s">
        <v>130</v>
      </c>
      <c r="C26" s="156" t="s">
        <v>11</v>
      </c>
      <c r="D26" s="156"/>
      <c r="E26" s="167"/>
      <c r="F26" s="167"/>
      <c r="G26" s="168">
        <f aca="true" t="shared" si="0" ref="G26:H28">G27</f>
        <v>10.799999999999999</v>
      </c>
      <c r="H26" s="168">
        <f t="shared" si="0"/>
        <v>133.5</v>
      </c>
    </row>
    <row r="27" spans="1:8" s="66" customFormat="1" ht="31.5" customHeight="1">
      <c r="A27" s="143"/>
      <c r="B27" s="92" t="s">
        <v>219</v>
      </c>
      <c r="C27" s="86" t="s">
        <v>11</v>
      </c>
      <c r="D27" s="86" t="s">
        <v>12</v>
      </c>
      <c r="E27" s="86" t="s">
        <v>126</v>
      </c>
      <c r="F27" s="86" t="s">
        <v>66</v>
      </c>
      <c r="G27" s="89">
        <f t="shared" si="0"/>
        <v>10.799999999999999</v>
      </c>
      <c r="H27" s="89">
        <f t="shared" si="0"/>
        <v>133.5</v>
      </c>
    </row>
    <row r="28" spans="1:8" s="66" customFormat="1" ht="34.5" customHeight="1">
      <c r="A28" s="141"/>
      <c r="B28" s="39" t="s">
        <v>225</v>
      </c>
      <c r="C28" s="160" t="s">
        <v>11</v>
      </c>
      <c r="D28" s="160" t="s">
        <v>12</v>
      </c>
      <c r="E28" s="160" t="s">
        <v>149</v>
      </c>
      <c r="F28" s="160" t="s">
        <v>66</v>
      </c>
      <c r="G28" s="37">
        <f t="shared" si="0"/>
        <v>10.799999999999999</v>
      </c>
      <c r="H28" s="37">
        <f t="shared" si="0"/>
        <v>133.5</v>
      </c>
    </row>
    <row r="29" spans="1:8" s="66" customFormat="1" ht="63.75" customHeight="1">
      <c r="A29" s="141"/>
      <c r="B29" s="39" t="s">
        <v>226</v>
      </c>
      <c r="C29" s="160" t="s">
        <v>11</v>
      </c>
      <c r="D29" s="160" t="s">
        <v>12</v>
      </c>
      <c r="E29" s="160" t="s">
        <v>272</v>
      </c>
      <c r="F29" s="160" t="s">
        <v>66</v>
      </c>
      <c r="G29" s="37">
        <f>G30+G31</f>
        <v>10.799999999999999</v>
      </c>
      <c r="H29" s="37">
        <f>H30+H31</f>
        <v>133.5</v>
      </c>
    </row>
    <row r="30" spans="1:8" s="66" customFormat="1" ht="35.25" customHeight="1">
      <c r="A30" s="141"/>
      <c r="B30" s="39" t="s">
        <v>74</v>
      </c>
      <c r="C30" s="160" t="s">
        <v>11</v>
      </c>
      <c r="D30" s="160" t="s">
        <v>12</v>
      </c>
      <c r="E30" s="160" t="s">
        <v>272</v>
      </c>
      <c r="F30" s="160" t="s">
        <v>6</v>
      </c>
      <c r="G30" s="37">
        <v>8.29</v>
      </c>
      <c r="H30" s="37">
        <v>102.53</v>
      </c>
    </row>
    <row r="31" spans="1:8" s="67" customFormat="1" ht="62.25" customHeight="1">
      <c r="A31" s="141"/>
      <c r="B31" s="159" t="s">
        <v>138</v>
      </c>
      <c r="C31" s="160" t="s">
        <v>11</v>
      </c>
      <c r="D31" s="160" t="s">
        <v>12</v>
      </c>
      <c r="E31" s="160" t="s">
        <v>272</v>
      </c>
      <c r="F31" s="160" t="s">
        <v>139</v>
      </c>
      <c r="G31" s="37">
        <v>2.51</v>
      </c>
      <c r="H31" s="37">
        <v>30.97</v>
      </c>
    </row>
    <row r="32" spans="1:8" s="67" customFormat="1" ht="17.25" customHeight="1" hidden="1">
      <c r="A32" s="141"/>
      <c r="B32" s="39" t="s">
        <v>77</v>
      </c>
      <c r="C32" s="160" t="s">
        <v>11</v>
      </c>
      <c r="D32" s="160" t="s">
        <v>12</v>
      </c>
      <c r="E32" s="160" t="s">
        <v>272</v>
      </c>
      <c r="F32" s="160" t="s">
        <v>7</v>
      </c>
      <c r="G32" s="37">
        <v>3</v>
      </c>
      <c r="H32" s="37">
        <v>3</v>
      </c>
    </row>
    <row r="33" spans="1:8" s="67" customFormat="1" ht="41.25" customHeight="1">
      <c r="A33" s="118"/>
      <c r="B33" s="92" t="s">
        <v>208</v>
      </c>
      <c r="C33" s="160" t="s">
        <v>12</v>
      </c>
      <c r="D33" s="160"/>
      <c r="E33" s="156" t="s">
        <v>126</v>
      </c>
      <c r="F33" s="156"/>
      <c r="G33" s="168">
        <v>0</v>
      </c>
      <c r="H33" s="168">
        <f>H34</f>
        <v>0</v>
      </c>
    </row>
    <row r="34" spans="1:8" s="67" customFormat="1" ht="35.25" customHeight="1">
      <c r="A34" s="118"/>
      <c r="B34" s="175" t="s">
        <v>219</v>
      </c>
      <c r="C34" s="160" t="s">
        <v>12</v>
      </c>
      <c r="D34" s="160" t="s">
        <v>206</v>
      </c>
      <c r="E34" s="167" t="s">
        <v>156</v>
      </c>
      <c r="F34" s="167" t="s">
        <v>66</v>
      </c>
      <c r="G34" s="170">
        <v>0</v>
      </c>
      <c r="H34" s="170">
        <f>H35</f>
        <v>0</v>
      </c>
    </row>
    <row r="35" spans="1:8" s="67" customFormat="1" ht="44.25" customHeight="1">
      <c r="A35" s="118"/>
      <c r="B35" s="175" t="s">
        <v>230</v>
      </c>
      <c r="C35" s="160" t="s">
        <v>12</v>
      </c>
      <c r="D35" s="160" t="s">
        <v>206</v>
      </c>
      <c r="E35" s="167" t="s">
        <v>209</v>
      </c>
      <c r="F35" s="167" t="s">
        <v>66</v>
      </c>
      <c r="G35" s="170">
        <v>0</v>
      </c>
      <c r="H35" s="170">
        <f>H36</f>
        <v>0</v>
      </c>
    </row>
    <row r="36" spans="1:8" s="67" customFormat="1" ht="35.25" customHeight="1">
      <c r="A36" s="118"/>
      <c r="B36" s="175" t="s">
        <v>77</v>
      </c>
      <c r="C36" s="160" t="s">
        <v>12</v>
      </c>
      <c r="D36" s="160" t="s">
        <v>206</v>
      </c>
      <c r="E36" s="167" t="s">
        <v>209</v>
      </c>
      <c r="F36" s="167" t="s">
        <v>7</v>
      </c>
      <c r="G36" s="170">
        <v>0</v>
      </c>
      <c r="H36" s="170">
        <v>0</v>
      </c>
    </row>
    <row r="37" spans="1:8" s="67" customFormat="1" ht="31.5" customHeight="1">
      <c r="A37" s="141"/>
      <c r="B37" s="158" t="s">
        <v>219</v>
      </c>
      <c r="C37" s="86" t="s">
        <v>4</v>
      </c>
      <c r="D37" s="86"/>
      <c r="E37" s="86" t="s">
        <v>126</v>
      </c>
      <c r="F37" s="86"/>
      <c r="G37" s="89">
        <f>G38</f>
        <v>5.64</v>
      </c>
      <c r="H37" s="89">
        <f>H38+H41</f>
        <v>52.44</v>
      </c>
    </row>
    <row r="38" spans="1:8" s="65" customFormat="1" ht="35.25" customHeight="1">
      <c r="A38" s="141"/>
      <c r="B38" s="39" t="s">
        <v>225</v>
      </c>
      <c r="C38" s="160" t="s">
        <v>4</v>
      </c>
      <c r="D38" s="160" t="s">
        <v>112</v>
      </c>
      <c r="E38" s="160" t="s">
        <v>274</v>
      </c>
      <c r="F38" s="160" t="s">
        <v>66</v>
      </c>
      <c r="G38" s="37">
        <f>G39</f>
        <v>5.64</v>
      </c>
      <c r="H38" s="37">
        <f>H39</f>
        <v>51.44</v>
      </c>
    </row>
    <row r="39" spans="1:8" s="65" customFormat="1" ht="65.25" customHeight="1">
      <c r="A39" s="141"/>
      <c r="B39" s="39" t="s">
        <v>224</v>
      </c>
      <c r="C39" s="160" t="s">
        <v>4</v>
      </c>
      <c r="D39" s="160" t="s">
        <v>112</v>
      </c>
      <c r="E39" s="160" t="s">
        <v>274</v>
      </c>
      <c r="F39" s="160" t="s">
        <v>66</v>
      </c>
      <c r="G39" s="37">
        <f>G40+G41</f>
        <v>5.64</v>
      </c>
      <c r="H39" s="37">
        <f>H40+H41</f>
        <v>51.44</v>
      </c>
    </row>
    <row r="40" spans="1:8" s="65" customFormat="1" ht="32.25" customHeight="1">
      <c r="A40" s="141"/>
      <c r="B40" s="41" t="s">
        <v>77</v>
      </c>
      <c r="C40" s="160" t="s">
        <v>4</v>
      </c>
      <c r="D40" s="160" t="s">
        <v>112</v>
      </c>
      <c r="E40" s="160" t="s">
        <v>274</v>
      </c>
      <c r="F40" s="160" t="s">
        <v>7</v>
      </c>
      <c r="G40" s="178">
        <v>5.64</v>
      </c>
      <c r="H40" s="178">
        <v>50.44</v>
      </c>
    </row>
    <row r="41" spans="1:8" s="65" customFormat="1" ht="23.25" customHeight="1">
      <c r="A41" s="188"/>
      <c r="B41" s="50" t="s">
        <v>154</v>
      </c>
      <c r="C41" s="165" t="s">
        <v>4</v>
      </c>
      <c r="D41" s="165" t="s">
        <v>112</v>
      </c>
      <c r="E41" s="165" t="s">
        <v>274</v>
      </c>
      <c r="F41" s="165" t="s">
        <v>82</v>
      </c>
      <c r="G41" s="189">
        <v>0</v>
      </c>
      <c r="H41" s="189">
        <v>1</v>
      </c>
    </row>
    <row r="42" spans="1:8" s="65" customFormat="1" ht="33" customHeight="1">
      <c r="A42" s="186"/>
      <c r="B42" s="92" t="s">
        <v>227</v>
      </c>
      <c r="C42" s="86" t="s">
        <v>14</v>
      </c>
      <c r="D42" s="160"/>
      <c r="E42" s="160" t="s">
        <v>126</v>
      </c>
      <c r="F42" s="160"/>
      <c r="G42" s="152">
        <f aca="true" t="shared" si="1" ref="G42:H44">G43</f>
        <v>0</v>
      </c>
      <c r="H42" s="152">
        <f t="shared" si="1"/>
        <v>0</v>
      </c>
    </row>
    <row r="43" spans="1:8" s="65" customFormat="1" ht="33.75" customHeight="1">
      <c r="A43" s="185"/>
      <c r="B43" s="39" t="s">
        <v>228</v>
      </c>
      <c r="C43" s="160" t="s">
        <v>14</v>
      </c>
      <c r="D43" s="160" t="s">
        <v>12</v>
      </c>
      <c r="E43" s="160" t="s">
        <v>156</v>
      </c>
      <c r="F43" s="160" t="s">
        <v>66</v>
      </c>
      <c r="G43" s="178">
        <f t="shared" si="1"/>
        <v>0</v>
      </c>
      <c r="H43" s="178">
        <f t="shared" si="1"/>
        <v>0</v>
      </c>
    </row>
    <row r="44" spans="1:8" s="65" customFormat="1" ht="63.75" customHeight="1">
      <c r="A44" s="185"/>
      <c r="B44" s="39" t="s">
        <v>229</v>
      </c>
      <c r="C44" s="86" t="s">
        <v>14</v>
      </c>
      <c r="D44" s="160" t="s">
        <v>12</v>
      </c>
      <c r="E44" s="160" t="s">
        <v>157</v>
      </c>
      <c r="F44" s="160" t="s">
        <v>66</v>
      </c>
      <c r="G44" s="178">
        <f t="shared" si="1"/>
        <v>0</v>
      </c>
      <c r="H44" s="178">
        <f t="shared" si="1"/>
        <v>0</v>
      </c>
    </row>
    <row r="45" spans="1:8" s="66" customFormat="1" ht="36" customHeight="1">
      <c r="A45" s="143"/>
      <c r="B45" s="39" t="s">
        <v>77</v>
      </c>
      <c r="C45" s="86" t="s">
        <v>14</v>
      </c>
      <c r="D45" s="160" t="s">
        <v>12</v>
      </c>
      <c r="E45" s="160" t="s">
        <v>157</v>
      </c>
      <c r="F45" s="160" t="s">
        <v>7</v>
      </c>
      <c r="G45" s="178">
        <v>0</v>
      </c>
      <c r="H45" s="178">
        <v>0</v>
      </c>
    </row>
    <row r="46" spans="1:8" s="66" customFormat="1" ht="36" customHeight="1">
      <c r="A46" s="143"/>
      <c r="B46" s="151" t="s">
        <v>29</v>
      </c>
      <c r="C46" s="86" t="s">
        <v>13</v>
      </c>
      <c r="D46" s="86"/>
      <c r="E46" s="86"/>
      <c r="F46" s="86"/>
      <c r="G46" s="152">
        <v>0</v>
      </c>
      <c r="H46" s="152">
        <v>10</v>
      </c>
    </row>
    <row r="47" spans="1:8" s="66" customFormat="1" ht="36.75" customHeight="1">
      <c r="A47" s="141"/>
      <c r="B47" s="92" t="s">
        <v>219</v>
      </c>
      <c r="C47" s="90" t="s">
        <v>13</v>
      </c>
      <c r="D47" s="90" t="s">
        <v>13</v>
      </c>
      <c r="E47" s="90" t="s">
        <v>126</v>
      </c>
      <c r="F47" s="90"/>
      <c r="G47" s="177">
        <f aca="true" t="shared" si="2" ref="G47:H49">G48</f>
        <v>0</v>
      </c>
      <c r="H47" s="177">
        <f t="shared" si="2"/>
        <v>10</v>
      </c>
    </row>
    <row r="48" spans="1:8" s="65" customFormat="1" ht="31.5" customHeight="1">
      <c r="A48" s="141"/>
      <c r="B48" s="41" t="s">
        <v>220</v>
      </c>
      <c r="C48" s="160" t="s">
        <v>13</v>
      </c>
      <c r="D48" s="160" t="s">
        <v>13</v>
      </c>
      <c r="E48" s="36" t="s">
        <v>122</v>
      </c>
      <c r="F48" s="160" t="s">
        <v>66</v>
      </c>
      <c r="G48" s="178">
        <f t="shared" si="2"/>
        <v>0</v>
      </c>
      <c r="H48" s="178">
        <f t="shared" si="2"/>
        <v>10</v>
      </c>
    </row>
    <row r="49" spans="1:8" s="65" customFormat="1" ht="50.25" customHeight="1">
      <c r="A49" s="143"/>
      <c r="B49" s="39" t="s">
        <v>221</v>
      </c>
      <c r="C49" s="160" t="s">
        <v>13</v>
      </c>
      <c r="D49" s="160" t="s">
        <v>13</v>
      </c>
      <c r="E49" s="36" t="s">
        <v>123</v>
      </c>
      <c r="F49" s="160" t="s">
        <v>66</v>
      </c>
      <c r="G49" s="178">
        <f t="shared" si="2"/>
        <v>0</v>
      </c>
      <c r="H49" s="178">
        <f t="shared" si="2"/>
        <v>10</v>
      </c>
    </row>
    <row r="50" spans="1:8" s="66" customFormat="1" ht="34.5" customHeight="1">
      <c r="A50" s="143"/>
      <c r="B50" s="39" t="s">
        <v>77</v>
      </c>
      <c r="C50" s="36" t="s">
        <v>13</v>
      </c>
      <c r="D50" s="36" t="s">
        <v>13</v>
      </c>
      <c r="E50" s="36" t="s">
        <v>123</v>
      </c>
      <c r="F50" s="36" t="s">
        <v>7</v>
      </c>
      <c r="G50" s="179">
        <v>0</v>
      </c>
      <c r="H50" s="179">
        <v>10</v>
      </c>
    </row>
    <row r="51" spans="1:8" s="66" customFormat="1" ht="34.5" customHeight="1">
      <c r="A51" s="143"/>
      <c r="B51" s="92" t="s">
        <v>153</v>
      </c>
      <c r="C51" s="90" t="s">
        <v>15</v>
      </c>
      <c r="D51" s="90"/>
      <c r="E51" s="90"/>
      <c r="F51" s="90"/>
      <c r="G51" s="177">
        <f>G52</f>
        <v>70.06</v>
      </c>
      <c r="H51" s="177">
        <f>H52</f>
        <v>430.92</v>
      </c>
    </row>
    <row r="52" spans="1:8" s="66" customFormat="1" ht="33" customHeight="1">
      <c r="A52" s="118"/>
      <c r="B52" s="92" t="s">
        <v>219</v>
      </c>
      <c r="C52" s="90" t="s">
        <v>15</v>
      </c>
      <c r="D52" s="90" t="s">
        <v>3</v>
      </c>
      <c r="E52" s="90" t="s">
        <v>126</v>
      </c>
      <c r="F52" s="90" t="s">
        <v>66</v>
      </c>
      <c r="G52" s="177">
        <f>G53</f>
        <v>70.06</v>
      </c>
      <c r="H52" s="177">
        <f>H53</f>
        <v>430.92</v>
      </c>
    </row>
    <row r="53" spans="1:8" s="66" customFormat="1" ht="56.25" customHeight="1">
      <c r="A53" s="143"/>
      <c r="B53" s="39" t="s">
        <v>222</v>
      </c>
      <c r="C53" s="36" t="s">
        <v>15</v>
      </c>
      <c r="D53" s="36" t="s">
        <v>3</v>
      </c>
      <c r="E53" s="36" t="s">
        <v>124</v>
      </c>
      <c r="F53" s="36" t="s">
        <v>66</v>
      </c>
      <c r="G53" s="179">
        <f>G54+G55+G56+G57+G58</f>
        <v>70.06</v>
      </c>
      <c r="H53" s="179">
        <f>H54+H55+H56+H57+H58</f>
        <v>430.92</v>
      </c>
    </row>
    <row r="54" spans="1:8" s="66" customFormat="1" ht="33" customHeight="1">
      <c r="A54" s="141"/>
      <c r="B54" s="159" t="s">
        <v>77</v>
      </c>
      <c r="C54" s="160" t="s">
        <v>15</v>
      </c>
      <c r="D54" s="160" t="s">
        <v>3</v>
      </c>
      <c r="E54" s="160" t="s">
        <v>124</v>
      </c>
      <c r="F54" s="160" t="s">
        <v>7</v>
      </c>
      <c r="G54" s="37">
        <v>64.44</v>
      </c>
      <c r="H54" s="37">
        <v>390.92</v>
      </c>
    </row>
    <row r="55" spans="1:8" s="67" customFormat="1" ht="21.75" customHeight="1">
      <c r="A55" s="141"/>
      <c r="B55" s="39" t="s">
        <v>154</v>
      </c>
      <c r="C55" s="160" t="s">
        <v>15</v>
      </c>
      <c r="D55" s="160" t="s">
        <v>3</v>
      </c>
      <c r="E55" s="160" t="s">
        <v>124</v>
      </c>
      <c r="F55" s="160" t="s">
        <v>82</v>
      </c>
      <c r="G55" s="37">
        <v>0</v>
      </c>
      <c r="H55" s="37">
        <v>10</v>
      </c>
    </row>
    <row r="56" spans="1:8" s="67" customFormat="1" ht="24.75" customHeight="1">
      <c r="A56" s="143"/>
      <c r="B56" s="39" t="s">
        <v>78</v>
      </c>
      <c r="C56" s="160" t="s">
        <v>15</v>
      </c>
      <c r="D56" s="160" t="s">
        <v>3</v>
      </c>
      <c r="E56" s="160" t="s">
        <v>124</v>
      </c>
      <c r="F56" s="160" t="s">
        <v>8</v>
      </c>
      <c r="G56" s="37">
        <v>4.5</v>
      </c>
      <c r="H56" s="37">
        <v>10</v>
      </c>
    </row>
    <row r="57" spans="1:8" s="67" customFormat="1" ht="24.75" customHeight="1">
      <c r="A57" s="143"/>
      <c r="B57" s="39" t="s">
        <v>79</v>
      </c>
      <c r="C57" s="160" t="s">
        <v>15</v>
      </c>
      <c r="D57" s="160" t="s">
        <v>3</v>
      </c>
      <c r="E57" s="160" t="s">
        <v>124</v>
      </c>
      <c r="F57" s="160" t="s">
        <v>70</v>
      </c>
      <c r="G57" s="37">
        <v>0</v>
      </c>
      <c r="H57" s="37">
        <v>10</v>
      </c>
    </row>
    <row r="58" spans="1:8" s="67" customFormat="1" ht="24.75" customHeight="1">
      <c r="A58" s="143"/>
      <c r="B58" s="39" t="s">
        <v>164</v>
      </c>
      <c r="C58" s="160" t="s">
        <v>15</v>
      </c>
      <c r="D58" s="160" t="s">
        <v>3</v>
      </c>
      <c r="E58" s="160" t="s">
        <v>124</v>
      </c>
      <c r="F58" s="160" t="s">
        <v>165</v>
      </c>
      <c r="G58" s="37">
        <v>1.12</v>
      </c>
      <c r="H58" s="37">
        <v>10</v>
      </c>
    </row>
    <row r="59" spans="1:8" s="67" customFormat="1" ht="42" customHeight="1">
      <c r="A59" s="143"/>
      <c r="B59" s="92" t="s">
        <v>275</v>
      </c>
      <c r="C59" s="86" t="s">
        <v>9</v>
      </c>
      <c r="D59" s="86" t="s">
        <v>14</v>
      </c>
      <c r="E59" s="86"/>
      <c r="F59" s="86"/>
      <c r="G59" s="89">
        <f>G62+G66+G69+G72+G75+G79</f>
        <v>1094.5</v>
      </c>
      <c r="H59" s="89">
        <f>H62+H66+H69+H72+H75+H79</f>
        <v>2646.42</v>
      </c>
    </row>
    <row r="60" spans="1:8" s="67" customFormat="1" ht="48.75" customHeight="1">
      <c r="A60" s="118"/>
      <c r="B60" s="92" t="s">
        <v>217</v>
      </c>
      <c r="C60" s="86" t="s">
        <v>9</v>
      </c>
      <c r="D60" s="86" t="s">
        <v>14</v>
      </c>
      <c r="E60" s="86" t="s">
        <v>126</v>
      </c>
      <c r="F60" s="86" t="s">
        <v>66</v>
      </c>
      <c r="G60" s="89">
        <f>G59</f>
        <v>1094.5</v>
      </c>
      <c r="H60" s="89">
        <f>H61+H69+H75</f>
        <v>1569.92</v>
      </c>
    </row>
    <row r="61" spans="1:8" s="66" customFormat="1" ht="32.25" customHeight="1">
      <c r="A61" s="143"/>
      <c r="B61" s="39" t="s">
        <v>220</v>
      </c>
      <c r="C61" s="160" t="s">
        <v>9</v>
      </c>
      <c r="D61" s="160" t="s">
        <v>14</v>
      </c>
      <c r="E61" s="160" t="s">
        <v>118</v>
      </c>
      <c r="F61" s="160" t="s">
        <v>66</v>
      </c>
      <c r="G61" s="37">
        <f>G62</f>
        <v>112.61</v>
      </c>
      <c r="H61" s="37">
        <f>H62</f>
        <v>787.61</v>
      </c>
    </row>
    <row r="62" spans="1:8" s="65" customFormat="1" ht="47.25" customHeight="1">
      <c r="A62" s="143"/>
      <c r="B62" s="92" t="s">
        <v>223</v>
      </c>
      <c r="C62" s="86" t="s">
        <v>9</v>
      </c>
      <c r="D62" s="86" t="s">
        <v>14</v>
      </c>
      <c r="E62" s="86" t="s">
        <v>118</v>
      </c>
      <c r="F62" s="86" t="s">
        <v>66</v>
      </c>
      <c r="G62" s="89">
        <f>G63+G64+G65</f>
        <v>112.61</v>
      </c>
      <c r="H62" s="89">
        <f>H63+H64+H65</f>
        <v>787.61</v>
      </c>
    </row>
    <row r="63" spans="1:8" s="66" customFormat="1" ht="34.5" customHeight="1">
      <c r="A63" s="141"/>
      <c r="B63" s="39" t="s">
        <v>74</v>
      </c>
      <c r="C63" s="160" t="s">
        <v>9</v>
      </c>
      <c r="D63" s="160" t="s">
        <v>14</v>
      </c>
      <c r="E63" s="160" t="s">
        <v>118</v>
      </c>
      <c r="F63" s="160" t="s">
        <v>6</v>
      </c>
      <c r="G63" s="37">
        <v>86.53</v>
      </c>
      <c r="H63" s="37">
        <f>530.4+56.13</f>
        <v>586.53</v>
      </c>
    </row>
    <row r="64" spans="1:8" s="66" customFormat="1" ht="50.25" customHeight="1">
      <c r="A64" s="141"/>
      <c r="B64" s="159" t="s">
        <v>138</v>
      </c>
      <c r="C64" s="160" t="s">
        <v>9</v>
      </c>
      <c r="D64" s="160" t="s">
        <v>14</v>
      </c>
      <c r="E64" s="160" t="s">
        <v>118</v>
      </c>
      <c r="F64" s="160" t="s">
        <v>139</v>
      </c>
      <c r="G64" s="37">
        <v>26.08</v>
      </c>
      <c r="H64" s="37">
        <f>160.18+16.9</f>
        <v>177.08</v>
      </c>
    </row>
    <row r="65" spans="1:8" s="66" customFormat="1" ht="33.75" customHeight="1">
      <c r="A65" s="141"/>
      <c r="B65" s="175" t="s">
        <v>77</v>
      </c>
      <c r="C65" s="160" t="s">
        <v>9</v>
      </c>
      <c r="D65" s="160" t="s">
        <v>14</v>
      </c>
      <c r="E65" s="160" t="s">
        <v>118</v>
      </c>
      <c r="F65" s="160" t="s">
        <v>7</v>
      </c>
      <c r="G65" s="37">
        <v>0</v>
      </c>
      <c r="H65" s="37">
        <v>24</v>
      </c>
    </row>
    <row r="66" spans="1:8" s="66" customFormat="1" ht="33.75" customHeight="1">
      <c r="A66" s="143"/>
      <c r="B66" s="39" t="s">
        <v>223</v>
      </c>
      <c r="C66" s="160" t="s">
        <v>9</v>
      </c>
      <c r="D66" s="160" t="s">
        <v>14</v>
      </c>
      <c r="E66" s="160" t="s">
        <v>233</v>
      </c>
      <c r="F66" s="160" t="s">
        <v>66</v>
      </c>
      <c r="G66" s="37">
        <f>G67+G68</f>
        <v>586</v>
      </c>
      <c r="H66" s="37">
        <f>H67+H68</f>
        <v>586</v>
      </c>
    </row>
    <row r="67" spans="1:8" s="66" customFormat="1" ht="33.75" customHeight="1">
      <c r="A67" s="141"/>
      <c r="B67" s="39" t="s">
        <v>74</v>
      </c>
      <c r="C67" s="160" t="s">
        <v>9</v>
      </c>
      <c r="D67" s="160" t="s">
        <v>14</v>
      </c>
      <c r="E67" s="160" t="s">
        <v>233</v>
      </c>
      <c r="F67" s="160" t="s">
        <v>6</v>
      </c>
      <c r="G67" s="37">
        <v>450</v>
      </c>
      <c r="H67" s="37">
        <v>450</v>
      </c>
    </row>
    <row r="68" spans="1:8" s="66" customFormat="1" ht="48" customHeight="1">
      <c r="A68" s="141"/>
      <c r="B68" s="159" t="s">
        <v>138</v>
      </c>
      <c r="C68" s="160" t="s">
        <v>9</v>
      </c>
      <c r="D68" s="160" t="s">
        <v>14</v>
      </c>
      <c r="E68" s="160" t="s">
        <v>233</v>
      </c>
      <c r="F68" s="160" t="s">
        <v>139</v>
      </c>
      <c r="G68" s="37">
        <v>136</v>
      </c>
      <c r="H68" s="37">
        <v>136</v>
      </c>
    </row>
    <row r="69" spans="1:8" s="67" customFormat="1" ht="50.25" customHeight="1">
      <c r="A69" s="82"/>
      <c r="B69" s="94" t="s">
        <v>221</v>
      </c>
      <c r="C69" s="164" t="s">
        <v>9</v>
      </c>
      <c r="D69" s="164" t="s">
        <v>14</v>
      </c>
      <c r="E69" s="164" t="s">
        <v>166</v>
      </c>
      <c r="F69" s="164" t="s">
        <v>66</v>
      </c>
      <c r="G69" s="174">
        <f>G70+G71</f>
        <v>4.68</v>
      </c>
      <c r="H69" s="174">
        <f>H70+H71</f>
        <v>121.86999999999999</v>
      </c>
    </row>
    <row r="70" spans="1:8" s="68" customFormat="1" ht="35.25" customHeight="1">
      <c r="A70" s="82"/>
      <c r="B70" s="159" t="s">
        <v>74</v>
      </c>
      <c r="C70" s="160" t="s">
        <v>9</v>
      </c>
      <c r="D70" s="160" t="s">
        <v>14</v>
      </c>
      <c r="E70" s="160" t="s">
        <v>166</v>
      </c>
      <c r="F70" s="160" t="s">
        <v>6</v>
      </c>
      <c r="G70" s="37">
        <v>3.6</v>
      </c>
      <c r="H70" s="37">
        <v>93.6</v>
      </c>
    </row>
    <row r="71" spans="1:8" s="68" customFormat="1" ht="46.5" customHeight="1">
      <c r="A71" s="143"/>
      <c r="B71" s="39" t="s">
        <v>138</v>
      </c>
      <c r="C71" s="160" t="s">
        <v>9</v>
      </c>
      <c r="D71" s="160" t="s">
        <v>14</v>
      </c>
      <c r="E71" s="160" t="s">
        <v>166</v>
      </c>
      <c r="F71" s="160" t="s">
        <v>139</v>
      </c>
      <c r="G71" s="37">
        <v>1.08</v>
      </c>
      <c r="H71" s="37">
        <v>28.27</v>
      </c>
    </row>
    <row r="72" spans="1:8" s="68" customFormat="1" ht="46.5" customHeight="1">
      <c r="A72" s="82"/>
      <c r="B72" s="94" t="s">
        <v>221</v>
      </c>
      <c r="C72" s="164" t="s">
        <v>9</v>
      </c>
      <c r="D72" s="164" t="s">
        <v>14</v>
      </c>
      <c r="E72" s="164" t="s">
        <v>234</v>
      </c>
      <c r="F72" s="164" t="s">
        <v>66</v>
      </c>
      <c r="G72" s="174">
        <f>G73+G74</f>
        <v>101.27</v>
      </c>
      <c r="H72" s="174">
        <f>H73+H74</f>
        <v>101.27</v>
      </c>
    </row>
    <row r="73" spans="1:8" s="68" customFormat="1" ht="35.25" customHeight="1">
      <c r="A73" s="143"/>
      <c r="B73" s="159" t="s">
        <v>74</v>
      </c>
      <c r="C73" s="160" t="s">
        <v>9</v>
      </c>
      <c r="D73" s="160" t="s">
        <v>14</v>
      </c>
      <c r="E73" s="160" t="s">
        <v>234</v>
      </c>
      <c r="F73" s="160" t="s">
        <v>6</v>
      </c>
      <c r="G73" s="37">
        <v>80</v>
      </c>
      <c r="H73" s="37">
        <v>80</v>
      </c>
    </row>
    <row r="74" spans="1:8" s="68" customFormat="1" ht="46.5" customHeight="1">
      <c r="A74" s="143"/>
      <c r="B74" s="39" t="s">
        <v>138</v>
      </c>
      <c r="C74" s="160" t="s">
        <v>9</v>
      </c>
      <c r="D74" s="160" t="s">
        <v>14</v>
      </c>
      <c r="E74" s="160" t="s">
        <v>234</v>
      </c>
      <c r="F74" s="160" t="s">
        <v>139</v>
      </c>
      <c r="G74" s="37">
        <v>21.27</v>
      </c>
      <c r="H74" s="37">
        <v>21.27</v>
      </c>
    </row>
    <row r="75" spans="1:8" s="66" customFormat="1" ht="30" customHeight="1">
      <c r="A75" s="141"/>
      <c r="B75" s="92" t="s">
        <v>220</v>
      </c>
      <c r="C75" s="86" t="s">
        <v>9</v>
      </c>
      <c r="D75" s="86" t="s">
        <v>14</v>
      </c>
      <c r="E75" s="86" t="s">
        <v>167</v>
      </c>
      <c r="F75" s="86" t="s">
        <v>66</v>
      </c>
      <c r="G75" s="89">
        <f>G76+G77+G78</f>
        <v>-99.29</v>
      </c>
      <c r="H75" s="89">
        <f>H76+H77+H78</f>
        <v>660.44</v>
      </c>
    </row>
    <row r="76" spans="1:8" s="68" customFormat="1" ht="35.25" customHeight="1">
      <c r="A76" s="141"/>
      <c r="B76" s="39" t="s">
        <v>74</v>
      </c>
      <c r="C76" s="160" t="s">
        <v>9</v>
      </c>
      <c r="D76" s="160" t="s">
        <v>14</v>
      </c>
      <c r="E76" s="160" t="s">
        <v>167</v>
      </c>
      <c r="F76" s="160" t="s">
        <v>6</v>
      </c>
      <c r="G76" s="37">
        <v>0</v>
      </c>
      <c r="H76" s="37">
        <v>457.93</v>
      </c>
    </row>
    <row r="77" spans="1:8" s="68" customFormat="1" ht="45.75" customHeight="1">
      <c r="A77" s="141"/>
      <c r="B77" s="39" t="s">
        <v>138</v>
      </c>
      <c r="C77" s="36" t="s">
        <v>9</v>
      </c>
      <c r="D77" s="36" t="s">
        <v>14</v>
      </c>
      <c r="E77" s="36" t="s">
        <v>167</v>
      </c>
      <c r="F77" s="36" t="s">
        <v>139</v>
      </c>
      <c r="G77" s="37">
        <v>0</v>
      </c>
      <c r="H77" s="37">
        <v>138.3</v>
      </c>
    </row>
    <row r="78" spans="1:8" s="68" customFormat="1" ht="30" customHeight="1">
      <c r="A78" s="141"/>
      <c r="B78" s="39" t="s">
        <v>77</v>
      </c>
      <c r="C78" s="36" t="s">
        <v>9</v>
      </c>
      <c r="D78" s="36" t="s">
        <v>14</v>
      </c>
      <c r="E78" s="36" t="s">
        <v>167</v>
      </c>
      <c r="F78" s="36" t="s">
        <v>7</v>
      </c>
      <c r="G78" s="37">
        <v>-99.29</v>
      </c>
      <c r="H78" s="37">
        <v>64.21</v>
      </c>
    </row>
    <row r="79" spans="1:8" s="68" customFormat="1" ht="30" customHeight="1">
      <c r="A79" s="141"/>
      <c r="B79" s="92" t="s">
        <v>220</v>
      </c>
      <c r="C79" s="86" t="s">
        <v>9</v>
      </c>
      <c r="D79" s="86" t="s">
        <v>14</v>
      </c>
      <c r="E79" s="86" t="s">
        <v>235</v>
      </c>
      <c r="F79" s="86" t="s">
        <v>66</v>
      </c>
      <c r="G79" s="89">
        <f>G80+G81</f>
        <v>389.23</v>
      </c>
      <c r="H79" s="89">
        <f>H80+H81</f>
        <v>389.23</v>
      </c>
    </row>
    <row r="80" spans="1:8" s="68" customFormat="1" ht="30" customHeight="1">
      <c r="A80" s="141"/>
      <c r="B80" s="39" t="s">
        <v>74</v>
      </c>
      <c r="C80" s="160" t="s">
        <v>9</v>
      </c>
      <c r="D80" s="160" t="s">
        <v>14</v>
      </c>
      <c r="E80" s="160" t="s">
        <v>235</v>
      </c>
      <c r="F80" s="160" t="s">
        <v>6</v>
      </c>
      <c r="G80" s="37">
        <v>296.68</v>
      </c>
      <c r="H80" s="37">
        <v>296.68</v>
      </c>
    </row>
    <row r="81" spans="1:8" s="68" customFormat="1" ht="48" customHeight="1">
      <c r="A81" s="141"/>
      <c r="B81" s="39" t="s">
        <v>138</v>
      </c>
      <c r="C81" s="36" t="s">
        <v>9</v>
      </c>
      <c r="D81" s="36" t="s">
        <v>14</v>
      </c>
      <c r="E81" s="36" t="s">
        <v>235</v>
      </c>
      <c r="F81" s="36" t="s">
        <v>139</v>
      </c>
      <c r="G81" s="37">
        <v>92.55</v>
      </c>
      <c r="H81" s="37">
        <v>92.55</v>
      </c>
    </row>
    <row r="82" spans="1:8" s="65" customFormat="1" ht="21.75" customHeight="1">
      <c r="A82" s="141"/>
      <c r="B82" s="182" t="s">
        <v>119</v>
      </c>
      <c r="C82" s="86" t="s">
        <v>84</v>
      </c>
      <c r="D82" s="86" t="s">
        <v>84</v>
      </c>
      <c r="E82" s="86" t="s">
        <v>5</v>
      </c>
      <c r="F82" s="86" t="s">
        <v>66</v>
      </c>
      <c r="G82" s="177">
        <v>0</v>
      </c>
      <c r="H82" s="177">
        <v>0</v>
      </c>
    </row>
    <row r="83" spans="1:8" s="65" customFormat="1" ht="22.5" customHeight="1">
      <c r="A83" s="143"/>
      <c r="B83" s="175" t="s">
        <v>119</v>
      </c>
      <c r="C83" s="160" t="s">
        <v>84</v>
      </c>
      <c r="D83" s="160" t="s">
        <v>84</v>
      </c>
      <c r="E83" s="160" t="s">
        <v>85</v>
      </c>
      <c r="F83" s="160" t="s">
        <v>83</v>
      </c>
      <c r="G83" s="179">
        <v>0</v>
      </c>
      <c r="H83" s="179">
        <v>0</v>
      </c>
    </row>
    <row r="84" spans="1:9" s="66" customFormat="1" ht="38.25" customHeight="1">
      <c r="A84" s="143"/>
      <c r="B84" s="250" t="s">
        <v>26</v>
      </c>
      <c r="C84" s="250"/>
      <c r="D84" s="250"/>
      <c r="E84" s="250"/>
      <c r="F84" s="250"/>
      <c r="G84" s="89">
        <f>G9+G12+G19+G23+G26+G33+G37+G46+G51+G59+G82</f>
        <v>1668.42</v>
      </c>
      <c r="H84" s="89">
        <f>H9+H12+H19+H23+H26+H33+H37+H46+H51+H59+H82</f>
        <v>4844.700000000001</v>
      </c>
      <c r="I84" s="72"/>
    </row>
    <row r="85" spans="1:9" s="66" customFormat="1" ht="41.25" customHeight="1">
      <c r="A85" s="69"/>
      <c r="B85" s="70"/>
      <c r="C85" s="71"/>
      <c r="D85" s="71"/>
      <c r="E85" s="71"/>
      <c r="F85" s="71"/>
      <c r="G85" s="71"/>
      <c r="H85" s="73"/>
      <c r="I85" s="73"/>
    </row>
    <row r="86" spans="1:9" s="66" customFormat="1" ht="62.25" customHeight="1">
      <c r="A86" s="73"/>
      <c r="B86" s="73"/>
      <c r="C86" s="73"/>
      <c r="D86" s="73"/>
      <c r="E86" s="73"/>
      <c r="F86" s="73"/>
      <c r="G86" s="73"/>
      <c r="H86" s="58"/>
      <c r="I86" s="58"/>
    </row>
    <row r="87" spans="1:9" s="65" customFormat="1" ht="44.25" customHeight="1">
      <c r="A87" s="56"/>
      <c r="B87" s="57"/>
      <c r="C87" s="58"/>
      <c r="D87" s="58"/>
      <c r="E87" s="58"/>
      <c r="F87" s="58"/>
      <c r="G87" s="58"/>
      <c r="H87" s="58"/>
      <c r="I87" s="58"/>
    </row>
    <row r="88" spans="1:9" s="66" customFormat="1" ht="35.25" customHeight="1">
      <c r="A88" s="56"/>
      <c r="B88" s="57"/>
      <c r="C88" s="58"/>
      <c r="D88" s="58"/>
      <c r="E88" s="58"/>
      <c r="F88" s="58"/>
      <c r="G88" s="58"/>
      <c r="H88" s="58"/>
      <c r="I88" s="58"/>
    </row>
    <row r="89" spans="1:9" s="67" customFormat="1" ht="48.75" customHeight="1">
      <c r="A89" s="56"/>
      <c r="B89" s="57"/>
      <c r="C89" s="58"/>
      <c r="D89" s="58"/>
      <c r="E89" s="58"/>
      <c r="F89" s="58"/>
      <c r="G89" s="58"/>
      <c r="H89" s="58"/>
      <c r="I89" s="58"/>
    </row>
    <row r="90" spans="1:9" s="67" customFormat="1" ht="48.75" customHeight="1">
      <c r="A90" s="56"/>
      <c r="B90" s="57"/>
      <c r="C90" s="58"/>
      <c r="D90" s="58"/>
      <c r="E90" s="58"/>
      <c r="F90" s="58"/>
      <c r="G90" s="58"/>
      <c r="H90" s="58"/>
      <c r="I90" s="58"/>
    </row>
    <row r="91" spans="1:9" s="68" customFormat="1" ht="53.25" customHeight="1">
      <c r="A91" s="56"/>
      <c r="B91" s="57"/>
      <c r="C91" s="58"/>
      <c r="D91" s="58"/>
      <c r="E91" s="58"/>
      <c r="F91" s="58"/>
      <c r="G91" s="58"/>
      <c r="H91" s="58"/>
      <c r="I91" s="58"/>
    </row>
    <row r="92" spans="1:9" s="68" customFormat="1" ht="53.25" customHeight="1">
      <c r="A92" s="56"/>
      <c r="B92" s="57"/>
      <c r="C92" s="58"/>
      <c r="D92" s="58"/>
      <c r="E92" s="58"/>
      <c r="F92" s="58"/>
      <c r="G92" s="58"/>
      <c r="H92" s="58"/>
      <c r="I92" s="58"/>
    </row>
    <row r="93" spans="1:9" s="66" customFormat="1" ht="69" customHeight="1">
      <c r="A93" s="56"/>
      <c r="B93" s="57"/>
      <c r="C93" s="58"/>
      <c r="D93" s="58"/>
      <c r="E93" s="58"/>
      <c r="F93" s="58"/>
      <c r="G93" s="58"/>
      <c r="H93" s="58"/>
      <c r="I93" s="58"/>
    </row>
    <row r="94" spans="1:9" s="68" customFormat="1" ht="56.25" customHeight="1">
      <c r="A94" s="56"/>
      <c r="B94" s="57"/>
      <c r="C94" s="58"/>
      <c r="D94" s="58"/>
      <c r="E94" s="58"/>
      <c r="F94" s="58"/>
      <c r="G94" s="58"/>
      <c r="H94" s="58"/>
      <c r="I94" s="58"/>
    </row>
    <row r="95" spans="1:9" s="68" customFormat="1" ht="48.75" customHeight="1">
      <c r="A95" s="56"/>
      <c r="B95" s="57"/>
      <c r="C95" s="58"/>
      <c r="D95" s="58"/>
      <c r="E95" s="58"/>
      <c r="F95" s="58"/>
      <c r="G95" s="58"/>
      <c r="H95" s="58"/>
      <c r="I95" s="58"/>
    </row>
    <row r="96" spans="1:9" s="65" customFormat="1" ht="22.5" customHeight="1">
      <c r="A96" s="56"/>
      <c r="B96" s="57"/>
      <c r="C96" s="58"/>
      <c r="D96" s="58"/>
      <c r="E96" s="58"/>
      <c r="F96" s="58"/>
      <c r="G96" s="58"/>
      <c r="H96" s="58"/>
      <c r="I96" s="58"/>
    </row>
    <row r="97" spans="1:9" s="65" customFormat="1" ht="57" customHeight="1">
      <c r="A97" s="56"/>
      <c r="B97" s="57"/>
      <c r="C97" s="58"/>
      <c r="D97" s="58"/>
      <c r="E97" s="58"/>
      <c r="F97" s="58"/>
      <c r="G97" s="58"/>
      <c r="H97" s="58"/>
      <c r="I97" s="58"/>
    </row>
    <row r="98" spans="1:9" s="65" customFormat="1" ht="48.75" customHeight="1">
      <c r="A98" s="56"/>
      <c r="B98" s="57"/>
      <c r="C98" s="58"/>
      <c r="D98" s="58"/>
      <c r="E98" s="58"/>
      <c r="F98" s="58"/>
      <c r="G98" s="58"/>
      <c r="H98" s="58"/>
      <c r="I98" s="58"/>
    </row>
    <row r="99" spans="1:9" s="65" customFormat="1" ht="32.25" customHeight="1">
      <c r="A99" s="56"/>
      <c r="B99" s="57"/>
      <c r="C99" s="58"/>
      <c r="D99" s="58"/>
      <c r="E99" s="58"/>
      <c r="F99" s="58"/>
      <c r="G99" s="58"/>
      <c r="H99" s="58"/>
      <c r="I99" s="58"/>
    </row>
    <row r="100" spans="1:9" s="65" customFormat="1" ht="47.25" customHeight="1">
      <c r="A100" s="56"/>
      <c r="B100" s="57"/>
      <c r="C100" s="58"/>
      <c r="D100" s="58"/>
      <c r="E100" s="58"/>
      <c r="F100" s="58"/>
      <c r="G100" s="58"/>
      <c r="H100" s="58"/>
      <c r="I100" s="58"/>
    </row>
    <row r="101" spans="1:9" s="66" customFormat="1" ht="62.25" customHeight="1">
      <c r="A101" s="56"/>
      <c r="B101" s="57"/>
      <c r="C101" s="58"/>
      <c r="D101" s="58"/>
      <c r="E101" s="58"/>
      <c r="F101" s="58"/>
      <c r="G101" s="58"/>
      <c r="H101" s="58"/>
      <c r="I101" s="58"/>
    </row>
    <row r="102" spans="1:9" s="65" customFormat="1" ht="55.5" customHeight="1">
      <c r="A102" s="56"/>
      <c r="B102" s="57"/>
      <c r="C102" s="58"/>
      <c r="D102" s="58"/>
      <c r="E102" s="58"/>
      <c r="F102" s="58"/>
      <c r="G102" s="58"/>
      <c r="H102" s="58"/>
      <c r="I102" s="58"/>
    </row>
    <row r="103" spans="1:9" s="65" customFormat="1" ht="57.75" customHeight="1">
      <c r="A103" s="56"/>
      <c r="B103" s="57"/>
      <c r="C103" s="58"/>
      <c r="D103" s="58"/>
      <c r="E103" s="58"/>
      <c r="F103" s="58"/>
      <c r="G103" s="58"/>
      <c r="H103" s="58"/>
      <c r="I103" s="58"/>
    </row>
    <row r="104" spans="1:9" s="66" customFormat="1" ht="45" customHeight="1">
      <c r="A104" s="56"/>
      <c r="B104" s="57"/>
      <c r="C104" s="58"/>
      <c r="D104" s="58"/>
      <c r="E104" s="58"/>
      <c r="F104" s="58"/>
      <c r="G104" s="58"/>
      <c r="H104" s="58"/>
      <c r="I104" s="58"/>
    </row>
    <row r="105" spans="1:9" s="66" customFormat="1" ht="24.75" customHeight="1">
      <c r="A105" s="56"/>
      <c r="B105" s="57"/>
      <c r="C105" s="58"/>
      <c r="D105" s="58"/>
      <c r="E105" s="58"/>
      <c r="F105" s="58"/>
      <c r="G105" s="58"/>
      <c r="H105" s="58"/>
      <c r="I105" s="58"/>
    </row>
    <row r="106" spans="1:9" s="66" customFormat="1" ht="27" customHeight="1">
      <c r="A106" s="56"/>
      <c r="B106" s="57"/>
      <c r="C106" s="58"/>
      <c r="D106" s="58"/>
      <c r="E106" s="58"/>
      <c r="F106" s="58"/>
      <c r="G106" s="58"/>
      <c r="H106" s="58"/>
      <c r="I106" s="58"/>
    </row>
    <row r="107" spans="1:9" s="65" customFormat="1" ht="15.75">
      <c r="A107" s="56"/>
      <c r="B107" s="57"/>
      <c r="C107" s="58"/>
      <c r="D107" s="58"/>
      <c r="E107" s="58"/>
      <c r="F107" s="58"/>
      <c r="G107" s="58"/>
      <c r="H107" s="58"/>
      <c r="I107" s="58"/>
    </row>
    <row r="108" spans="1:9" s="64" customFormat="1" ht="15.75">
      <c r="A108" s="56"/>
      <c r="B108" s="57"/>
      <c r="C108" s="58"/>
      <c r="D108" s="58"/>
      <c r="E108" s="58"/>
      <c r="F108" s="58"/>
      <c r="G108" s="58"/>
      <c r="H108" s="58"/>
      <c r="I108" s="58"/>
    </row>
    <row r="109" spans="1:10" s="64" customFormat="1" ht="114" customHeight="1">
      <c r="A109" s="56"/>
      <c r="B109" s="57"/>
      <c r="C109" s="58"/>
      <c r="D109" s="58"/>
      <c r="E109" s="58"/>
      <c r="F109" s="58"/>
      <c r="G109" s="58"/>
      <c r="H109" s="58"/>
      <c r="I109" s="58"/>
      <c r="J109" s="57"/>
    </row>
  </sheetData>
  <sheetProtection/>
  <mergeCells count="4">
    <mergeCell ref="B84:F84"/>
    <mergeCell ref="F4:G4"/>
    <mergeCell ref="E2:H2"/>
    <mergeCell ref="A3:H3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47" r:id="rId1"/>
  <rowBreaks count="1" manualBreakCount="1">
    <brk id="4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80"/>
  <sheetViews>
    <sheetView view="pageBreakPreview" zoomScale="60" zoomScaleNormal="60" workbookViewId="0" topLeftCell="A76">
      <selection activeCell="A3" sqref="A3:I3"/>
    </sheetView>
  </sheetViews>
  <sheetFormatPr defaultColWidth="9.00390625" defaultRowHeight="12.75"/>
  <cols>
    <col min="1" max="1" width="6.625" style="0" customWidth="1"/>
    <col min="2" max="2" width="54.125" style="0" customWidth="1"/>
    <col min="3" max="6" width="15.00390625" style="0" customWidth="1"/>
    <col min="7" max="7" width="15.00390625" style="0" hidden="1" customWidth="1"/>
    <col min="8" max="9" width="15.00390625" style="0" customWidth="1"/>
  </cols>
  <sheetData>
    <row r="2" spans="1:9" ht="102.75" customHeight="1">
      <c r="A2" s="56"/>
      <c r="B2" s="57"/>
      <c r="C2" s="58"/>
      <c r="D2" s="58"/>
      <c r="E2" s="253" t="s">
        <v>321</v>
      </c>
      <c r="F2" s="245"/>
      <c r="G2" s="245"/>
      <c r="H2" s="245"/>
      <c r="I2" s="245"/>
    </row>
    <row r="3" spans="1:9" ht="66.75" customHeight="1">
      <c r="A3" s="248" t="s">
        <v>279</v>
      </c>
      <c r="B3" s="254"/>
      <c r="C3" s="254"/>
      <c r="D3" s="254"/>
      <c r="E3" s="254"/>
      <c r="F3" s="254"/>
      <c r="G3" s="254"/>
      <c r="H3" s="254"/>
      <c r="I3" s="239"/>
    </row>
    <row r="4" spans="1:9" ht="15.75">
      <c r="A4" s="60"/>
      <c r="B4" s="60"/>
      <c r="C4" s="60"/>
      <c r="D4" s="60"/>
      <c r="E4" s="61"/>
      <c r="F4" s="61"/>
      <c r="G4" s="61"/>
      <c r="H4" s="61" t="s">
        <v>37</v>
      </c>
      <c r="I4" s="61" t="s">
        <v>37</v>
      </c>
    </row>
    <row r="5" spans="1:9" ht="31.5">
      <c r="A5" s="27" t="s">
        <v>86</v>
      </c>
      <c r="B5" s="27" t="s">
        <v>38</v>
      </c>
      <c r="C5" s="26" t="s">
        <v>61</v>
      </c>
      <c r="D5" s="26" t="s">
        <v>62</v>
      </c>
      <c r="E5" s="26" t="s">
        <v>63</v>
      </c>
      <c r="F5" s="26" t="s">
        <v>64</v>
      </c>
      <c r="G5" s="26" t="s">
        <v>175</v>
      </c>
      <c r="H5" s="26" t="s">
        <v>177</v>
      </c>
      <c r="I5" s="82" t="s">
        <v>270</v>
      </c>
    </row>
    <row r="6" spans="1:9" ht="15.75">
      <c r="A6" s="27">
        <v>1</v>
      </c>
      <c r="B6" s="27">
        <v>2</v>
      </c>
      <c r="C6" s="25" t="s">
        <v>65</v>
      </c>
      <c r="D6" s="25" t="s">
        <v>39</v>
      </c>
      <c r="E6" s="25" t="s">
        <v>40</v>
      </c>
      <c r="F6" s="25" t="s">
        <v>41</v>
      </c>
      <c r="G6" s="27">
        <v>6</v>
      </c>
      <c r="H6" s="27">
        <v>7</v>
      </c>
      <c r="I6" s="27">
        <v>8</v>
      </c>
    </row>
    <row r="7" spans="1:9" ht="33" customHeight="1">
      <c r="A7" s="146" t="s">
        <v>146</v>
      </c>
      <c r="B7" s="147" t="s">
        <v>202</v>
      </c>
      <c r="C7" s="129"/>
      <c r="D7" s="129"/>
      <c r="E7" s="129"/>
      <c r="F7" s="129"/>
      <c r="G7" s="148"/>
      <c r="H7" s="148"/>
      <c r="I7" s="148"/>
    </row>
    <row r="8" spans="1:9" ht="23.25" customHeight="1">
      <c r="A8" s="149" t="s">
        <v>147</v>
      </c>
      <c r="B8" s="151" t="s">
        <v>144</v>
      </c>
      <c r="C8" s="156" t="s">
        <v>3</v>
      </c>
      <c r="D8" s="156"/>
      <c r="E8" s="156"/>
      <c r="F8" s="156" t="s">
        <v>66</v>
      </c>
      <c r="G8" s="183">
        <f>G10+G14+G22</f>
        <v>509.87</v>
      </c>
      <c r="H8" s="157">
        <f>H10+H14+H22+H75</f>
        <v>1602.87</v>
      </c>
      <c r="I8" s="157">
        <f>I10+I14+I22+I75</f>
        <v>1790.9699999999998</v>
      </c>
    </row>
    <row r="9" spans="1:9" ht="32.25" customHeight="1">
      <c r="A9" s="81"/>
      <c r="B9" s="158" t="s">
        <v>143</v>
      </c>
      <c r="C9" s="86" t="s">
        <v>3</v>
      </c>
      <c r="D9" s="86" t="s">
        <v>11</v>
      </c>
      <c r="E9" s="86" t="s">
        <v>125</v>
      </c>
      <c r="F9" s="86" t="s">
        <v>66</v>
      </c>
      <c r="G9" s="89">
        <f>G10</f>
        <v>16.39</v>
      </c>
      <c r="H9" s="89">
        <f aca="true" t="shared" si="0" ref="G9:I10">H10</f>
        <v>421.39</v>
      </c>
      <c r="I9" s="89">
        <f t="shared" si="0"/>
        <v>421.39</v>
      </c>
    </row>
    <row r="10" spans="1:9" ht="32.25" customHeight="1">
      <c r="A10" s="80"/>
      <c r="B10" s="159" t="s">
        <v>72</v>
      </c>
      <c r="C10" s="160" t="s">
        <v>3</v>
      </c>
      <c r="D10" s="160" t="s">
        <v>11</v>
      </c>
      <c r="E10" s="160" t="s">
        <v>145</v>
      </c>
      <c r="F10" s="160" t="s">
        <v>66</v>
      </c>
      <c r="G10" s="37">
        <f t="shared" si="0"/>
        <v>16.39</v>
      </c>
      <c r="H10" s="37">
        <f t="shared" si="0"/>
        <v>421.39</v>
      </c>
      <c r="I10" s="37">
        <f t="shared" si="0"/>
        <v>421.39</v>
      </c>
    </row>
    <row r="11" spans="1:9" ht="32.25" customHeight="1">
      <c r="A11" s="80"/>
      <c r="B11" s="39" t="s">
        <v>69</v>
      </c>
      <c r="C11" s="160" t="s">
        <v>3</v>
      </c>
      <c r="D11" s="160" t="s">
        <v>11</v>
      </c>
      <c r="E11" s="160" t="s">
        <v>113</v>
      </c>
      <c r="F11" s="160" t="s">
        <v>66</v>
      </c>
      <c r="G11" s="37">
        <f>G12+G13</f>
        <v>16.39</v>
      </c>
      <c r="H11" s="37">
        <f>H12+H13</f>
        <v>421.39</v>
      </c>
      <c r="I11" s="37">
        <f>I12+I13</f>
        <v>421.39</v>
      </c>
    </row>
    <row r="12" spans="1:9" ht="32.25" customHeight="1">
      <c r="A12" s="80"/>
      <c r="B12" s="39" t="s">
        <v>74</v>
      </c>
      <c r="C12" s="160" t="s">
        <v>3</v>
      </c>
      <c r="D12" s="160" t="s">
        <v>11</v>
      </c>
      <c r="E12" s="160" t="s">
        <v>113</v>
      </c>
      <c r="F12" s="160" t="s">
        <v>6</v>
      </c>
      <c r="G12" s="37">
        <v>13.34</v>
      </c>
      <c r="H12" s="37">
        <v>324.34</v>
      </c>
      <c r="I12" s="37">
        <v>324.34</v>
      </c>
    </row>
    <row r="13" spans="1:9" ht="32.25" customHeight="1">
      <c r="A13" s="80"/>
      <c r="B13" s="39" t="s">
        <v>138</v>
      </c>
      <c r="C13" s="160" t="s">
        <v>3</v>
      </c>
      <c r="D13" s="160" t="s">
        <v>11</v>
      </c>
      <c r="E13" s="160" t="s">
        <v>113</v>
      </c>
      <c r="F13" s="160" t="s">
        <v>139</v>
      </c>
      <c r="G13" s="37">
        <v>3.05</v>
      </c>
      <c r="H13" s="37">
        <v>97.05</v>
      </c>
      <c r="I13" s="37">
        <v>97.05</v>
      </c>
    </row>
    <row r="14" spans="1:9" ht="66.75" customHeight="1">
      <c r="A14" s="150"/>
      <c r="B14" s="161" t="s">
        <v>34</v>
      </c>
      <c r="C14" s="156" t="s">
        <v>3</v>
      </c>
      <c r="D14" s="156" t="s">
        <v>4</v>
      </c>
      <c r="E14" s="156"/>
      <c r="F14" s="156" t="s">
        <v>66</v>
      </c>
      <c r="G14" s="162">
        <f>G15</f>
        <v>493.48</v>
      </c>
      <c r="H14" s="157">
        <f>H15+H19</f>
        <v>1144.48</v>
      </c>
      <c r="I14" s="157">
        <f>I15+I19</f>
        <v>1350.58</v>
      </c>
    </row>
    <row r="15" spans="1:9" ht="79.5" customHeight="1">
      <c r="A15" s="81"/>
      <c r="B15" s="92" t="s">
        <v>217</v>
      </c>
      <c r="C15" s="86" t="s">
        <v>3</v>
      </c>
      <c r="D15" s="86" t="s">
        <v>4</v>
      </c>
      <c r="E15" s="86" t="s">
        <v>126</v>
      </c>
      <c r="F15" s="86" t="s">
        <v>66</v>
      </c>
      <c r="G15" s="89">
        <f>G16+G19</f>
        <v>493.48</v>
      </c>
      <c r="H15" s="89">
        <f>H16</f>
        <v>713.98</v>
      </c>
      <c r="I15" s="89">
        <f>I17+I18</f>
        <v>630.22</v>
      </c>
    </row>
    <row r="16" spans="1:9" ht="46.5" customHeight="1">
      <c r="A16" s="80"/>
      <c r="B16" s="39" t="s">
        <v>218</v>
      </c>
      <c r="C16" s="160" t="s">
        <v>3</v>
      </c>
      <c r="D16" s="160" t="s">
        <v>4</v>
      </c>
      <c r="E16" s="160" t="s">
        <v>117</v>
      </c>
      <c r="F16" s="160" t="s">
        <v>66</v>
      </c>
      <c r="G16" s="37">
        <f>G17+G18</f>
        <v>62.980000000000004</v>
      </c>
      <c r="H16" s="37">
        <f>H17+H18</f>
        <v>713.98</v>
      </c>
      <c r="I16" s="37">
        <f>I17+I18</f>
        <v>630.22</v>
      </c>
    </row>
    <row r="17" spans="1:9" ht="60.75" customHeight="1">
      <c r="A17" s="80"/>
      <c r="B17" s="39" t="s">
        <v>74</v>
      </c>
      <c r="C17" s="160" t="s">
        <v>3</v>
      </c>
      <c r="D17" s="160" t="s">
        <v>4</v>
      </c>
      <c r="E17" s="160" t="s">
        <v>116</v>
      </c>
      <c r="F17" s="160" t="s">
        <v>6</v>
      </c>
      <c r="G17" s="37">
        <v>46.81</v>
      </c>
      <c r="H17" s="37">
        <f>537.37+9.44</f>
        <v>546.8100000000001</v>
      </c>
      <c r="I17" s="37">
        <f>500+80-6.78-166</f>
        <v>407.22</v>
      </c>
    </row>
    <row r="18" spans="1:9" ht="66.75" customHeight="1">
      <c r="A18" s="83"/>
      <c r="B18" s="163" t="s">
        <v>138</v>
      </c>
      <c r="C18" s="36" t="s">
        <v>3</v>
      </c>
      <c r="D18" s="36" t="s">
        <v>4</v>
      </c>
      <c r="E18" s="36" t="s">
        <v>116</v>
      </c>
      <c r="F18" s="36" t="s">
        <v>139</v>
      </c>
      <c r="G18" s="37">
        <v>16.17</v>
      </c>
      <c r="H18" s="37">
        <v>167.17</v>
      </c>
      <c r="I18" s="37">
        <f>151+72</f>
        <v>223</v>
      </c>
    </row>
    <row r="19" spans="1:9" ht="60" customHeight="1">
      <c r="A19" s="80"/>
      <c r="B19" s="39" t="s">
        <v>218</v>
      </c>
      <c r="C19" s="160" t="s">
        <v>3</v>
      </c>
      <c r="D19" s="160" t="s">
        <v>4</v>
      </c>
      <c r="E19" s="160" t="s">
        <v>232</v>
      </c>
      <c r="F19" s="160" t="s">
        <v>66</v>
      </c>
      <c r="G19" s="37">
        <f>G20+G21</f>
        <v>430.5</v>
      </c>
      <c r="H19" s="37">
        <f>H20+H21</f>
        <v>430.5</v>
      </c>
      <c r="I19" s="37">
        <v>720.36</v>
      </c>
    </row>
    <row r="20" spans="1:9" ht="30" customHeight="1">
      <c r="A20" s="102"/>
      <c r="B20" s="39" t="s">
        <v>74</v>
      </c>
      <c r="C20" s="164" t="s">
        <v>3</v>
      </c>
      <c r="D20" s="164" t="s">
        <v>4</v>
      </c>
      <c r="E20" s="160" t="s">
        <v>232</v>
      </c>
      <c r="F20" s="165" t="s">
        <v>6</v>
      </c>
      <c r="G20" s="166">
        <v>330.5</v>
      </c>
      <c r="H20" s="166">
        <v>330.5</v>
      </c>
      <c r="I20" s="37">
        <v>0</v>
      </c>
    </row>
    <row r="21" spans="1:9" ht="31.5" customHeight="1">
      <c r="A21" s="102"/>
      <c r="B21" s="163" t="s">
        <v>138</v>
      </c>
      <c r="C21" s="164" t="s">
        <v>3</v>
      </c>
      <c r="D21" s="164" t="s">
        <v>4</v>
      </c>
      <c r="E21" s="160" t="s">
        <v>232</v>
      </c>
      <c r="F21" s="165" t="s">
        <v>139</v>
      </c>
      <c r="G21" s="166">
        <v>100</v>
      </c>
      <c r="H21" s="166">
        <v>100</v>
      </c>
      <c r="I21" s="37">
        <v>0</v>
      </c>
    </row>
    <row r="22" spans="1:9" ht="15.75">
      <c r="A22" s="150"/>
      <c r="B22" s="151" t="s">
        <v>33</v>
      </c>
      <c r="C22" s="156" t="s">
        <v>3</v>
      </c>
      <c r="D22" s="156" t="s">
        <v>9</v>
      </c>
      <c r="E22" s="167"/>
      <c r="F22" s="167" t="s">
        <v>66</v>
      </c>
      <c r="G22" s="168">
        <f>G23</f>
        <v>0</v>
      </c>
      <c r="H22" s="168">
        <f>H23</f>
        <v>1</v>
      </c>
      <c r="I22" s="168">
        <f>I23</f>
        <v>1</v>
      </c>
    </row>
    <row r="23" spans="1:9" ht="31.5">
      <c r="A23" s="146"/>
      <c r="B23" s="151" t="s">
        <v>72</v>
      </c>
      <c r="C23" s="156" t="s">
        <v>3</v>
      </c>
      <c r="D23" s="156" t="s">
        <v>9</v>
      </c>
      <c r="E23" s="156" t="s">
        <v>125</v>
      </c>
      <c r="F23" s="156" t="s">
        <v>66</v>
      </c>
      <c r="G23" s="168">
        <f aca="true" t="shared" si="1" ref="G23:I24">G24</f>
        <v>0</v>
      </c>
      <c r="H23" s="168">
        <f t="shared" si="1"/>
        <v>1</v>
      </c>
      <c r="I23" s="168">
        <f t="shared" si="1"/>
        <v>1</v>
      </c>
    </row>
    <row r="24" spans="1:9" ht="31.5">
      <c r="A24" s="150"/>
      <c r="B24" s="169" t="s">
        <v>71</v>
      </c>
      <c r="C24" s="167" t="s">
        <v>3</v>
      </c>
      <c r="D24" s="167" t="s">
        <v>9</v>
      </c>
      <c r="E24" s="167" t="s">
        <v>114</v>
      </c>
      <c r="F24" s="167" t="s">
        <v>66</v>
      </c>
      <c r="G24" s="170">
        <f t="shared" si="1"/>
        <v>0</v>
      </c>
      <c r="H24" s="170">
        <f t="shared" si="1"/>
        <v>1</v>
      </c>
      <c r="I24" s="170">
        <f t="shared" si="1"/>
        <v>1</v>
      </c>
    </row>
    <row r="25" spans="1:9" ht="15.75">
      <c r="A25" s="150"/>
      <c r="B25" s="171" t="s">
        <v>80</v>
      </c>
      <c r="C25" s="167" t="s">
        <v>3</v>
      </c>
      <c r="D25" s="167" t="s">
        <v>9</v>
      </c>
      <c r="E25" s="167" t="s">
        <v>114</v>
      </c>
      <c r="F25" s="167" t="s">
        <v>10</v>
      </c>
      <c r="G25" s="170">
        <v>0</v>
      </c>
      <c r="H25" s="170">
        <v>1</v>
      </c>
      <c r="I25" s="170">
        <v>1</v>
      </c>
    </row>
    <row r="26" spans="1:9" ht="15.75">
      <c r="A26" s="146" t="s">
        <v>148</v>
      </c>
      <c r="B26" s="172" t="s">
        <v>130</v>
      </c>
      <c r="C26" s="156" t="s">
        <v>11</v>
      </c>
      <c r="D26" s="156"/>
      <c r="E26" s="167"/>
      <c r="F26" s="167"/>
      <c r="G26" s="168">
        <f>G27</f>
        <v>10.9</v>
      </c>
      <c r="H26" s="168">
        <f>H28</f>
        <v>133.6</v>
      </c>
      <c r="I26" s="168">
        <f>I27</f>
        <v>135.1</v>
      </c>
    </row>
    <row r="27" spans="1:9" ht="15.75">
      <c r="A27" s="150"/>
      <c r="B27" s="151" t="s">
        <v>121</v>
      </c>
      <c r="C27" s="156" t="s">
        <v>11</v>
      </c>
      <c r="D27" s="156" t="s">
        <v>12</v>
      </c>
      <c r="E27" s="167" t="s">
        <v>126</v>
      </c>
      <c r="F27" s="167" t="s">
        <v>66</v>
      </c>
      <c r="G27" s="168">
        <f>G28</f>
        <v>10.9</v>
      </c>
      <c r="H27" s="168">
        <f>H28</f>
        <v>133.6</v>
      </c>
      <c r="I27" s="168">
        <f>I28</f>
        <v>135.1</v>
      </c>
    </row>
    <row r="28" spans="1:9" ht="65.25" customHeight="1">
      <c r="A28" s="81"/>
      <c r="B28" s="92" t="s">
        <v>219</v>
      </c>
      <c r="C28" s="86" t="s">
        <v>11</v>
      </c>
      <c r="D28" s="86" t="s">
        <v>12</v>
      </c>
      <c r="E28" s="86" t="s">
        <v>126</v>
      </c>
      <c r="F28" s="86" t="s">
        <v>66</v>
      </c>
      <c r="G28" s="89">
        <f aca="true" t="shared" si="2" ref="G28:I29">G29</f>
        <v>10.9</v>
      </c>
      <c r="H28" s="89">
        <v>133.6</v>
      </c>
      <c r="I28" s="89">
        <v>135.1</v>
      </c>
    </row>
    <row r="29" spans="1:9" ht="63" customHeight="1">
      <c r="A29" s="80"/>
      <c r="B29" s="39" t="s">
        <v>225</v>
      </c>
      <c r="C29" s="160" t="s">
        <v>11</v>
      </c>
      <c r="D29" s="160" t="s">
        <v>12</v>
      </c>
      <c r="E29" s="160" t="s">
        <v>149</v>
      </c>
      <c r="F29" s="160" t="s">
        <v>66</v>
      </c>
      <c r="G29" s="37">
        <f t="shared" si="2"/>
        <v>10.9</v>
      </c>
      <c r="H29" s="37">
        <f t="shared" si="2"/>
        <v>133.6</v>
      </c>
      <c r="I29" s="37">
        <f t="shared" si="2"/>
        <v>135.1</v>
      </c>
    </row>
    <row r="30" spans="1:9" ht="93" customHeight="1">
      <c r="A30" s="80"/>
      <c r="B30" s="39" t="s">
        <v>226</v>
      </c>
      <c r="C30" s="160" t="s">
        <v>11</v>
      </c>
      <c r="D30" s="160" t="s">
        <v>12</v>
      </c>
      <c r="E30" s="160" t="s">
        <v>272</v>
      </c>
      <c r="F30" s="160" t="s">
        <v>66</v>
      </c>
      <c r="G30" s="37">
        <v>10.9</v>
      </c>
      <c r="H30" s="37">
        <v>133.6</v>
      </c>
      <c r="I30" s="37">
        <v>135.1</v>
      </c>
    </row>
    <row r="31" spans="1:9" ht="47.25">
      <c r="A31" s="80"/>
      <c r="B31" s="39" t="s">
        <v>74</v>
      </c>
      <c r="C31" s="160" t="s">
        <v>11</v>
      </c>
      <c r="D31" s="160" t="s">
        <v>12</v>
      </c>
      <c r="E31" s="160" t="s">
        <v>272</v>
      </c>
      <c r="F31" s="160" t="s">
        <v>6</v>
      </c>
      <c r="G31" s="37">
        <v>9.29</v>
      </c>
      <c r="H31" s="37">
        <v>103.53</v>
      </c>
      <c r="I31" s="37">
        <v>99.3</v>
      </c>
    </row>
    <row r="32" spans="1:9" ht="66.75" customHeight="1">
      <c r="A32" s="80"/>
      <c r="B32" s="159" t="s">
        <v>138</v>
      </c>
      <c r="C32" s="160" t="s">
        <v>11</v>
      </c>
      <c r="D32" s="160" t="s">
        <v>12</v>
      </c>
      <c r="E32" s="160" t="s">
        <v>272</v>
      </c>
      <c r="F32" s="160" t="s">
        <v>139</v>
      </c>
      <c r="G32" s="37">
        <v>1.01</v>
      </c>
      <c r="H32" s="37">
        <v>30.07</v>
      </c>
      <c r="I32" s="37">
        <v>35.8</v>
      </c>
    </row>
    <row r="33" spans="1:9" ht="15.75">
      <c r="A33" s="146" t="s">
        <v>150</v>
      </c>
      <c r="B33" s="151" t="s">
        <v>127</v>
      </c>
      <c r="C33" s="156" t="s">
        <v>4</v>
      </c>
      <c r="D33" s="167"/>
      <c r="E33" s="167"/>
      <c r="F33" s="167"/>
      <c r="G33" s="168">
        <f>G34</f>
        <v>4.64</v>
      </c>
      <c r="H33" s="168">
        <f>H34</f>
        <v>51.44</v>
      </c>
      <c r="I33" s="168">
        <f>I34</f>
        <v>1</v>
      </c>
    </row>
    <row r="34" spans="1:9" ht="63" customHeight="1">
      <c r="A34" s="103"/>
      <c r="B34" s="173" t="s">
        <v>219</v>
      </c>
      <c r="C34" s="164" t="s">
        <v>4</v>
      </c>
      <c r="D34" s="165" t="s">
        <v>112</v>
      </c>
      <c r="E34" s="165" t="s">
        <v>126</v>
      </c>
      <c r="F34" s="165" t="s">
        <v>66</v>
      </c>
      <c r="G34" s="174">
        <f>G35</f>
        <v>4.64</v>
      </c>
      <c r="H34" s="174">
        <f>H35</f>
        <v>51.44</v>
      </c>
      <c r="I34" s="174">
        <v>1</v>
      </c>
    </row>
    <row r="35" spans="1:9" ht="47.25">
      <c r="A35" s="103"/>
      <c r="B35" s="175" t="s">
        <v>225</v>
      </c>
      <c r="C35" s="164" t="s">
        <v>4</v>
      </c>
      <c r="D35" s="165" t="s">
        <v>112</v>
      </c>
      <c r="E35" s="165" t="s">
        <v>129</v>
      </c>
      <c r="F35" s="165" t="s">
        <v>66</v>
      </c>
      <c r="G35" s="166">
        <f>G36</f>
        <v>4.64</v>
      </c>
      <c r="H35" s="166">
        <f>H36</f>
        <v>51.44</v>
      </c>
      <c r="I35" s="166">
        <v>0</v>
      </c>
    </row>
    <row r="36" spans="1:9" ht="122.25" customHeight="1">
      <c r="A36" s="103"/>
      <c r="B36" s="175" t="s">
        <v>224</v>
      </c>
      <c r="C36" s="164" t="s">
        <v>4</v>
      </c>
      <c r="D36" s="165" t="s">
        <v>112</v>
      </c>
      <c r="E36" s="165" t="s">
        <v>140</v>
      </c>
      <c r="F36" s="165" t="s">
        <v>66</v>
      </c>
      <c r="G36" s="166">
        <v>4.64</v>
      </c>
      <c r="H36" s="166">
        <f>H37+H38</f>
        <v>51.44</v>
      </c>
      <c r="I36" s="166">
        <v>0</v>
      </c>
    </row>
    <row r="37" spans="1:9" ht="47.25">
      <c r="A37" s="103"/>
      <c r="B37" s="175" t="s">
        <v>77</v>
      </c>
      <c r="C37" s="164" t="s">
        <v>4</v>
      </c>
      <c r="D37" s="165" t="s">
        <v>112</v>
      </c>
      <c r="E37" s="165" t="s">
        <v>140</v>
      </c>
      <c r="F37" s="165" t="s">
        <v>7</v>
      </c>
      <c r="G37" s="166">
        <v>4.64</v>
      </c>
      <c r="H37" s="166">
        <v>50.44</v>
      </c>
      <c r="I37" s="166">
        <v>0</v>
      </c>
    </row>
    <row r="38" spans="1:9" ht="31.5">
      <c r="A38" s="103"/>
      <c r="B38" s="175" t="s">
        <v>154</v>
      </c>
      <c r="C38" s="164" t="s">
        <v>4</v>
      </c>
      <c r="D38" s="165" t="s">
        <v>112</v>
      </c>
      <c r="E38" s="165" t="s">
        <v>140</v>
      </c>
      <c r="F38" s="165" t="s">
        <v>82</v>
      </c>
      <c r="G38" s="166">
        <v>0</v>
      </c>
      <c r="H38" s="166">
        <v>1</v>
      </c>
      <c r="I38" s="166">
        <v>1</v>
      </c>
    </row>
    <row r="39" spans="1:9" ht="15.75">
      <c r="A39" s="149" t="s">
        <v>151</v>
      </c>
      <c r="B39" s="151" t="s">
        <v>29</v>
      </c>
      <c r="C39" s="156" t="s">
        <v>13</v>
      </c>
      <c r="D39" s="167"/>
      <c r="E39" s="167"/>
      <c r="F39" s="167"/>
      <c r="G39" s="176">
        <f aca="true" t="shared" si="3" ref="G39:I41">G40</f>
        <v>0</v>
      </c>
      <c r="H39" s="176">
        <f t="shared" si="3"/>
        <v>10</v>
      </c>
      <c r="I39" s="176">
        <f t="shared" si="3"/>
        <v>10</v>
      </c>
    </row>
    <row r="40" spans="1:9" ht="63" customHeight="1">
      <c r="A40" s="81"/>
      <c r="B40" s="92" t="s">
        <v>219</v>
      </c>
      <c r="C40" s="90" t="s">
        <v>13</v>
      </c>
      <c r="D40" s="90" t="s">
        <v>13</v>
      </c>
      <c r="E40" s="90" t="s">
        <v>126</v>
      </c>
      <c r="F40" s="90" t="s">
        <v>66</v>
      </c>
      <c r="G40" s="177">
        <f t="shared" si="3"/>
        <v>0</v>
      </c>
      <c r="H40" s="177">
        <f t="shared" si="3"/>
        <v>10</v>
      </c>
      <c r="I40" s="177">
        <f t="shared" si="3"/>
        <v>10</v>
      </c>
    </row>
    <row r="41" spans="1:9" ht="63" customHeight="1">
      <c r="A41" s="80"/>
      <c r="B41" s="41" t="s">
        <v>220</v>
      </c>
      <c r="C41" s="160" t="s">
        <v>13</v>
      </c>
      <c r="D41" s="160" t="s">
        <v>13</v>
      </c>
      <c r="E41" s="36" t="s">
        <v>122</v>
      </c>
      <c r="F41" s="160" t="s">
        <v>66</v>
      </c>
      <c r="G41" s="178">
        <f t="shared" si="3"/>
        <v>0</v>
      </c>
      <c r="H41" s="178">
        <f t="shared" si="3"/>
        <v>10</v>
      </c>
      <c r="I41" s="178">
        <f t="shared" si="3"/>
        <v>10</v>
      </c>
    </row>
    <row r="42" spans="1:9" ht="76.5" customHeight="1">
      <c r="A42" s="80"/>
      <c r="B42" s="39" t="s">
        <v>221</v>
      </c>
      <c r="C42" s="160" t="s">
        <v>13</v>
      </c>
      <c r="D42" s="160" t="s">
        <v>13</v>
      </c>
      <c r="E42" s="36" t="s">
        <v>123</v>
      </c>
      <c r="F42" s="160" t="s">
        <v>66</v>
      </c>
      <c r="G42" s="178">
        <f>G43</f>
        <v>0</v>
      </c>
      <c r="H42" s="178">
        <f>H43</f>
        <v>10</v>
      </c>
      <c r="I42" s="178">
        <f>I43</f>
        <v>10</v>
      </c>
    </row>
    <row r="43" spans="1:9" ht="60.75" customHeight="1">
      <c r="A43" s="80"/>
      <c r="B43" s="39" t="s">
        <v>77</v>
      </c>
      <c r="C43" s="36" t="s">
        <v>13</v>
      </c>
      <c r="D43" s="36" t="s">
        <v>13</v>
      </c>
      <c r="E43" s="36" t="s">
        <v>123</v>
      </c>
      <c r="F43" s="36" t="s">
        <v>7</v>
      </c>
      <c r="G43" s="179">
        <v>0</v>
      </c>
      <c r="H43" s="179">
        <v>10</v>
      </c>
      <c r="I43" s="179">
        <v>10</v>
      </c>
    </row>
    <row r="44" spans="1:9" ht="15.75">
      <c r="A44" s="146" t="s">
        <v>152</v>
      </c>
      <c r="B44" s="151" t="s">
        <v>153</v>
      </c>
      <c r="C44" s="180" t="s">
        <v>15</v>
      </c>
      <c r="D44" s="180"/>
      <c r="E44" s="180"/>
      <c r="F44" s="180"/>
      <c r="G44" s="181">
        <f aca="true" t="shared" si="4" ref="G44:I45">G45</f>
        <v>5.62</v>
      </c>
      <c r="H44" s="181">
        <f t="shared" si="4"/>
        <v>158.13</v>
      </c>
      <c r="I44" s="181">
        <f t="shared" si="4"/>
        <v>163.44</v>
      </c>
    </row>
    <row r="45" spans="1:9" ht="64.5" customHeight="1">
      <c r="A45" s="81"/>
      <c r="B45" s="92" t="s">
        <v>219</v>
      </c>
      <c r="C45" s="90" t="s">
        <v>15</v>
      </c>
      <c r="D45" s="90" t="s">
        <v>3</v>
      </c>
      <c r="E45" s="90" t="s">
        <v>126</v>
      </c>
      <c r="F45" s="90" t="s">
        <v>66</v>
      </c>
      <c r="G45" s="177">
        <f t="shared" si="4"/>
        <v>5.62</v>
      </c>
      <c r="H45" s="177">
        <f t="shared" si="4"/>
        <v>158.13</v>
      </c>
      <c r="I45" s="177">
        <f t="shared" si="4"/>
        <v>163.44</v>
      </c>
    </row>
    <row r="46" spans="1:9" ht="75" customHeight="1">
      <c r="A46" s="80"/>
      <c r="B46" s="39" t="s">
        <v>222</v>
      </c>
      <c r="C46" s="36" t="s">
        <v>15</v>
      </c>
      <c r="D46" s="36" t="s">
        <v>3</v>
      </c>
      <c r="E46" s="36" t="s">
        <v>124</v>
      </c>
      <c r="F46" s="36" t="s">
        <v>66</v>
      </c>
      <c r="G46" s="179">
        <f>G47+G48+G49+G50+G51</f>
        <v>5.62</v>
      </c>
      <c r="H46" s="179">
        <f>H47+H48+H49+H50+H51</f>
        <v>158.13</v>
      </c>
      <c r="I46" s="179">
        <f>I47+I48+I49+I50+I51</f>
        <v>163.44</v>
      </c>
    </row>
    <row r="47" spans="1:9" ht="62.25" customHeight="1">
      <c r="A47" s="80"/>
      <c r="B47" s="159" t="s">
        <v>77</v>
      </c>
      <c r="C47" s="160" t="s">
        <v>15</v>
      </c>
      <c r="D47" s="160" t="s">
        <v>3</v>
      </c>
      <c r="E47" s="160" t="s">
        <v>124</v>
      </c>
      <c r="F47" s="160" t="s">
        <v>7</v>
      </c>
      <c r="G47" s="37">
        <v>0</v>
      </c>
      <c r="H47" s="37">
        <v>118.13</v>
      </c>
      <c r="I47" s="37">
        <v>123.44</v>
      </c>
    </row>
    <row r="48" spans="1:9" ht="31.5">
      <c r="A48" s="80"/>
      <c r="B48" s="39" t="s">
        <v>154</v>
      </c>
      <c r="C48" s="160" t="s">
        <v>15</v>
      </c>
      <c r="D48" s="160" t="s">
        <v>3</v>
      </c>
      <c r="E48" s="160" t="s">
        <v>124</v>
      </c>
      <c r="F48" s="160" t="s">
        <v>82</v>
      </c>
      <c r="G48" s="37">
        <v>0</v>
      </c>
      <c r="H48" s="37">
        <v>10</v>
      </c>
      <c r="I48" s="37">
        <v>10</v>
      </c>
    </row>
    <row r="49" spans="1:9" ht="31.5">
      <c r="A49" s="103"/>
      <c r="B49" s="50" t="s">
        <v>78</v>
      </c>
      <c r="C49" s="165" t="s">
        <v>15</v>
      </c>
      <c r="D49" s="165" t="s">
        <v>3</v>
      </c>
      <c r="E49" s="165" t="s">
        <v>124</v>
      </c>
      <c r="F49" s="165" t="s">
        <v>8</v>
      </c>
      <c r="G49" s="166">
        <v>4.5</v>
      </c>
      <c r="H49" s="166">
        <v>10</v>
      </c>
      <c r="I49" s="166">
        <v>10</v>
      </c>
    </row>
    <row r="50" spans="1:9" ht="15.75">
      <c r="A50" s="103"/>
      <c r="B50" s="50" t="s">
        <v>79</v>
      </c>
      <c r="C50" s="165" t="s">
        <v>15</v>
      </c>
      <c r="D50" s="165" t="s">
        <v>3</v>
      </c>
      <c r="E50" s="165" t="s">
        <v>124</v>
      </c>
      <c r="F50" s="165" t="s">
        <v>70</v>
      </c>
      <c r="G50" s="166">
        <v>0</v>
      </c>
      <c r="H50" s="166">
        <v>10</v>
      </c>
      <c r="I50" s="166">
        <v>10</v>
      </c>
    </row>
    <row r="51" spans="1:9" ht="15.75">
      <c r="A51" s="103"/>
      <c r="B51" s="50" t="s">
        <v>164</v>
      </c>
      <c r="C51" s="165" t="s">
        <v>15</v>
      </c>
      <c r="D51" s="165" t="s">
        <v>3</v>
      </c>
      <c r="E51" s="165" t="s">
        <v>124</v>
      </c>
      <c r="F51" s="165" t="s">
        <v>165</v>
      </c>
      <c r="G51" s="166">
        <v>1.12</v>
      </c>
      <c r="H51" s="166">
        <v>10</v>
      </c>
      <c r="I51" s="166">
        <v>10</v>
      </c>
    </row>
    <row r="52" spans="1:9" ht="65.25" customHeight="1">
      <c r="A52" s="81"/>
      <c r="B52" s="92" t="s">
        <v>219</v>
      </c>
      <c r="C52" s="86" t="s">
        <v>9</v>
      </c>
      <c r="D52" s="86" t="s">
        <v>14</v>
      </c>
      <c r="E52" s="86" t="s">
        <v>126</v>
      </c>
      <c r="F52" s="86" t="s">
        <v>66</v>
      </c>
      <c r="G52" s="89">
        <f>G53</f>
        <v>1105.8400000000001</v>
      </c>
      <c r="H52" s="89">
        <f>H53</f>
        <v>2709.53</v>
      </c>
      <c r="I52" s="89">
        <f>I53</f>
        <v>1038.01</v>
      </c>
    </row>
    <row r="53" spans="1:9" ht="61.5" customHeight="1">
      <c r="A53" s="80"/>
      <c r="B53" s="39" t="s">
        <v>220</v>
      </c>
      <c r="C53" s="160" t="s">
        <v>9</v>
      </c>
      <c r="D53" s="160" t="s">
        <v>14</v>
      </c>
      <c r="E53" s="160" t="s">
        <v>118</v>
      </c>
      <c r="F53" s="160" t="s">
        <v>66</v>
      </c>
      <c r="G53" s="37">
        <f>G54+G58+G61+G65+G68+G72</f>
        <v>1105.8400000000001</v>
      </c>
      <c r="H53" s="37">
        <f>H54+H58+H61+H65+H68+H72</f>
        <v>2709.53</v>
      </c>
      <c r="I53" s="37">
        <f>I54+I58+I61+I65+I68+I72</f>
        <v>1038.01</v>
      </c>
    </row>
    <row r="54" spans="1:9" ht="76.5" customHeight="1">
      <c r="A54" s="80"/>
      <c r="B54" s="39" t="s">
        <v>223</v>
      </c>
      <c r="C54" s="160" t="s">
        <v>9</v>
      </c>
      <c r="D54" s="160" t="s">
        <v>14</v>
      </c>
      <c r="E54" s="160" t="s">
        <v>118</v>
      </c>
      <c r="F54" s="160" t="s">
        <v>66</v>
      </c>
      <c r="G54" s="37">
        <f>G55+G56+G57</f>
        <v>0</v>
      </c>
      <c r="H54" s="37">
        <f>H55+H56+H57</f>
        <v>675</v>
      </c>
      <c r="I54" s="37">
        <f>I55+I56+I57</f>
        <v>511.85</v>
      </c>
    </row>
    <row r="55" spans="1:9" ht="47.25">
      <c r="A55" s="80"/>
      <c r="B55" s="39" t="s">
        <v>74</v>
      </c>
      <c r="C55" s="160" t="s">
        <v>9</v>
      </c>
      <c r="D55" s="160" t="s">
        <v>14</v>
      </c>
      <c r="E55" s="160" t="s">
        <v>118</v>
      </c>
      <c r="F55" s="160" t="s">
        <v>6</v>
      </c>
      <c r="G55" s="37">
        <v>0</v>
      </c>
      <c r="H55" s="37">
        <v>500</v>
      </c>
      <c r="I55" s="37">
        <f>500-139.15</f>
        <v>360.85</v>
      </c>
    </row>
    <row r="56" spans="1:9" ht="64.5" customHeight="1">
      <c r="A56" s="80"/>
      <c r="B56" s="159" t="s">
        <v>138</v>
      </c>
      <c r="C56" s="160" t="s">
        <v>9</v>
      </c>
      <c r="D56" s="160" t="s">
        <v>14</v>
      </c>
      <c r="E56" s="160" t="s">
        <v>118</v>
      </c>
      <c r="F56" s="160" t="s">
        <v>139</v>
      </c>
      <c r="G56" s="37">
        <v>0</v>
      </c>
      <c r="H56" s="37">
        <v>151</v>
      </c>
      <c r="I56" s="37">
        <f>151</f>
        <v>151</v>
      </c>
    </row>
    <row r="57" spans="1:9" ht="62.25" customHeight="1">
      <c r="A57" s="80"/>
      <c r="B57" s="175" t="s">
        <v>77</v>
      </c>
      <c r="C57" s="160" t="s">
        <v>9</v>
      </c>
      <c r="D57" s="160" t="s">
        <v>14</v>
      </c>
      <c r="E57" s="160" t="s">
        <v>118</v>
      </c>
      <c r="F57" s="160" t="s">
        <v>7</v>
      </c>
      <c r="G57" s="37">
        <v>0</v>
      </c>
      <c r="H57" s="37">
        <v>24</v>
      </c>
      <c r="I57" s="37">
        <v>0</v>
      </c>
    </row>
    <row r="58" spans="1:9" ht="75" customHeight="1">
      <c r="A58" s="81"/>
      <c r="B58" s="92" t="s">
        <v>223</v>
      </c>
      <c r="C58" s="86" t="s">
        <v>9</v>
      </c>
      <c r="D58" s="86" t="s">
        <v>14</v>
      </c>
      <c r="E58" s="86" t="s">
        <v>233</v>
      </c>
      <c r="F58" s="86" t="s">
        <v>66</v>
      </c>
      <c r="G58" s="89">
        <f>G59+G60</f>
        <v>586</v>
      </c>
      <c r="H58" s="89">
        <f>H59+H60</f>
        <v>586</v>
      </c>
      <c r="I58" s="89">
        <f>I59+I60</f>
        <v>0</v>
      </c>
    </row>
    <row r="59" spans="1:9" ht="62.25" customHeight="1">
      <c r="A59" s="80"/>
      <c r="B59" s="39" t="s">
        <v>74</v>
      </c>
      <c r="C59" s="160" t="s">
        <v>9</v>
      </c>
      <c r="D59" s="160" t="s">
        <v>14</v>
      </c>
      <c r="E59" s="160" t="s">
        <v>233</v>
      </c>
      <c r="F59" s="160" t="s">
        <v>6</v>
      </c>
      <c r="G59" s="37">
        <v>450</v>
      </c>
      <c r="H59" s="37">
        <v>450</v>
      </c>
      <c r="I59" s="37">
        <v>0</v>
      </c>
    </row>
    <row r="60" spans="1:9" ht="62.25" customHeight="1">
      <c r="A60" s="80"/>
      <c r="B60" s="159" t="s">
        <v>138</v>
      </c>
      <c r="C60" s="160" t="s">
        <v>9</v>
      </c>
      <c r="D60" s="160" t="s">
        <v>14</v>
      </c>
      <c r="E60" s="160" t="s">
        <v>233</v>
      </c>
      <c r="F60" s="160" t="s">
        <v>139</v>
      </c>
      <c r="G60" s="37">
        <v>136</v>
      </c>
      <c r="H60" s="37">
        <v>136</v>
      </c>
      <c r="I60" s="37">
        <v>0</v>
      </c>
    </row>
    <row r="61" spans="1:9" ht="31.5">
      <c r="A61" s="146"/>
      <c r="B61" s="151" t="s">
        <v>56</v>
      </c>
      <c r="C61" s="156" t="s">
        <v>9</v>
      </c>
      <c r="D61" s="156" t="s">
        <v>14</v>
      </c>
      <c r="E61" s="156"/>
      <c r="F61" s="156" t="s">
        <v>66</v>
      </c>
      <c r="G61" s="168">
        <f>G62</f>
        <v>0</v>
      </c>
      <c r="H61" s="168">
        <f>H62</f>
        <v>117.19</v>
      </c>
      <c r="I61" s="168">
        <f>I62</f>
        <v>117.19</v>
      </c>
    </row>
    <row r="62" spans="1:9" ht="78" customHeight="1">
      <c r="A62" s="81"/>
      <c r="B62" s="159" t="s">
        <v>221</v>
      </c>
      <c r="C62" s="160" t="s">
        <v>9</v>
      </c>
      <c r="D62" s="160" t="s">
        <v>14</v>
      </c>
      <c r="E62" s="160" t="s">
        <v>166</v>
      </c>
      <c r="F62" s="160" t="s">
        <v>66</v>
      </c>
      <c r="G62" s="37">
        <f>G63+G64</f>
        <v>0</v>
      </c>
      <c r="H62" s="37">
        <f>H63+H64</f>
        <v>117.19</v>
      </c>
      <c r="I62" s="37">
        <f>I63+I64</f>
        <v>117.19</v>
      </c>
    </row>
    <row r="63" spans="1:9" ht="59.25" customHeight="1">
      <c r="A63" s="80"/>
      <c r="B63" s="39" t="s">
        <v>74</v>
      </c>
      <c r="C63" s="160" t="s">
        <v>9</v>
      </c>
      <c r="D63" s="160" t="s">
        <v>14</v>
      </c>
      <c r="E63" s="160" t="s">
        <v>166</v>
      </c>
      <c r="F63" s="160" t="s">
        <v>6</v>
      </c>
      <c r="G63" s="37">
        <v>0</v>
      </c>
      <c r="H63" s="37">
        <v>90</v>
      </c>
      <c r="I63" s="37">
        <v>90</v>
      </c>
    </row>
    <row r="64" spans="1:9" ht="91.5" customHeight="1">
      <c r="A64" s="80"/>
      <c r="B64" s="39" t="s">
        <v>138</v>
      </c>
      <c r="C64" s="160" t="s">
        <v>9</v>
      </c>
      <c r="D64" s="160" t="s">
        <v>14</v>
      </c>
      <c r="E64" s="160" t="s">
        <v>166</v>
      </c>
      <c r="F64" s="160" t="s">
        <v>139</v>
      </c>
      <c r="G64" s="37">
        <v>0</v>
      </c>
      <c r="H64" s="37">
        <v>27.19</v>
      </c>
      <c r="I64" s="37">
        <v>27.19</v>
      </c>
    </row>
    <row r="65" spans="1:9" ht="91.5" customHeight="1">
      <c r="A65" s="102"/>
      <c r="B65" s="94" t="s">
        <v>221</v>
      </c>
      <c r="C65" s="164" t="s">
        <v>9</v>
      </c>
      <c r="D65" s="164" t="s">
        <v>14</v>
      </c>
      <c r="E65" s="164" t="s">
        <v>234</v>
      </c>
      <c r="F65" s="164" t="s">
        <v>66</v>
      </c>
      <c r="G65" s="174">
        <f>G66+G67</f>
        <v>101.27</v>
      </c>
      <c r="H65" s="174">
        <f>H66+H67</f>
        <v>101.27</v>
      </c>
      <c r="I65" s="174">
        <f>I66+I67</f>
        <v>0</v>
      </c>
    </row>
    <row r="66" spans="1:9" ht="71.25" customHeight="1">
      <c r="A66" s="81"/>
      <c r="B66" s="159" t="s">
        <v>74</v>
      </c>
      <c r="C66" s="160" t="s">
        <v>9</v>
      </c>
      <c r="D66" s="160" t="s">
        <v>14</v>
      </c>
      <c r="E66" s="160" t="s">
        <v>234</v>
      </c>
      <c r="F66" s="160" t="s">
        <v>6</v>
      </c>
      <c r="G66" s="37">
        <v>80</v>
      </c>
      <c r="H66" s="37">
        <v>80</v>
      </c>
      <c r="I66" s="37">
        <v>0</v>
      </c>
    </row>
    <row r="67" spans="1:9" ht="78" customHeight="1">
      <c r="A67" s="81"/>
      <c r="B67" s="39" t="s">
        <v>138</v>
      </c>
      <c r="C67" s="160" t="s">
        <v>9</v>
      </c>
      <c r="D67" s="160" t="s">
        <v>14</v>
      </c>
      <c r="E67" s="160" t="s">
        <v>234</v>
      </c>
      <c r="F67" s="160" t="s">
        <v>139</v>
      </c>
      <c r="G67" s="37">
        <v>21.27</v>
      </c>
      <c r="H67" s="37">
        <v>21.27</v>
      </c>
      <c r="I67" s="37">
        <v>0</v>
      </c>
    </row>
    <row r="68" spans="1:9" ht="61.5" customHeight="1">
      <c r="A68" s="80"/>
      <c r="B68" s="39" t="s">
        <v>220</v>
      </c>
      <c r="C68" s="160" t="s">
        <v>9</v>
      </c>
      <c r="D68" s="160" t="s">
        <v>14</v>
      </c>
      <c r="E68" s="160" t="s">
        <v>167</v>
      </c>
      <c r="F68" s="160" t="s">
        <v>66</v>
      </c>
      <c r="G68" s="37">
        <f>G69+G70+G71</f>
        <v>29.34</v>
      </c>
      <c r="H68" s="37">
        <f>H69+H70+H71</f>
        <v>840.84</v>
      </c>
      <c r="I68" s="37">
        <f>I69+I70+I71</f>
        <v>408.97</v>
      </c>
    </row>
    <row r="69" spans="1:9" ht="62.25" customHeight="1">
      <c r="A69" s="80"/>
      <c r="B69" s="39" t="s">
        <v>74</v>
      </c>
      <c r="C69" s="160" t="s">
        <v>9</v>
      </c>
      <c r="D69" s="160" t="s">
        <v>14</v>
      </c>
      <c r="E69" s="160" t="s">
        <v>167</v>
      </c>
      <c r="F69" s="160" t="s">
        <v>6</v>
      </c>
      <c r="G69" s="37">
        <v>16.64</v>
      </c>
      <c r="H69" s="37">
        <f>457.93+58.71</f>
        <v>516.64</v>
      </c>
      <c r="I69" s="37">
        <f>457.93-191</f>
        <v>266.93</v>
      </c>
    </row>
    <row r="70" spans="1:9" ht="92.25" customHeight="1">
      <c r="A70" s="80"/>
      <c r="B70" s="39" t="s">
        <v>138</v>
      </c>
      <c r="C70" s="36" t="s">
        <v>9</v>
      </c>
      <c r="D70" s="36" t="s">
        <v>14</v>
      </c>
      <c r="E70" s="36" t="s">
        <v>173</v>
      </c>
      <c r="F70" s="36" t="s">
        <v>139</v>
      </c>
      <c r="G70" s="37">
        <v>12.7</v>
      </c>
      <c r="H70" s="37">
        <f>138.3+25.4</f>
        <v>163.70000000000002</v>
      </c>
      <c r="I70" s="37">
        <v>85</v>
      </c>
    </row>
    <row r="71" spans="1:9" ht="60.75" customHeight="1">
      <c r="A71" s="80"/>
      <c r="B71" s="39" t="s">
        <v>77</v>
      </c>
      <c r="C71" s="36" t="s">
        <v>9</v>
      </c>
      <c r="D71" s="36" t="s">
        <v>14</v>
      </c>
      <c r="E71" s="36" t="s">
        <v>167</v>
      </c>
      <c r="F71" s="36" t="s">
        <v>7</v>
      </c>
      <c r="G71" s="37">
        <v>0</v>
      </c>
      <c r="H71" s="37">
        <v>160.5</v>
      </c>
      <c r="I71" s="37">
        <v>57.04</v>
      </c>
    </row>
    <row r="72" spans="1:9" ht="60.75" customHeight="1">
      <c r="A72" s="80"/>
      <c r="B72" s="92" t="s">
        <v>220</v>
      </c>
      <c r="C72" s="86" t="s">
        <v>9</v>
      </c>
      <c r="D72" s="86" t="s">
        <v>14</v>
      </c>
      <c r="E72" s="86" t="s">
        <v>235</v>
      </c>
      <c r="F72" s="86" t="s">
        <v>66</v>
      </c>
      <c r="G72" s="89">
        <f>G73+G74</f>
        <v>389.23</v>
      </c>
      <c r="H72" s="89">
        <f>H73+H74</f>
        <v>389.23</v>
      </c>
      <c r="I72" s="89">
        <f>I73+I74</f>
        <v>0</v>
      </c>
    </row>
    <row r="73" spans="1:9" ht="60.75" customHeight="1">
      <c r="A73" s="80"/>
      <c r="B73" s="39" t="s">
        <v>74</v>
      </c>
      <c r="C73" s="160" t="s">
        <v>9</v>
      </c>
      <c r="D73" s="160" t="s">
        <v>14</v>
      </c>
      <c r="E73" s="160" t="s">
        <v>235</v>
      </c>
      <c r="F73" s="160" t="s">
        <v>6</v>
      </c>
      <c r="G73" s="37">
        <v>296.68</v>
      </c>
      <c r="H73" s="37">
        <v>296.68</v>
      </c>
      <c r="I73" s="37">
        <v>0</v>
      </c>
    </row>
    <row r="74" spans="1:9" ht="66.75" customHeight="1">
      <c r="A74" s="80"/>
      <c r="B74" s="39" t="s">
        <v>138</v>
      </c>
      <c r="C74" s="36" t="s">
        <v>9</v>
      </c>
      <c r="D74" s="36" t="s">
        <v>14</v>
      </c>
      <c r="E74" s="36" t="s">
        <v>235</v>
      </c>
      <c r="F74" s="36" t="s">
        <v>139</v>
      </c>
      <c r="G74" s="37">
        <v>92.55</v>
      </c>
      <c r="H74" s="37">
        <v>92.55</v>
      </c>
      <c r="I74" s="37">
        <v>0</v>
      </c>
    </row>
    <row r="75" spans="1:9" ht="33" customHeight="1">
      <c r="A75" s="102"/>
      <c r="B75" s="182" t="s">
        <v>203</v>
      </c>
      <c r="C75" s="164" t="s">
        <v>206</v>
      </c>
      <c r="D75" s="164"/>
      <c r="E75" s="165" t="s">
        <v>125</v>
      </c>
      <c r="F75" s="165" t="s">
        <v>66</v>
      </c>
      <c r="G75" s="174">
        <f>G76</f>
        <v>9</v>
      </c>
      <c r="H75" s="174">
        <f>H76</f>
        <v>36</v>
      </c>
      <c r="I75" s="174">
        <f>I76</f>
        <v>18</v>
      </c>
    </row>
    <row r="76" spans="1:9" ht="44.25" customHeight="1">
      <c r="A76" s="102"/>
      <c r="B76" s="175" t="s">
        <v>72</v>
      </c>
      <c r="C76" s="164" t="s">
        <v>206</v>
      </c>
      <c r="D76" s="164" t="s">
        <v>3</v>
      </c>
      <c r="E76" s="36" t="s">
        <v>205</v>
      </c>
      <c r="F76" s="36" t="s">
        <v>66</v>
      </c>
      <c r="G76" s="37">
        <v>9</v>
      </c>
      <c r="H76" s="37">
        <v>36</v>
      </c>
      <c r="I76" s="37">
        <v>18</v>
      </c>
    </row>
    <row r="77" spans="1:9" ht="35.25" customHeight="1">
      <c r="A77" s="102"/>
      <c r="B77" s="175" t="s">
        <v>204</v>
      </c>
      <c r="C77" s="164" t="s">
        <v>206</v>
      </c>
      <c r="D77" s="164" t="s">
        <v>3</v>
      </c>
      <c r="E77" s="36" t="s">
        <v>205</v>
      </c>
      <c r="F77" s="36" t="s">
        <v>207</v>
      </c>
      <c r="G77" s="37">
        <v>9</v>
      </c>
      <c r="H77" s="37">
        <v>36</v>
      </c>
      <c r="I77" s="37">
        <v>18</v>
      </c>
    </row>
    <row r="78" spans="1:9" ht="15.75">
      <c r="A78" s="81"/>
      <c r="B78" s="182" t="s">
        <v>119</v>
      </c>
      <c r="C78" s="86" t="s">
        <v>84</v>
      </c>
      <c r="D78" s="86" t="s">
        <v>84</v>
      </c>
      <c r="E78" s="86" t="s">
        <v>5</v>
      </c>
      <c r="F78" s="86" t="s">
        <v>66</v>
      </c>
      <c r="G78" s="177">
        <f>G79</f>
        <v>-36.79</v>
      </c>
      <c r="H78" s="177">
        <f>H79</f>
        <v>119.63</v>
      </c>
      <c r="I78" s="177">
        <f>I79</f>
        <v>165.18</v>
      </c>
    </row>
    <row r="79" spans="1:9" ht="15.75">
      <c r="A79" s="81"/>
      <c r="B79" s="175" t="s">
        <v>119</v>
      </c>
      <c r="C79" s="160" t="s">
        <v>84</v>
      </c>
      <c r="D79" s="160" t="s">
        <v>84</v>
      </c>
      <c r="E79" s="160" t="s">
        <v>85</v>
      </c>
      <c r="F79" s="160" t="s">
        <v>83</v>
      </c>
      <c r="G79" s="179">
        <v>-36.79</v>
      </c>
      <c r="H79" s="179">
        <v>119.63</v>
      </c>
      <c r="I79" s="179">
        <v>165.18</v>
      </c>
    </row>
    <row r="80" spans="1:9" ht="15.75">
      <c r="A80" s="80"/>
      <c r="B80" s="250" t="s">
        <v>26</v>
      </c>
      <c r="C80" s="250"/>
      <c r="D80" s="250"/>
      <c r="E80" s="250"/>
      <c r="F80" s="250"/>
      <c r="G80" s="89">
        <f>G26+G33+G39+G44+G52+G78+G8+G75</f>
        <v>1609.0800000000004</v>
      </c>
      <c r="H80" s="89">
        <f>H26+H33+H39+H44+H52+H78+H8</f>
        <v>4785.200000000001</v>
      </c>
      <c r="I80" s="89">
        <f>I26+I33+I39+I44+I52+I78+I8</f>
        <v>3303.7</v>
      </c>
    </row>
  </sheetData>
  <sheetProtection/>
  <mergeCells count="3">
    <mergeCell ref="B80:F80"/>
    <mergeCell ref="E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60" zoomScaleNormal="95" workbookViewId="0" topLeftCell="B114">
      <selection activeCell="B3" sqref="B3:I3"/>
    </sheetView>
  </sheetViews>
  <sheetFormatPr defaultColWidth="9.00390625" defaultRowHeight="12.75"/>
  <cols>
    <col min="1" max="1" width="1.00390625" style="55" hidden="1" customWidth="1"/>
    <col min="2" max="2" width="51.75390625" style="55" customWidth="1"/>
    <col min="3" max="3" width="7.625" style="55" customWidth="1"/>
    <col min="4" max="4" width="7.75390625" style="55" customWidth="1"/>
    <col min="5" max="5" width="9.125" style="55" customWidth="1"/>
    <col min="6" max="6" width="15.625" style="55" customWidth="1"/>
    <col min="7" max="7" width="11.875" style="55" customWidth="1"/>
    <col min="8" max="8" width="19.75390625" style="55" hidden="1" customWidth="1"/>
    <col min="9" max="9" width="15.625" style="77" customWidth="1"/>
    <col min="10" max="10" width="15.375" style="55" customWidth="1"/>
    <col min="11" max="11" width="25.375" style="77" customWidth="1"/>
    <col min="12" max="12" width="16.25390625" style="55" customWidth="1"/>
    <col min="13" max="16384" width="9.125" style="55" customWidth="1"/>
  </cols>
  <sheetData>
    <row r="1" ht="12.75">
      <c r="I1" s="153"/>
    </row>
    <row r="2" spans="2:11" ht="81.75" customHeight="1">
      <c r="B2" s="85"/>
      <c r="C2" s="85"/>
      <c r="D2" s="85"/>
      <c r="E2" s="85"/>
      <c r="F2" s="85"/>
      <c r="G2" s="255" t="s">
        <v>322</v>
      </c>
      <c r="H2" s="245"/>
      <c r="I2" s="239"/>
      <c r="K2" s="55"/>
    </row>
    <row r="3" spans="2:9" s="74" customFormat="1" ht="47.25" customHeight="1">
      <c r="B3" s="256" t="s">
        <v>277</v>
      </c>
      <c r="C3" s="257"/>
      <c r="D3" s="257"/>
      <c r="E3" s="257"/>
      <c r="F3" s="257"/>
      <c r="G3" s="257"/>
      <c r="H3" s="257"/>
      <c r="I3" s="239"/>
    </row>
    <row r="4" spans="2:9" s="74" customFormat="1" ht="14.25" customHeight="1">
      <c r="B4" s="84"/>
      <c r="C4" s="84"/>
      <c r="D4" s="84"/>
      <c r="E4" s="84"/>
      <c r="F4" s="84"/>
      <c r="G4" s="84"/>
      <c r="H4" s="84" t="s">
        <v>131</v>
      </c>
      <c r="I4" s="130" t="s">
        <v>238</v>
      </c>
    </row>
    <row r="5" spans="1:9" s="74" customFormat="1" ht="44.25" customHeight="1">
      <c r="A5" s="110"/>
      <c r="B5" s="82" t="s">
        <v>38</v>
      </c>
      <c r="C5" s="79" t="s">
        <v>132</v>
      </c>
      <c r="D5" s="79" t="s">
        <v>133</v>
      </c>
      <c r="E5" s="79" t="s">
        <v>134</v>
      </c>
      <c r="F5" s="79" t="s">
        <v>135</v>
      </c>
      <c r="G5" s="79" t="s">
        <v>136</v>
      </c>
      <c r="H5" s="26" t="s">
        <v>175</v>
      </c>
      <c r="I5" s="26" t="s">
        <v>163</v>
      </c>
    </row>
    <row r="6" spans="1:9" s="75" customFormat="1" ht="28.5" customHeight="1">
      <c r="A6" s="111"/>
      <c r="B6" s="118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118">
        <v>7</v>
      </c>
      <c r="I6" s="118">
        <v>8</v>
      </c>
    </row>
    <row r="7" spans="1:9" s="75" customFormat="1" ht="32.25" customHeight="1">
      <c r="A7" s="111"/>
      <c r="B7" s="182" t="s">
        <v>202</v>
      </c>
      <c r="C7" s="90"/>
      <c r="D7" s="90"/>
      <c r="E7" s="90"/>
      <c r="F7" s="90"/>
      <c r="G7" s="90"/>
      <c r="H7" s="89">
        <f>H8+H14+H28+H25+H32</f>
        <v>486.91999999999996</v>
      </c>
      <c r="I7" s="89">
        <f>I8+I14+I28+I25+I32</f>
        <v>1571.42</v>
      </c>
    </row>
    <row r="8" spans="1:11" ht="48.75" customHeight="1">
      <c r="A8" s="112"/>
      <c r="B8" s="173" t="s">
        <v>142</v>
      </c>
      <c r="C8" s="90" t="s">
        <v>68</v>
      </c>
      <c r="D8" s="90" t="s">
        <v>3</v>
      </c>
      <c r="E8" s="90" t="s">
        <v>11</v>
      </c>
      <c r="F8" s="90"/>
      <c r="G8" s="90"/>
      <c r="H8" s="89">
        <f aca="true" t="shared" si="0" ref="H8:I10">H9</f>
        <v>16.39</v>
      </c>
      <c r="I8" s="89">
        <f t="shared" si="0"/>
        <v>421.39</v>
      </c>
      <c r="K8" s="55"/>
    </row>
    <row r="9" spans="1:11" ht="24" customHeight="1">
      <c r="A9" s="112"/>
      <c r="B9" s="190" t="s">
        <v>203</v>
      </c>
      <c r="C9" s="36" t="s">
        <v>68</v>
      </c>
      <c r="D9" s="36" t="s">
        <v>3</v>
      </c>
      <c r="E9" s="36" t="s">
        <v>11</v>
      </c>
      <c r="F9" s="36" t="s">
        <v>125</v>
      </c>
      <c r="G9" s="36" t="s">
        <v>66</v>
      </c>
      <c r="H9" s="37">
        <f t="shared" si="0"/>
        <v>16.39</v>
      </c>
      <c r="I9" s="37">
        <f t="shared" si="0"/>
        <v>421.39</v>
      </c>
      <c r="K9" s="55"/>
    </row>
    <row r="10" spans="1:9" s="76" customFormat="1" ht="31.5" customHeight="1">
      <c r="A10" s="113"/>
      <c r="B10" s="190" t="s">
        <v>72</v>
      </c>
      <c r="C10" s="36" t="s">
        <v>68</v>
      </c>
      <c r="D10" s="36" t="s">
        <v>3</v>
      </c>
      <c r="E10" s="36" t="s">
        <v>11</v>
      </c>
      <c r="F10" s="36" t="s">
        <v>145</v>
      </c>
      <c r="G10" s="36" t="s">
        <v>66</v>
      </c>
      <c r="H10" s="37">
        <f t="shared" si="0"/>
        <v>16.39</v>
      </c>
      <c r="I10" s="37">
        <f t="shared" si="0"/>
        <v>421.39</v>
      </c>
    </row>
    <row r="11" spans="1:11" ht="30.75" customHeight="1">
      <c r="A11" s="112"/>
      <c r="B11" s="175" t="s">
        <v>69</v>
      </c>
      <c r="C11" s="36" t="s">
        <v>68</v>
      </c>
      <c r="D11" s="36" t="s">
        <v>3</v>
      </c>
      <c r="E11" s="36" t="s">
        <v>11</v>
      </c>
      <c r="F11" s="36" t="s">
        <v>113</v>
      </c>
      <c r="G11" s="36" t="s">
        <v>66</v>
      </c>
      <c r="H11" s="37">
        <f>H12+H13</f>
        <v>16.39</v>
      </c>
      <c r="I11" s="37">
        <f>I12+I13</f>
        <v>421.39</v>
      </c>
      <c r="K11" s="55"/>
    </row>
    <row r="12" spans="1:9" s="76" customFormat="1" ht="45.75" customHeight="1">
      <c r="A12" s="113"/>
      <c r="B12" s="175" t="s">
        <v>74</v>
      </c>
      <c r="C12" s="36" t="s">
        <v>68</v>
      </c>
      <c r="D12" s="36" t="s">
        <v>3</v>
      </c>
      <c r="E12" s="36" t="s">
        <v>11</v>
      </c>
      <c r="F12" s="36" t="s">
        <v>113</v>
      </c>
      <c r="G12" s="36" t="s">
        <v>6</v>
      </c>
      <c r="H12" s="37">
        <v>13.34</v>
      </c>
      <c r="I12" s="37">
        <v>324.34</v>
      </c>
    </row>
    <row r="13" spans="1:11" ht="66" customHeight="1">
      <c r="A13" s="112"/>
      <c r="B13" s="175" t="s">
        <v>138</v>
      </c>
      <c r="C13" s="36" t="s">
        <v>68</v>
      </c>
      <c r="D13" s="36" t="s">
        <v>3</v>
      </c>
      <c r="E13" s="36" t="s">
        <v>11</v>
      </c>
      <c r="F13" s="36" t="s">
        <v>113</v>
      </c>
      <c r="G13" s="36" t="s">
        <v>139</v>
      </c>
      <c r="H13" s="37">
        <v>3.05</v>
      </c>
      <c r="I13" s="37">
        <v>97.05</v>
      </c>
      <c r="K13" s="55"/>
    </row>
    <row r="14" spans="1:11" ht="84.75" customHeight="1">
      <c r="A14" s="112"/>
      <c r="B14" s="173" t="s">
        <v>34</v>
      </c>
      <c r="C14" s="90" t="s">
        <v>68</v>
      </c>
      <c r="D14" s="90" t="s">
        <v>3</v>
      </c>
      <c r="E14" s="90" t="s">
        <v>4</v>
      </c>
      <c r="F14" s="90"/>
      <c r="G14" s="90"/>
      <c r="H14" s="89">
        <f>H15</f>
        <v>461.53</v>
      </c>
      <c r="I14" s="89">
        <f>I15</f>
        <v>1113.03</v>
      </c>
      <c r="K14" s="55"/>
    </row>
    <row r="15" spans="1:9" s="76" customFormat="1" ht="52.5" customHeight="1">
      <c r="A15" s="113"/>
      <c r="B15" s="175" t="s">
        <v>217</v>
      </c>
      <c r="C15" s="36" t="s">
        <v>68</v>
      </c>
      <c r="D15" s="36" t="s">
        <v>3</v>
      </c>
      <c r="E15" s="36" t="s">
        <v>4</v>
      </c>
      <c r="F15" s="36" t="s">
        <v>126</v>
      </c>
      <c r="G15" s="36" t="s">
        <v>66</v>
      </c>
      <c r="H15" s="37">
        <f>H16</f>
        <v>461.53</v>
      </c>
      <c r="I15" s="37">
        <f>I16</f>
        <v>1113.03</v>
      </c>
    </row>
    <row r="16" spans="1:11" ht="36" customHeight="1">
      <c r="A16" s="112"/>
      <c r="B16" s="175" t="s">
        <v>218</v>
      </c>
      <c r="C16" s="36" t="s">
        <v>68</v>
      </c>
      <c r="D16" s="36" t="s">
        <v>3</v>
      </c>
      <c r="E16" s="36" t="s">
        <v>4</v>
      </c>
      <c r="F16" s="36" t="s">
        <v>117</v>
      </c>
      <c r="G16" s="36" t="s">
        <v>66</v>
      </c>
      <c r="H16" s="37">
        <f>H17+H18+H20+H21+H22+H23+H24</f>
        <v>461.53</v>
      </c>
      <c r="I16" s="37">
        <f>I17+I18+I20+I21+I22+I23+I24</f>
        <v>1113.03</v>
      </c>
      <c r="K16" s="55"/>
    </row>
    <row r="17" spans="1:11" ht="47.25" customHeight="1">
      <c r="A17" s="112"/>
      <c r="B17" s="175" t="s">
        <v>74</v>
      </c>
      <c r="C17" s="36" t="s">
        <v>68</v>
      </c>
      <c r="D17" s="36" t="s">
        <v>3</v>
      </c>
      <c r="E17" s="36" t="s">
        <v>4</v>
      </c>
      <c r="F17" s="36" t="s">
        <v>116</v>
      </c>
      <c r="G17" s="36" t="s">
        <v>6</v>
      </c>
      <c r="H17" s="37">
        <v>22.03</v>
      </c>
      <c r="I17" s="37">
        <v>522.03</v>
      </c>
      <c r="K17" s="55"/>
    </row>
    <row r="18" spans="1:11" ht="65.25" customHeight="1">
      <c r="A18" s="112"/>
      <c r="B18" s="163" t="s">
        <v>138</v>
      </c>
      <c r="C18" s="36" t="s">
        <v>68</v>
      </c>
      <c r="D18" s="36" t="s">
        <v>3</v>
      </c>
      <c r="E18" s="36" t="s">
        <v>4</v>
      </c>
      <c r="F18" s="36" t="s">
        <v>116</v>
      </c>
      <c r="G18" s="36" t="s">
        <v>139</v>
      </c>
      <c r="H18" s="37">
        <v>9.5</v>
      </c>
      <c r="I18" s="37">
        <v>160.5</v>
      </c>
      <c r="K18" s="55"/>
    </row>
    <row r="19" spans="1:9" s="76" customFormat="1" ht="57" customHeight="1" hidden="1">
      <c r="A19" s="113"/>
      <c r="B19" s="190" t="s">
        <v>75</v>
      </c>
      <c r="C19" s="36" t="s">
        <v>3</v>
      </c>
      <c r="D19" s="36" t="s">
        <v>3</v>
      </c>
      <c r="E19" s="36" t="s">
        <v>4</v>
      </c>
      <c r="F19" s="36" t="s">
        <v>115</v>
      </c>
      <c r="G19" s="36" t="s">
        <v>76</v>
      </c>
      <c r="H19" s="89"/>
      <c r="I19" s="89"/>
    </row>
    <row r="20" spans="1:9" s="76" customFormat="1" ht="34.5" customHeight="1">
      <c r="A20" s="113"/>
      <c r="B20" s="175" t="s">
        <v>77</v>
      </c>
      <c r="C20" s="36" t="s">
        <v>68</v>
      </c>
      <c r="D20" s="36" t="s">
        <v>3</v>
      </c>
      <c r="E20" s="36" t="s">
        <v>4</v>
      </c>
      <c r="F20" s="36" t="s">
        <v>115</v>
      </c>
      <c r="G20" s="36" t="s">
        <v>7</v>
      </c>
      <c r="H20" s="37">
        <v>0</v>
      </c>
      <c r="I20" s="37">
        <v>0</v>
      </c>
    </row>
    <row r="21" spans="1:11" ht="33" customHeight="1">
      <c r="A21" s="112"/>
      <c r="B21" s="175" t="s">
        <v>78</v>
      </c>
      <c r="C21" s="36" t="s">
        <v>68</v>
      </c>
      <c r="D21" s="36" t="s">
        <v>3</v>
      </c>
      <c r="E21" s="36" t="s">
        <v>4</v>
      </c>
      <c r="F21" s="36" t="s">
        <v>115</v>
      </c>
      <c r="G21" s="36" t="s">
        <v>8</v>
      </c>
      <c r="H21" s="37">
        <v>0</v>
      </c>
      <c r="I21" s="37">
        <v>0</v>
      </c>
      <c r="K21" s="55"/>
    </row>
    <row r="22" spans="1:11" ht="27.75" customHeight="1">
      <c r="A22" s="112"/>
      <c r="B22" s="175" t="s">
        <v>79</v>
      </c>
      <c r="C22" s="36" t="s">
        <v>68</v>
      </c>
      <c r="D22" s="36" t="s">
        <v>3</v>
      </c>
      <c r="E22" s="36" t="s">
        <v>4</v>
      </c>
      <c r="F22" s="36" t="s">
        <v>115</v>
      </c>
      <c r="G22" s="36" t="s">
        <v>70</v>
      </c>
      <c r="H22" s="37">
        <v>0</v>
      </c>
      <c r="I22" s="37">
        <v>0</v>
      </c>
      <c r="K22" s="55"/>
    </row>
    <row r="23" spans="1:11" ht="49.5" customHeight="1">
      <c r="A23" s="112"/>
      <c r="B23" s="175" t="s">
        <v>74</v>
      </c>
      <c r="C23" s="36" t="s">
        <v>68</v>
      </c>
      <c r="D23" s="36" t="s">
        <v>3</v>
      </c>
      <c r="E23" s="36" t="s">
        <v>4</v>
      </c>
      <c r="F23" s="36" t="s">
        <v>232</v>
      </c>
      <c r="G23" s="36" t="s">
        <v>6</v>
      </c>
      <c r="H23" s="37">
        <v>330</v>
      </c>
      <c r="I23" s="37">
        <v>330.5</v>
      </c>
      <c r="K23" s="55"/>
    </row>
    <row r="24" spans="1:11" ht="66.75" customHeight="1">
      <c r="A24" s="112"/>
      <c r="B24" s="163" t="s">
        <v>138</v>
      </c>
      <c r="C24" s="36" t="s">
        <v>68</v>
      </c>
      <c r="D24" s="36" t="s">
        <v>3</v>
      </c>
      <c r="E24" s="36" t="s">
        <v>4</v>
      </c>
      <c r="F24" s="36" t="s">
        <v>232</v>
      </c>
      <c r="G24" s="36" t="s">
        <v>139</v>
      </c>
      <c r="H24" s="37">
        <v>100</v>
      </c>
      <c r="I24" s="37">
        <v>100</v>
      </c>
      <c r="K24" s="55"/>
    </row>
    <row r="25" spans="1:11" ht="32.25" customHeight="1">
      <c r="A25" s="112"/>
      <c r="B25" s="182" t="s">
        <v>169</v>
      </c>
      <c r="C25" s="90" t="s">
        <v>68</v>
      </c>
      <c r="D25" s="90" t="s">
        <v>3</v>
      </c>
      <c r="E25" s="90" t="s">
        <v>13</v>
      </c>
      <c r="F25" s="36"/>
      <c r="G25" s="36"/>
      <c r="H25" s="89">
        <f>H26</f>
        <v>0</v>
      </c>
      <c r="I25" s="89">
        <f>I26</f>
        <v>0</v>
      </c>
      <c r="K25" s="55"/>
    </row>
    <row r="26" spans="1:11" ht="33" customHeight="1">
      <c r="A26" s="112"/>
      <c r="B26" s="175" t="s">
        <v>72</v>
      </c>
      <c r="C26" s="36" t="s">
        <v>68</v>
      </c>
      <c r="D26" s="36" t="s">
        <v>3</v>
      </c>
      <c r="E26" s="36" t="s">
        <v>13</v>
      </c>
      <c r="F26" s="36" t="s">
        <v>171</v>
      </c>
      <c r="G26" s="36" t="s">
        <v>66</v>
      </c>
      <c r="H26" s="37">
        <v>0</v>
      </c>
      <c r="I26" s="37">
        <f>I27</f>
        <v>0</v>
      </c>
      <c r="K26" s="55"/>
    </row>
    <row r="27" spans="1:11" ht="19.5" customHeight="1">
      <c r="A27" s="112"/>
      <c r="B27" s="175" t="s">
        <v>169</v>
      </c>
      <c r="C27" s="36" t="s">
        <v>68</v>
      </c>
      <c r="D27" s="36" t="s">
        <v>3</v>
      </c>
      <c r="E27" s="36" t="s">
        <v>13</v>
      </c>
      <c r="F27" s="36" t="s">
        <v>171</v>
      </c>
      <c r="G27" s="36" t="s">
        <v>172</v>
      </c>
      <c r="H27" s="37">
        <v>0</v>
      </c>
      <c r="I27" s="37">
        <v>0</v>
      </c>
      <c r="K27" s="55"/>
    </row>
    <row r="28" spans="1:11" ht="27" customHeight="1">
      <c r="A28" s="112"/>
      <c r="B28" s="182" t="s">
        <v>33</v>
      </c>
      <c r="C28" s="90" t="s">
        <v>68</v>
      </c>
      <c r="D28" s="90" t="s">
        <v>3</v>
      </c>
      <c r="E28" s="90" t="s">
        <v>9</v>
      </c>
      <c r="F28" s="36"/>
      <c r="G28" s="90"/>
      <c r="H28" s="89">
        <f aca="true" t="shared" si="1" ref="H28:I30">H29</f>
        <v>0</v>
      </c>
      <c r="I28" s="89">
        <f t="shared" si="1"/>
        <v>1</v>
      </c>
      <c r="K28" s="55"/>
    </row>
    <row r="29" spans="1:11" ht="35.25" customHeight="1">
      <c r="A29" s="112"/>
      <c r="B29" s="175" t="s">
        <v>72</v>
      </c>
      <c r="C29" s="36" t="s">
        <v>68</v>
      </c>
      <c r="D29" s="36" t="s">
        <v>3</v>
      </c>
      <c r="E29" s="36" t="s">
        <v>9</v>
      </c>
      <c r="F29" s="36" t="s">
        <v>125</v>
      </c>
      <c r="G29" s="36" t="s">
        <v>66</v>
      </c>
      <c r="H29" s="37">
        <f t="shared" si="1"/>
        <v>0</v>
      </c>
      <c r="I29" s="37">
        <f t="shared" si="1"/>
        <v>1</v>
      </c>
      <c r="K29" s="55"/>
    </row>
    <row r="30" spans="1:11" ht="26.25" customHeight="1">
      <c r="A30" s="112"/>
      <c r="B30" s="190" t="s">
        <v>71</v>
      </c>
      <c r="C30" s="36" t="s">
        <v>68</v>
      </c>
      <c r="D30" s="36" t="s">
        <v>3</v>
      </c>
      <c r="E30" s="36" t="s">
        <v>9</v>
      </c>
      <c r="F30" s="36" t="s">
        <v>114</v>
      </c>
      <c r="G30" s="36" t="s">
        <v>66</v>
      </c>
      <c r="H30" s="37">
        <v>0</v>
      </c>
      <c r="I30" s="37">
        <f t="shared" si="1"/>
        <v>1</v>
      </c>
      <c r="K30" s="55"/>
    </row>
    <row r="31" spans="1:11" ht="23.25" customHeight="1">
      <c r="A31" s="112"/>
      <c r="B31" s="175" t="s">
        <v>80</v>
      </c>
      <c r="C31" s="36" t="s">
        <v>68</v>
      </c>
      <c r="D31" s="36" t="s">
        <v>3</v>
      </c>
      <c r="E31" s="36" t="s">
        <v>9</v>
      </c>
      <c r="F31" s="36" t="s">
        <v>114</v>
      </c>
      <c r="G31" s="36" t="s">
        <v>10</v>
      </c>
      <c r="H31" s="37">
        <v>0</v>
      </c>
      <c r="I31" s="37">
        <v>1</v>
      </c>
      <c r="K31" s="55"/>
    </row>
    <row r="32" spans="1:11" ht="21" customHeight="1">
      <c r="A32" s="112"/>
      <c r="B32" s="182" t="s">
        <v>203</v>
      </c>
      <c r="C32" s="90" t="s">
        <v>68</v>
      </c>
      <c r="D32" s="90" t="s">
        <v>206</v>
      </c>
      <c r="E32" s="90" t="s">
        <v>3</v>
      </c>
      <c r="F32" s="90"/>
      <c r="G32" s="90"/>
      <c r="H32" s="89">
        <f>H33</f>
        <v>9</v>
      </c>
      <c r="I32" s="89">
        <f>I33</f>
        <v>36</v>
      </c>
      <c r="K32" s="55"/>
    </row>
    <row r="33" spans="1:11" ht="33" customHeight="1">
      <c r="A33" s="112"/>
      <c r="B33" s="175" t="s">
        <v>72</v>
      </c>
      <c r="C33" s="36" t="s">
        <v>68</v>
      </c>
      <c r="D33" s="36" t="s">
        <v>206</v>
      </c>
      <c r="E33" s="36" t="s">
        <v>3</v>
      </c>
      <c r="F33" s="36" t="s">
        <v>205</v>
      </c>
      <c r="G33" s="36" t="s">
        <v>66</v>
      </c>
      <c r="H33" s="37">
        <f>H34</f>
        <v>9</v>
      </c>
      <c r="I33" s="37">
        <f>I34</f>
        <v>36</v>
      </c>
      <c r="K33" s="55"/>
    </row>
    <row r="34" spans="1:11" ht="23.25" customHeight="1">
      <c r="A34" s="112"/>
      <c r="B34" s="175" t="s">
        <v>204</v>
      </c>
      <c r="C34" s="36" t="s">
        <v>68</v>
      </c>
      <c r="D34" s="36" t="s">
        <v>206</v>
      </c>
      <c r="E34" s="36" t="s">
        <v>3</v>
      </c>
      <c r="F34" s="36" t="s">
        <v>205</v>
      </c>
      <c r="G34" s="36" t="s">
        <v>207</v>
      </c>
      <c r="H34" s="37">
        <v>9</v>
      </c>
      <c r="I34" s="37">
        <v>36</v>
      </c>
      <c r="K34" s="55"/>
    </row>
    <row r="35" spans="1:11" ht="27" customHeight="1">
      <c r="A35" s="112"/>
      <c r="B35" s="172" t="s">
        <v>130</v>
      </c>
      <c r="C35" s="90" t="s">
        <v>11</v>
      </c>
      <c r="D35" s="90"/>
      <c r="E35" s="36"/>
      <c r="F35" s="36"/>
      <c r="G35" s="90"/>
      <c r="H35" s="89">
        <f>H51</f>
        <v>10.799999999999999</v>
      </c>
      <c r="I35" s="89">
        <f>I51</f>
        <v>133.5</v>
      </c>
      <c r="K35" s="55"/>
    </row>
    <row r="36" spans="1:11" ht="39.75" customHeight="1" hidden="1">
      <c r="A36" s="112"/>
      <c r="B36" s="182" t="s">
        <v>121</v>
      </c>
      <c r="C36" s="90" t="s">
        <v>11</v>
      </c>
      <c r="D36" s="90" t="s">
        <v>12</v>
      </c>
      <c r="E36" s="36"/>
      <c r="F36" s="36"/>
      <c r="G36" s="90">
        <f>G37</f>
        <v>59.00000000000001</v>
      </c>
      <c r="H36" s="89">
        <v>59</v>
      </c>
      <c r="I36" s="89">
        <v>59</v>
      </c>
      <c r="K36" s="55"/>
    </row>
    <row r="37" spans="1:11" ht="51" customHeight="1" hidden="1">
      <c r="A37" s="112"/>
      <c r="B37" s="175" t="s">
        <v>219</v>
      </c>
      <c r="C37" s="36" t="s">
        <v>11</v>
      </c>
      <c r="D37" s="36" t="s">
        <v>12</v>
      </c>
      <c r="E37" s="36" t="s">
        <v>126</v>
      </c>
      <c r="F37" s="36"/>
      <c r="G37" s="36">
        <f>G38</f>
        <v>59.00000000000001</v>
      </c>
      <c r="H37" s="37">
        <v>59</v>
      </c>
      <c r="I37" s="37">
        <v>59</v>
      </c>
      <c r="K37" s="55"/>
    </row>
    <row r="38" spans="1:11" ht="13.5" customHeight="1" hidden="1">
      <c r="A38" s="112"/>
      <c r="B38" s="175" t="s">
        <v>210</v>
      </c>
      <c r="C38" s="36" t="s">
        <v>11</v>
      </c>
      <c r="D38" s="36" t="s">
        <v>12</v>
      </c>
      <c r="E38" s="36" t="s">
        <v>149</v>
      </c>
      <c r="F38" s="36"/>
      <c r="G38" s="36">
        <f>G39</f>
        <v>59.00000000000001</v>
      </c>
      <c r="H38" s="37">
        <v>59</v>
      </c>
      <c r="I38" s="37">
        <v>59</v>
      </c>
      <c r="K38" s="55"/>
    </row>
    <row r="39" spans="1:11" ht="39.75" customHeight="1" hidden="1">
      <c r="A39" s="112"/>
      <c r="B39" s="175" t="s">
        <v>211</v>
      </c>
      <c r="C39" s="36" t="s">
        <v>11</v>
      </c>
      <c r="D39" s="36" t="s">
        <v>12</v>
      </c>
      <c r="E39" s="36" t="s">
        <v>120</v>
      </c>
      <c r="F39" s="36" t="s">
        <v>66</v>
      </c>
      <c r="G39" s="36">
        <f>G40+G41+G42</f>
        <v>59.00000000000001</v>
      </c>
      <c r="H39" s="37">
        <v>59</v>
      </c>
      <c r="I39" s="37">
        <v>59</v>
      </c>
      <c r="K39" s="55"/>
    </row>
    <row r="40" spans="1:11" ht="42" customHeight="1" hidden="1">
      <c r="A40" s="112"/>
      <c r="B40" s="175" t="s">
        <v>74</v>
      </c>
      <c r="C40" s="36" t="s">
        <v>11</v>
      </c>
      <c r="D40" s="36" t="s">
        <v>12</v>
      </c>
      <c r="E40" s="36" t="s">
        <v>120</v>
      </c>
      <c r="F40" s="36" t="s">
        <v>6</v>
      </c>
      <c r="G40" s="36">
        <v>44.45</v>
      </c>
      <c r="H40" s="37">
        <v>44.45</v>
      </c>
      <c r="I40" s="37">
        <v>44.45</v>
      </c>
      <c r="K40" s="55"/>
    </row>
    <row r="41" spans="1:11" ht="50.25" customHeight="1" hidden="1">
      <c r="A41" s="112"/>
      <c r="B41" s="190" t="s">
        <v>138</v>
      </c>
      <c r="C41" s="36" t="s">
        <v>11</v>
      </c>
      <c r="D41" s="36" t="s">
        <v>12</v>
      </c>
      <c r="E41" s="36" t="s">
        <v>120</v>
      </c>
      <c r="F41" s="36" t="s">
        <v>139</v>
      </c>
      <c r="G41" s="36">
        <v>13.45</v>
      </c>
      <c r="H41" s="37">
        <v>13.45</v>
      </c>
      <c r="I41" s="37">
        <v>13.45</v>
      </c>
      <c r="K41" s="55"/>
    </row>
    <row r="42" spans="1:11" ht="24.75" customHeight="1" hidden="1">
      <c r="A42" s="112"/>
      <c r="B42" s="175" t="s">
        <v>77</v>
      </c>
      <c r="C42" s="36" t="s">
        <v>11</v>
      </c>
      <c r="D42" s="36" t="s">
        <v>12</v>
      </c>
      <c r="E42" s="36" t="s">
        <v>120</v>
      </c>
      <c r="F42" s="36" t="s">
        <v>7</v>
      </c>
      <c r="G42" s="36">
        <v>1.1</v>
      </c>
      <c r="H42" s="37">
        <v>1.1</v>
      </c>
      <c r="I42" s="37">
        <v>1.1</v>
      </c>
      <c r="K42" s="55"/>
    </row>
    <row r="43" spans="1:11" ht="37.5" customHeight="1" hidden="1">
      <c r="A43" s="112"/>
      <c r="B43" s="182" t="s">
        <v>127</v>
      </c>
      <c r="C43" s="90" t="s">
        <v>4</v>
      </c>
      <c r="D43" s="36"/>
      <c r="E43" s="36"/>
      <c r="F43" s="36"/>
      <c r="G43" s="90">
        <f aca="true" t="shared" si="2" ref="G43:I45">G44</f>
        <v>172.20000000000002</v>
      </c>
      <c r="H43" s="89">
        <f t="shared" si="2"/>
        <v>172.20000000000002</v>
      </c>
      <c r="I43" s="89">
        <f t="shared" si="2"/>
        <v>172.20000000000002</v>
      </c>
      <c r="K43" s="55"/>
    </row>
    <row r="44" spans="1:9" s="76" customFormat="1" ht="12.75" customHeight="1" hidden="1">
      <c r="A44" s="113"/>
      <c r="B44" s="190" t="s">
        <v>219</v>
      </c>
      <c r="C44" s="36" t="s">
        <v>4</v>
      </c>
      <c r="D44" s="36" t="s">
        <v>112</v>
      </c>
      <c r="E44" s="36" t="s">
        <v>126</v>
      </c>
      <c r="F44" s="36"/>
      <c r="G44" s="36">
        <f t="shared" si="2"/>
        <v>172.20000000000002</v>
      </c>
      <c r="H44" s="37">
        <f t="shared" si="2"/>
        <v>172.20000000000002</v>
      </c>
      <c r="I44" s="37">
        <f t="shared" si="2"/>
        <v>172.20000000000002</v>
      </c>
    </row>
    <row r="45" spans="1:11" ht="25.5" customHeight="1" hidden="1">
      <c r="A45" s="112"/>
      <c r="B45" s="175" t="s">
        <v>210</v>
      </c>
      <c r="C45" s="36" t="s">
        <v>4</v>
      </c>
      <c r="D45" s="36" t="s">
        <v>112</v>
      </c>
      <c r="E45" s="36" t="s">
        <v>129</v>
      </c>
      <c r="F45" s="36"/>
      <c r="G45" s="36">
        <f t="shared" si="2"/>
        <v>172.20000000000002</v>
      </c>
      <c r="H45" s="37">
        <f t="shared" si="2"/>
        <v>172.20000000000002</v>
      </c>
      <c r="I45" s="37">
        <f t="shared" si="2"/>
        <v>172.20000000000002</v>
      </c>
      <c r="K45" s="55"/>
    </row>
    <row r="46" spans="1:11" ht="38.25" customHeight="1" hidden="1">
      <c r="A46" s="112"/>
      <c r="B46" s="175" t="s">
        <v>224</v>
      </c>
      <c r="C46" s="36" t="s">
        <v>4</v>
      </c>
      <c r="D46" s="36" t="s">
        <v>112</v>
      </c>
      <c r="E46" s="36" t="s">
        <v>140</v>
      </c>
      <c r="F46" s="36" t="s">
        <v>66</v>
      </c>
      <c r="G46" s="36">
        <f>G47+G48</f>
        <v>172.20000000000002</v>
      </c>
      <c r="H46" s="37">
        <f>H47+H48</f>
        <v>172.20000000000002</v>
      </c>
      <c r="I46" s="37">
        <f>I47+I48</f>
        <v>172.20000000000002</v>
      </c>
      <c r="K46" s="55"/>
    </row>
    <row r="47" spans="1:11" ht="26.25" customHeight="1" hidden="1">
      <c r="A47" s="112"/>
      <c r="B47" s="191" t="s">
        <v>74</v>
      </c>
      <c r="C47" s="36" t="s">
        <v>4</v>
      </c>
      <c r="D47" s="36" t="s">
        <v>112</v>
      </c>
      <c r="E47" s="36" t="s">
        <v>140</v>
      </c>
      <c r="F47" s="36" t="s">
        <v>6</v>
      </c>
      <c r="G47" s="36">
        <v>132.3</v>
      </c>
      <c r="H47" s="37">
        <v>132.3</v>
      </c>
      <c r="I47" s="37">
        <v>132.3</v>
      </c>
      <c r="K47" s="55"/>
    </row>
    <row r="48" spans="1:11" ht="39" customHeight="1" hidden="1">
      <c r="A48" s="112"/>
      <c r="B48" s="175" t="s">
        <v>138</v>
      </c>
      <c r="C48" s="36" t="s">
        <v>4</v>
      </c>
      <c r="D48" s="36" t="s">
        <v>112</v>
      </c>
      <c r="E48" s="36" t="s">
        <v>140</v>
      </c>
      <c r="F48" s="36" t="s">
        <v>139</v>
      </c>
      <c r="G48" s="36">
        <v>39.9</v>
      </c>
      <c r="H48" s="37">
        <v>39.9</v>
      </c>
      <c r="I48" s="37">
        <v>39.9</v>
      </c>
      <c r="K48" s="55"/>
    </row>
    <row r="49" spans="1:11" ht="26.25" customHeight="1" hidden="1">
      <c r="A49" s="112"/>
      <c r="B49" s="182" t="s">
        <v>29</v>
      </c>
      <c r="C49" s="90" t="s">
        <v>13</v>
      </c>
      <c r="D49" s="36"/>
      <c r="E49" s="36"/>
      <c r="F49" s="36"/>
      <c r="G49" s="90" t="str">
        <f>G73</f>
        <v>000</v>
      </c>
      <c r="H49" s="89">
        <f>H73</f>
        <v>0</v>
      </c>
      <c r="I49" s="89">
        <f>I73</f>
        <v>10</v>
      </c>
      <c r="K49" s="55"/>
    </row>
    <row r="50" spans="1:11" ht="24.75" customHeight="1" hidden="1">
      <c r="A50" s="112"/>
      <c r="B50" s="172" t="s">
        <v>130</v>
      </c>
      <c r="C50" s="90" t="s">
        <v>68</v>
      </c>
      <c r="D50" s="90" t="s">
        <v>11</v>
      </c>
      <c r="E50" s="36"/>
      <c r="F50" s="36"/>
      <c r="G50" s="90"/>
      <c r="H50" s="89">
        <v>59</v>
      </c>
      <c r="I50" s="89">
        <v>59</v>
      </c>
      <c r="K50" s="55"/>
    </row>
    <row r="51" spans="1:11" ht="32.25" customHeight="1">
      <c r="A51" s="112"/>
      <c r="B51" s="182" t="s">
        <v>121</v>
      </c>
      <c r="C51" s="90" t="s">
        <v>68</v>
      </c>
      <c r="D51" s="90" t="s">
        <v>11</v>
      </c>
      <c r="E51" s="90" t="s">
        <v>12</v>
      </c>
      <c r="F51" s="36"/>
      <c r="G51" s="90"/>
      <c r="H51" s="89">
        <f aca="true" t="shared" si="3" ref="H51:I53">H52</f>
        <v>10.799999999999999</v>
      </c>
      <c r="I51" s="89">
        <f t="shared" si="3"/>
        <v>133.5</v>
      </c>
      <c r="K51" s="55"/>
    </row>
    <row r="52" spans="1:11" ht="33" customHeight="1">
      <c r="A52" s="112"/>
      <c r="B52" s="175" t="s">
        <v>219</v>
      </c>
      <c r="C52" s="36" t="s">
        <v>68</v>
      </c>
      <c r="D52" s="36" t="s">
        <v>11</v>
      </c>
      <c r="E52" s="36" t="s">
        <v>12</v>
      </c>
      <c r="F52" s="36" t="s">
        <v>126</v>
      </c>
      <c r="G52" s="36" t="s">
        <v>66</v>
      </c>
      <c r="H52" s="37">
        <f t="shared" si="3"/>
        <v>10.799999999999999</v>
      </c>
      <c r="I52" s="37">
        <f t="shared" si="3"/>
        <v>133.5</v>
      </c>
      <c r="K52" s="55"/>
    </row>
    <row r="53" spans="1:11" ht="49.5" customHeight="1">
      <c r="A53" s="112"/>
      <c r="B53" s="175" t="s">
        <v>225</v>
      </c>
      <c r="C53" s="36" t="s">
        <v>68</v>
      </c>
      <c r="D53" s="36" t="s">
        <v>11</v>
      </c>
      <c r="E53" s="36" t="s">
        <v>12</v>
      </c>
      <c r="F53" s="36" t="s">
        <v>149</v>
      </c>
      <c r="G53" s="36" t="s">
        <v>66</v>
      </c>
      <c r="H53" s="37">
        <f t="shared" si="3"/>
        <v>10.799999999999999</v>
      </c>
      <c r="I53" s="37">
        <f t="shared" si="3"/>
        <v>133.5</v>
      </c>
      <c r="K53" s="55"/>
    </row>
    <row r="54" spans="1:11" ht="82.5" customHeight="1">
      <c r="A54" s="112"/>
      <c r="B54" s="175" t="s">
        <v>226</v>
      </c>
      <c r="C54" s="36" t="s">
        <v>68</v>
      </c>
      <c r="D54" s="36" t="s">
        <v>11</v>
      </c>
      <c r="E54" s="36" t="s">
        <v>12</v>
      </c>
      <c r="F54" s="36" t="s">
        <v>272</v>
      </c>
      <c r="G54" s="36" t="s">
        <v>66</v>
      </c>
      <c r="H54" s="37">
        <f>H55+H56</f>
        <v>10.799999999999999</v>
      </c>
      <c r="I54" s="37">
        <f>I55+I56</f>
        <v>133.5</v>
      </c>
      <c r="K54" s="55"/>
    </row>
    <row r="55" spans="1:11" ht="49.5" customHeight="1">
      <c r="A55" s="112"/>
      <c r="B55" s="175" t="s">
        <v>74</v>
      </c>
      <c r="C55" s="36" t="s">
        <v>68</v>
      </c>
      <c r="D55" s="36" t="s">
        <v>11</v>
      </c>
      <c r="E55" s="36" t="s">
        <v>12</v>
      </c>
      <c r="F55" s="36" t="s">
        <v>272</v>
      </c>
      <c r="G55" s="36" t="s">
        <v>6</v>
      </c>
      <c r="H55" s="37">
        <v>8.29</v>
      </c>
      <c r="I55" s="37">
        <v>102.53</v>
      </c>
      <c r="K55" s="55"/>
    </row>
    <row r="56" spans="1:11" ht="63.75" customHeight="1">
      <c r="A56" s="112"/>
      <c r="B56" s="190" t="s">
        <v>138</v>
      </c>
      <c r="C56" s="36" t="s">
        <v>68</v>
      </c>
      <c r="D56" s="36" t="s">
        <v>11</v>
      </c>
      <c r="E56" s="36" t="s">
        <v>12</v>
      </c>
      <c r="F56" s="36" t="s">
        <v>120</v>
      </c>
      <c r="G56" s="36" t="s">
        <v>139</v>
      </c>
      <c r="H56" s="37">
        <v>2.51</v>
      </c>
      <c r="I56" s="37">
        <v>30.97</v>
      </c>
      <c r="K56" s="55"/>
    </row>
    <row r="57" spans="1:11" ht="33" customHeight="1">
      <c r="A57" s="112"/>
      <c r="B57" s="182" t="s">
        <v>208</v>
      </c>
      <c r="C57" s="121" t="s">
        <v>68</v>
      </c>
      <c r="D57" s="122" t="s">
        <v>12</v>
      </c>
      <c r="E57" s="122" t="s">
        <v>206</v>
      </c>
      <c r="F57" s="122" t="s">
        <v>156</v>
      </c>
      <c r="G57" s="122" t="s">
        <v>66</v>
      </c>
      <c r="H57" s="168">
        <f aca="true" t="shared" si="4" ref="H57:I59">H58</f>
        <v>0</v>
      </c>
      <c r="I57" s="168">
        <f t="shared" si="4"/>
        <v>0</v>
      </c>
      <c r="J57" s="125"/>
      <c r="K57" s="126"/>
    </row>
    <row r="58" spans="1:11" ht="32.25" customHeight="1">
      <c r="A58" s="112"/>
      <c r="B58" s="175" t="s">
        <v>219</v>
      </c>
      <c r="C58" s="123" t="s">
        <v>68</v>
      </c>
      <c r="D58" s="124" t="s">
        <v>12</v>
      </c>
      <c r="E58" s="124" t="s">
        <v>206</v>
      </c>
      <c r="F58" s="124" t="s">
        <v>156</v>
      </c>
      <c r="G58" s="124" t="s">
        <v>66</v>
      </c>
      <c r="H58" s="170">
        <f t="shared" si="4"/>
        <v>0</v>
      </c>
      <c r="I58" s="170">
        <f t="shared" si="4"/>
        <v>0</v>
      </c>
      <c r="J58" s="127"/>
      <c r="K58" s="128"/>
    </row>
    <row r="59" spans="1:11" ht="55.5" customHeight="1">
      <c r="A59" s="112"/>
      <c r="B59" s="175" t="s">
        <v>231</v>
      </c>
      <c r="C59" s="123" t="s">
        <v>68</v>
      </c>
      <c r="D59" s="124" t="s">
        <v>12</v>
      </c>
      <c r="E59" s="124" t="s">
        <v>206</v>
      </c>
      <c r="F59" s="124" t="s">
        <v>209</v>
      </c>
      <c r="G59" s="124" t="s">
        <v>66</v>
      </c>
      <c r="H59" s="170">
        <f t="shared" si="4"/>
        <v>0</v>
      </c>
      <c r="I59" s="170">
        <f t="shared" si="4"/>
        <v>0</v>
      </c>
      <c r="J59" s="127"/>
      <c r="K59" s="128"/>
    </row>
    <row r="60" spans="1:11" ht="35.25" customHeight="1">
      <c r="A60" s="112"/>
      <c r="B60" s="175" t="s">
        <v>77</v>
      </c>
      <c r="C60" s="123" t="s">
        <v>68</v>
      </c>
      <c r="D60" s="124" t="s">
        <v>12</v>
      </c>
      <c r="E60" s="124" t="s">
        <v>206</v>
      </c>
      <c r="F60" s="124" t="s">
        <v>209</v>
      </c>
      <c r="G60" s="124" t="s">
        <v>7</v>
      </c>
      <c r="H60" s="170">
        <v>0</v>
      </c>
      <c r="I60" s="170">
        <v>0</v>
      </c>
      <c r="J60" s="127"/>
      <c r="K60" s="128"/>
    </row>
    <row r="61" spans="1:11" ht="27.75" customHeight="1">
      <c r="A61" s="112"/>
      <c r="B61" s="182" t="s">
        <v>127</v>
      </c>
      <c r="C61" s="90" t="s">
        <v>68</v>
      </c>
      <c r="D61" s="90" t="s">
        <v>4</v>
      </c>
      <c r="E61" s="36"/>
      <c r="F61" s="36"/>
      <c r="G61" s="90"/>
      <c r="H61" s="89">
        <f aca="true" t="shared" si="5" ref="H61:I63">H62</f>
        <v>5.64</v>
      </c>
      <c r="I61" s="89">
        <f t="shared" si="5"/>
        <v>52.44</v>
      </c>
      <c r="K61" s="55"/>
    </row>
    <row r="62" spans="1:11" ht="32.25" customHeight="1">
      <c r="A62" s="112"/>
      <c r="B62" s="190" t="s">
        <v>219</v>
      </c>
      <c r="C62" s="36" t="s">
        <v>68</v>
      </c>
      <c r="D62" s="36" t="s">
        <v>4</v>
      </c>
      <c r="E62" s="36" t="s">
        <v>112</v>
      </c>
      <c r="F62" s="36" t="s">
        <v>126</v>
      </c>
      <c r="G62" s="36" t="s">
        <v>66</v>
      </c>
      <c r="H62" s="37">
        <f t="shared" si="5"/>
        <v>5.64</v>
      </c>
      <c r="I62" s="37">
        <f t="shared" si="5"/>
        <v>52.44</v>
      </c>
      <c r="K62" s="55"/>
    </row>
    <row r="63" spans="1:11" ht="54" customHeight="1">
      <c r="A63" s="112"/>
      <c r="B63" s="175" t="s">
        <v>225</v>
      </c>
      <c r="C63" s="36" t="s">
        <v>68</v>
      </c>
      <c r="D63" s="36" t="s">
        <v>4</v>
      </c>
      <c r="E63" s="36" t="s">
        <v>112</v>
      </c>
      <c r="F63" s="36" t="s">
        <v>129</v>
      </c>
      <c r="G63" s="36" t="s">
        <v>66</v>
      </c>
      <c r="H63" s="37">
        <f t="shared" si="5"/>
        <v>5.64</v>
      </c>
      <c r="I63" s="37">
        <f t="shared" si="5"/>
        <v>52.44</v>
      </c>
      <c r="K63" s="55"/>
    </row>
    <row r="64" spans="1:11" ht="93.75" customHeight="1">
      <c r="A64" s="112"/>
      <c r="B64" s="175" t="s">
        <v>224</v>
      </c>
      <c r="C64" s="36" t="s">
        <v>68</v>
      </c>
      <c r="D64" s="36" t="s">
        <v>4</v>
      </c>
      <c r="E64" s="36" t="s">
        <v>112</v>
      </c>
      <c r="F64" s="36" t="s">
        <v>140</v>
      </c>
      <c r="G64" s="36" t="s">
        <v>66</v>
      </c>
      <c r="H64" s="37">
        <f>H65+H66</f>
        <v>5.64</v>
      </c>
      <c r="I64" s="37">
        <f>I65+I66</f>
        <v>52.44</v>
      </c>
      <c r="K64" s="55"/>
    </row>
    <row r="65" spans="1:11" ht="51.75" customHeight="1">
      <c r="A65" s="112"/>
      <c r="B65" s="175" t="s">
        <v>77</v>
      </c>
      <c r="C65" s="36" t="s">
        <v>68</v>
      </c>
      <c r="D65" s="36" t="s">
        <v>4</v>
      </c>
      <c r="E65" s="36" t="s">
        <v>112</v>
      </c>
      <c r="F65" s="36" t="s">
        <v>140</v>
      </c>
      <c r="G65" s="36" t="s">
        <v>7</v>
      </c>
      <c r="H65" s="37">
        <v>5.64</v>
      </c>
      <c r="I65" s="37">
        <v>51.44</v>
      </c>
      <c r="K65" s="55"/>
    </row>
    <row r="66" spans="1:11" ht="33" customHeight="1">
      <c r="A66" s="112"/>
      <c r="B66" s="175" t="s">
        <v>154</v>
      </c>
      <c r="C66" s="36" t="s">
        <v>68</v>
      </c>
      <c r="D66" s="36" t="s">
        <v>4</v>
      </c>
      <c r="E66" s="36" t="s">
        <v>112</v>
      </c>
      <c r="F66" s="36" t="s">
        <v>140</v>
      </c>
      <c r="G66" s="36" t="s">
        <v>82</v>
      </c>
      <c r="H66" s="37">
        <v>0</v>
      </c>
      <c r="I66" s="37">
        <v>1</v>
      </c>
      <c r="K66" s="55"/>
    </row>
    <row r="67" spans="1:11" ht="24.75" customHeight="1">
      <c r="A67" s="112"/>
      <c r="B67" s="182" t="s">
        <v>158</v>
      </c>
      <c r="C67" s="90" t="s">
        <v>68</v>
      </c>
      <c r="D67" s="90" t="s">
        <v>14</v>
      </c>
      <c r="E67" s="90"/>
      <c r="F67" s="90"/>
      <c r="G67" s="90"/>
      <c r="H67" s="89">
        <f aca="true" t="shared" si="6" ref="H67:I70">H68</f>
        <v>0</v>
      </c>
      <c r="I67" s="89">
        <f t="shared" si="6"/>
        <v>0</v>
      </c>
      <c r="K67" s="55"/>
    </row>
    <row r="68" spans="1:11" ht="48" customHeight="1">
      <c r="A68" s="112"/>
      <c r="B68" s="175" t="s">
        <v>227</v>
      </c>
      <c r="C68" s="36" t="s">
        <v>68</v>
      </c>
      <c r="D68" s="36" t="s">
        <v>14</v>
      </c>
      <c r="E68" s="36" t="s">
        <v>12</v>
      </c>
      <c r="F68" s="36" t="s">
        <v>126</v>
      </c>
      <c r="G68" s="36" t="s">
        <v>66</v>
      </c>
      <c r="H68" s="37">
        <f t="shared" si="6"/>
        <v>0</v>
      </c>
      <c r="I68" s="37">
        <f t="shared" si="6"/>
        <v>0</v>
      </c>
      <c r="K68" s="55"/>
    </row>
    <row r="69" spans="1:11" ht="47.25" customHeight="1">
      <c r="A69" s="112"/>
      <c r="B69" s="175" t="s">
        <v>228</v>
      </c>
      <c r="C69" s="36" t="s">
        <v>68</v>
      </c>
      <c r="D69" s="36" t="s">
        <v>14</v>
      </c>
      <c r="E69" s="36" t="s">
        <v>12</v>
      </c>
      <c r="F69" s="36" t="s">
        <v>156</v>
      </c>
      <c r="G69" s="36" t="s">
        <v>66</v>
      </c>
      <c r="H69" s="37">
        <f t="shared" si="6"/>
        <v>0</v>
      </c>
      <c r="I69" s="37">
        <f t="shared" si="6"/>
        <v>0</v>
      </c>
      <c r="K69" s="55"/>
    </row>
    <row r="70" spans="1:11" ht="63" customHeight="1">
      <c r="A70" s="112"/>
      <c r="B70" s="175" t="s">
        <v>229</v>
      </c>
      <c r="C70" s="36" t="s">
        <v>68</v>
      </c>
      <c r="D70" s="36" t="s">
        <v>14</v>
      </c>
      <c r="E70" s="36" t="s">
        <v>12</v>
      </c>
      <c r="F70" s="36" t="s">
        <v>157</v>
      </c>
      <c r="G70" s="36" t="s">
        <v>66</v>
      </c>
      <c r="H70" s="37">
        <f t="shared" si="6"/>
        <v>0</v>
      </c>
      <c r="I70" s="37">
        <f t="shared" si="6"/>
        <v>0</v>
      </c>
      <c r="K70" s="55"/>
    </row>
    <row r="71" spans="1:11" ht="45.75" customHeight="1">
      <c r="A71" s="112"/>
      <c r="B71" s="175" t="s">
        <v>77</v>
      </c>
      <c r="C71" s="36" t="s">
        <v>68</v>
      </c>
      <c r="D71" s="36" t="s">
        <v>14</v>
      </c>
      <c r="E71" s="36" t="s">
        <v>12</v>
      </c>
      <c r="F71" s="36" t="s">
        <v>157</v>
      </c>
      <c r="G71" s="36" t="s">
        <v>7</v>
      </c>
      <c r="H71" s="37">
        <v>0</v>
      </c>
      <c r="I71" s="37">
        <v>0</v>
      </c>
      <c r="K71" s="55"/>
    </row>
    <row r="72" spans="1:11" ht="29.25" customHeight="1">
      <c r="A72" s="112"/>
      <c r="B72" s="182" t="s">
        <v>29</v>
      </c>
      <c r="C72" s="90" t="s">
        <v>68</v>
      </c>
      <c r="D72" s="90" t="s">
        <v>13</v>
      </c>
      <c r="E72" s="36"/>
      <c r="F72" s="36"/>
      <c r="G72" s="90"/>
      <c r="H72" s="89">
        <f aca="true" t="shared" si="7" ref="H72:I74">H73</f>
        <v>0</v>
      </c>
      <c r="I72" s="89">
        <f t="shared" si="7"/>
        <v>10</v>
      </c>
      <c r="K72" s="55"/>
    </row>
    <row r="73" spans="1:11" ht="32.25" customHeight="1">
      <c r="A73" s="112"/>
      <c r="B73" s="175" t="s">
        <v>219</v>
      </c>
      <c r="C73" s="36" t="s">
        <v>68</v>
      </c>
      <c r="D73" s="36" t="s">
        <v>13</v>
      </c>
      <c r="E73" s="36" t="s">
        <v>13</v>
      </c>
      <c r="F73" s="36" t="s">
        <v>126</v>
      </c>
      <c r="G73" s="192" t="s">
        <v>66</v>
      </c>
      <c r="H73" s="193">
        <f t="shared" si="7"/>
        <v>0</v>
      </c>
      <c r="I73" s="193">
        <f t="shared" si="7"/>
        <v>10</v>
      </c>
      <c r="K73" s="55"/>
    </row>
    <row r="74" spans="1:11" ht="47.25" customHeight="1">
      <c r="A74" s="112"/>
      <c r="B74" s="191" t="s">
        <v>220</v>
      </c>
      <c r="C74" s="36" t="s">
        <v>68</v>
      </c>
      <c r="D74" s="36" t="s">
        <v>13</v>
      </c>
      <c r="E74" s="36" t="s">
        <v>13</v>
      </c>
      <c r="F74" s="36" t="s">
        <v>122</v>
      </c>
      <c r="G74" s="36" t="s">
        <v>66</v>
      </c>
      <c r="H74" s="37">
        <f t="shared" si="7"/>
        <v>0</v>
      </c>
      <c r="I74" s="37">
        <f t="shared" si="7"/>
        <v>10</v>
      </c>
      <c r="K74" s="55"/>
    </row>
    <row r="75" spans="1:11" ht="63.75" customHeight="1">
      <c r="A75" s="112"/>
      <c r="B75" s="175" t="s">
        <v>221</v>
      </c>
      <c r="C75" s="36" t="s">
        <v>68</v>
      </c>
      <c r="D75" s="36" t="s">
        <v>13</v>
      </c>
      <c r="E75" s="36" t="s">
        <v>13</v>
      </c>
      <c r="F75" s="36" t="s">
        <v>123</v>
      </c>
      <c r="G75" s="36" t="s">
        <v>66</v>
      </c>
      <c r="H75" s="37">
        <f>H76</f>
        <v>0</v>
      </c>
      <c r="I75" s="37">
        <f>I76</f>
        <v>10</v>
      </c>
      <c r="K75" s="55"/>
    </row>
    <row r="76" spans="1:11" ht="48" customHeight="1">
      <c r="A76" s="112"/>
      <c r="B76" s="175" t="s">
        <v>77</v>
      </c>
      <c r="C76" s="36" t="s">
        <v>68</v>
      </c>
      <c r="D76" s="36" t="s">
        <v>13</v>
      </c>
      <c r="E76" s="36" t="s">
        <v>13</v>
      </c>
      <c r="F76" s="36" t="s">
        <v>123</v>
      </c>
      <c r="G76" s="36" t="s">
        <v>7</v>
      </c>
      <c r="H76" s="193">
        <v>0</v>
      </c>
      <c r="I76" s="193">
        <v>10</v>
      </c>
      <c r="K76" s="55"/>
    </row>
    <row r="77" spans="1:11" ht="27" customHeight="1">
      <c r="A77" s="112"/>
      <c r="B77" s="182" t="s">
        <v>153</v>
      </c>
      <c r="C77" s="90" t="s">
        <v>68</v>
      </c>
      <c r="D77" s="90" t="s">
        <v>15</v>
      </c>
      <c r="E77" s="90"/>
      <c r="F77" s="90"/>
      <c r="G77" s="194"/>
      <c r="H77" s="195">
        <f>H78</f>
        <v>70.06</v>
      </c>
      <c r="I77" s="195">
        <f>I78</f>
        <v>430.92</v>
      </c>
      <c r="K77" s="55"/>
    </row>
    <row r="78" spans="1:11" ht="34.5" customHeight="1">
      <c r="A78" s="112"/>
      <c r="B78" s="175" t="s">
        <v>219</v>
      </c>
      <c r="C78" s="36" t="s">
        <v>68</v>
      </c>
      <c r="D78" s="36" t="s">
        <v>15</v>
      </c>
      <c r="E78" s="36" t="s">
        <v>3</v>
      </c>
      <c r="F78" s="36" t="s">
        <v>126</v>
      </c>
      <c r="G78" s="192" t="s">
        <v>66</v>
      </c>
      <c r="H78" s="193">
        <f>H79</f>
        <v>70.06</v>
      </c>
      <c r="I78" s="193">
        <f>I79</f>
        <v>430.92</v>
      </c>
      <c r="K78" s="55"/>
    </row>
    <row r="79" spans="1:11" ht="60.75" customHeight="1">
      <c r="A79" s="112"/>
      <c r="B79" s="175" t="s">
        <v>222</v>
      </c>
      <c r="C79" s="36" t="s">
        <v>68</v>
      </c>
      <c r="D79" s="36" t="s">
        <v>15</v>
      </c>
      <c r="E79" s="36" t="s">
        <v>3</v>
      </c>
      <c r="F79" s="36" t="s">
        <v>124</v>
      </c>
      <c r="G79" s="36" t="s">
        <v>66</v>
      </c>
      <c r="H79" s="193">
        <f>H80+H81+H82+H83+H84</f>
        <v>70.06</v>
      </c>
      <c r="I79" s="193">
        <f>I80+I81+I82+I83+I84</f>
        <v>430.92</v>
      </c>
      <c r="K79" s="55"/>
    </row>
    <row r="80" spans="1:11" ht="47.25" customHeight="1">
      <c r="A80" s="112"/>
      <c r="B80" s="190" t="s">
        <v>77</v>
      </c>
      <c r="C80" s="36" t="s">
        <v>68</v>
      </c>
      <c r="D80" s="36" t="s">
        <v>15</v>
      </c>
      <c r="E80" s="36" t="s">
        <v>3</v>
      </c>
      <c r="F80" s="36" t="s">
        <v>124</v>
      </c>
      <c r="G80" s="36" t="s">
        <v>7</v>
      </c>
      <c r="H80" s="37">
        <v>64.44</v>
      </c>
      <c r="I80" s="37">
        <v>390.92</v>
      </c>
      <c r="K80" s="55"/>
    </row>
    <row r="81" spans="1:11" ht="31.5" customHeight="1">
      <c r="A81" s="112"/>
      <c r="B81" s="175" t="s">
        <v>154</v>
      </c>
      <c r="C81" s="36" t="s">
        <v>68</v>
      </c>
      <c r="D81" s="36" t="s">
        <v>15</v>
      </c>
      <c r="E81" s="36" t="s">
        <v>3</v>
      </c>
      <c r="F81" s="36" t="s">
        <v>124</v>
      </c>
      <c r="G81" s="36" t="s">
        <v>82</v>
      </c>
      <c r="H81" s="37">
        <v>0</v>
      </c>
      <c r="I81" s="37">
        <v>10</v>
      </c>
      <c r="K81" s="55"/>
    </row>
    <row r="82" spans="1:11" ht="31.5" customHeight="1">
      <c r="A82" s="112"/>
      <c r="B82" s="175" t="s">
        <v>78</v>
      </c>
      <c r="C82" s="36" t="s">
        <v>68</v>
      </c>
      <c r="D82" s="36" t="s">
        <v>15</v>
      </c>
      <c r="E82" s="36" t="s">
        <v>3</v>
      </c>
      <c r="F82" s="36" t="s">
        <v>124</v>
      </c>
      <c r="G82" s="36" t="s">
        <v>8</v>
      </c>
      <c r="H82" s="37">
        <v>4.5</v>
      </c>
      <c r="I82" s="37">
        <v>10</v>
      </c>
      <c r="K82" s="55"/>
    </row>
    <row r="83" spans="1:11" ht="21" customHeight="1">
      <c r="A83" s="112"/>
      <c r="B83" s="175" t="s">
        <v>79</v>
      </c>
      <c r="C83" s="36" t="s">
        <v>68</v>
      </c>
      <c r="D83" s="36" t="s">
        <v>15</v>
      </c>
      <c r="E83" s="36" t="s">
        <v>3</v>
      </c>
      <c r="F83" s="36" t="s">
        <v>124</v>
      </c>
      <c r="G83" s="36" t="s">
        <v>70</v>
      </c>
      <c r="H83" s="37">
        <v>0</v>
      </c>
      <c r="I83" s="37">
        <v>10</v>
      </c>
      <c r="K83" s="55"/>
    </row>
    <row r="84" spans="1:11" ht="26.25" customHeight="1">
      <c r="A84" s="112"/>
      <c r="B84" s="175" t="s">
        <v>164</v>
      </c>
      <c r="C84" s="36" t="s">
        <v>68</v>
      </c>
      <c r="D84" s="36" t="s">
        <v>15</v>
      </c>
      <c r="E84" s="36" t="s">
        <v>3</v>
      </c>
      <c r="F84" s="36" t="s">
        <v>124</v>
      </c>
      <c r="G84" s="36" t="s">
        <v>165</v>
      </c>
      <c r="H84" s="37">
        <v>1.12</v>
      </c>
      <c r="I84" s="37">
        <v>10</v>
      </c>
      <c r="K84" s="55"/>
    </row>
    <row r="85" spans="1:11" ht="36.75" customHeight="1">
      <c r="A85" s="112"/>
      <c r="B85" s="182" t="s">
        <v>56</v>
      </c>
      <c r="C85" s="90" t="s">
        <v>68</v>
      </c>
      <c r="D85" s="90" t="s">
        <v>9</v>
      </c>
      <c r="E85" s="90" t="s">
        <v>14</v>
      </c>
      <c r="F85" s="90"/>
      <c r="G85" s="90"/>
      <c r="H85" s="89">
        <f>H86</f>
        <v>1310.23</v>
      </c>
      <c r="I85" s="89">
        <f>I86</f>
        <v>2646.42</v>
      </c>
      <c r="K85" s="55"/>
    </row>
    <row r="86" spans="1:11" ht="60" customHeight="1">
      <c r="A86" s="112"/>
      <c r="B86" s="190" t="s">
        <v>217</v>
      </c>
      <c r="C86" s="36" t="s">
        <v>68</v>
      </c>
      <c r="D86" s="36" t="s">
        <v>9</v>
      </c>
      <c r="E86" s="36" t="s">
        <v>14</v>
      </c>
      <c r="F86" s="36" t="s">
        <v>126</v>
      </c>
      <c r="G86" s="36" t="s">
        <v>66</v>
      </c>
      <c r="H86" s="37">
        <f>H87</f>
        <v>1310.23</v>
      </c>
      <c r="I86" s="37">
        <f>I87</f>
        <v>2646.42</v>
      </c>
      <c r="K86" s="55"/>
    </row>
    <row r="87" spans="1:11" ht="48" customHeight="1">
      <c r="A87" s="112"/>
      <c r="B87" s="175" t="s">
        <v>220</v>
      </c>
      <c r="C87" s="36" t="s">
        <v>68</v>
      </c>
      <c r="D87" s="36" t="s">
        <v>9</v>
      </c>
      <c r="E87" s="36" t="s">
        <v>14</v>
      </c>
      <c r="F87" s="36" t="s">
        <v>122</v>
      </c>
      <c r="G87" s="36" t="s">
        <v>66</v>
      </c>
      <c r="H87" s="37">
        <f>H88+H94+H99</f>
        <v>1310.23</v>
      </c>
      <c r="I87" s="37">
        <f>I88+I94+I99</f>
        <v>2646.42</v>
      </c>
      <c r="K87" s="55"/>
    </row>
    <row r="88" spans="1:11" ht="60.75" customHeight="1">
      <c r="A88" s="112"/>
      <c r="B88" s="175" t="s">
        <v>223</v>
      </c>
      <c r="C88" s="36" t="s">
        <v>9</v>
      </c>
      <c r="D88" s="36" t="s">
        <v>9</v>
      </c>
      <c r="E88" s="36" t="s">
        <v>14</v>
      </c>
      <c r="F88" s="36" t="s">
        <v>118</v>
      </c>
      <c r="G88" s="36" t="s">
        <v>66</v>
      </c>
      <c r="H88" s="37">
        <f>H89+H90+H91+H92+H93</f>
        <v>698.61</v>
      </c>
      <c r="I88" s="37">
        <f>I89+I90+I91+I92+I93</f>
        <v>1373.6100000000001</v>
      </c>
      <c r="K88" s="55"/>
    </row>
    <row r="89" spans="1:11" ht="51" customHeight="1">
      <c r="A89" s="112"/>
      <c r="B89" s="175" t="s">
        <v>74</v>
      </c>
      <c r="C89" s="36" t="s">
        <v>9</v>
      </c>
      <c r="D89" s="36" t="s">
        <v>9</v>
      </c>
      <c r="E89" s="36" t="s">
        <v>14</v>
      </c>
      <c r="F89" s="36" t="s">
        <v>118</v>
      </c>
      <c r="G89" s="36">
        <v>121</v>
      </c>
      <c r="H89" s="37">
        <v>86.53</v>
      </c>
      <c r="I89" s="37">
        <v>586.53</v>
      </c>
      <c r="K89" s="55"/>
    </row>
    <row r="90" spans="1:11" ht="61.5" customHeight="1">
      <c r="A90" s="112"/>
      <c r="B90" s="175" t="s">
        <v>138</v>
      </c>
      <c r="C90" s="36" t="s">
        <v>9</v>
      </c>
      <c r="D90" s="36" t="s">
        <v>9</v>
      </c>
      <c r="E90" s="36" t="s">
        <v>14</v>
      </c>
      <c r="F90" s="36" t="s">
        <v>118</v>
      </c>
      <c r="G90" s="36">
        <v>129</v>
      </c>
      <c r="H90" s="37">
        <v>26.08</v>
      </c>
      <c r="I90" s="37">
        <v>177.08</v>
      </c>
      <c r="K90" s="55"/>
    </row>
    <row r="91" spans="1:11" ht="37.5" customHeight="1">
      <c r="A91" s="112"/>
      <c r="B91" s="175" t="s">
        <v>77</v>
      </c>
      <c r="C91" s="36" t="s">
        <v>9</v>
      </c>
      <c r="D91" s="36" t="s">
        <v>9</v>
      </c>
      <c r="E91" s="36" t="s">
        <v>14</v>
      </c>
      <c r="F91" s="36" t="s">
        <v>118</v>
      </c>
      <c r="G91" s="36">
        <v>244</v>
      </c>
      <c r="H91" s="37">
        <v>0</v>
      </c>
      <c r="I91" s="37">
        <v>24</v>
      </c>
      <c r="K91" s="55"/>
    </row>
    <row r="92" spans="1:11" ht="47.25" customHeight="1">
      <c r="A92" s="112"/>
      <c r="B92" s="175" t="s">
        <v>74</v>
      </c>
      <c r="C92" s="36" t="s">
        <v>9</v>
      </c>
      <c r="D92" s="36" t="s">
        <v>9</v>
      </c>
      <c r="E92" s="36" t="s">
        <v>14</v>
      </c>
      <c r="F92" s="36" t="s">
        <v>233</v>
      </c>
      <c r="G92" s="36">
        <v>121</v>
      </c>
      <c r="H92" s="37">
        <v>450</v>
      </c>
      <c r="I92" s="37">
        <v>450</v>
      </c>
      <c r="K92" s="55"/>
    </row>
    <row r="93" spans="1:11" ht="62.25" customHeight="1">
      <c r="A93" s="112"/>
      <c r="B93" s="163" t="s">
        <v>138</v>
      </c>
      <c r="C93" s="36" t="s">
        <v>9</v>
      </c>
      <c r="D93" s="36" t="s">
        <v>9</v>
      </c>
      <c r="E93" s="36" t="s">
        <v>14</v>
      </c>
      <c r="F93" s="36" t="s">
        <v>233</v>
      </c>
      <c r="G93" s="36">
        <v>129</v>
      </c>
      <c r="H93" s="37">
        <v>136</v>
      </c>
      <c r="I93" s="37">
        <v>136</v>
      </c>
      <c r="K93" s="55"/>
    </row>
    <row r="94" spans="1:9" s="76" customFormat="1" ht="63.75" customHeight="1">
      <c r="A94" s="112"/>
      <c r="B94" s="175" t="s">
        <v>221</v>
      </c>
      <c r="C94" s="36" t="s">
        <v>68</v>
      </c>
      <c r="D94" s="36" t="s">
        <v>9</v>
      </c>
      <c r="E94" s="36" t="s">
        <v>14</v>
      </c>
      <c r="F94" s="36" t="s">
        <v>166</v>
      </c>
      <c r="G94" s="36" t="s">
        <v>66</v>
      </c>
      <c r="H94" s="37">
        <f>H95+H96+H97+H98</f>
        <v>105.95</v>
      </c>
      <c r="I94" s="37">
        <f>I95+I96+I97+I98</f>
        <v>223.14000000000001</v>
      </c>
    </row>
    <row r="95" spans="1:11" ht="48" customHeight="1">
      <c r="A95" s="113"/>
      <c r="B95" s="175" t="s">
        <v>74</v>
      </c>
      <c r="C95" s="36" t="s">
        <v>68</v>
      </c>
      <c r="D95" s="36" t="s">
        <v>9</v>
      </c>
      <c r="E95" s="36" t="s">
        <v>14</v>
      </c>
      <c r="F95" s="36" t="s">
        <v>166</v>
      </c>
      <c r="G95" s="36" t="s">
        <v>6</v>
      </c>
      <c r="H95" s="37">
        <v>3.6</v>
      </c>
      <c r="I95" s="37">
        <v>93.6</v>
      </c>
      <c r="K95" s="55"/>
    </row>
    <row r="96" spans="1:11" ht="62.25" customHeight="1">
      <c r="A96" s="112"/>
      <c r="B96" s="175" t="s">
        <v>138</v>
      </c>
      <c r="C96" s="36" t="s">
        <v>68</v>
      </c>
      <c r="D96" s="36" t="s">
        <v>9</v>
      </c>
      <c r="E96" s="36" t="s">
        <v>14</v>
      </c>
      <c r="F96" s="36" t="s">
        <v>166</v>
      </c>
      <c r="G96" s="36" t="s">
        <v>139</v>
      </c>
      <c r="H96" s="37">
        <v>1.08</v>
      </c>
      <c r="I96" s="37">
        <v>28.27</v>
      </c>
      <c r="K96" s="55"/>
    </row>
    <row r="97" spans="1:11" ht="49.5" customHeight="1">
      <c r="A97" s="112"/>
      <c r="B97" s="175" t="s">
        <v>74</v>
      </c>
      <c r="C97" s="36" t="s">
        <v>68</v>
      </c>
      <c r="D97" s="36" t="s">
        <v>9</v>
      </c>
      <c r="E97" s="36" t="s">
        <v>14</v>
      </c>
      <c r="F97" s="36" t="s">
        <v>234</v>
      </c>
      <c r="G97" s="36" t="s">
        <v>6</v>
      </c>
      <c r="H97" s="37">
        <v>80</v>
      </c>
      <c r="I97" s="37">
        <v>80</v>
      </c>
      <c r="K97" s="55"/>
    </row>
    <row r="98" spans="1:11" ht="62.25" customHeight="1">
      <c r="A98" s="112"/>
      <c r="B98" s="163" t="s">
        <v>138</v>
      </c>
      <c r="C98" s="36" t="s">
        <v>68</v>
      </c>
      <c r="D98" s="36" t="s">
        <v>9</v>
      </c>
      <c r="E98" s="36" t="s">
        <v>14</v>
      </c>
      <c r="F98" s="36" t="s">
        <v>234</v>
      </c>
      <c r="G98" s="36" t="s">
        <v>139</v>
      </c>
      <c r="H98" s="37">
        <v>21.27</v>
      </c>
      <c r="I98" s="37">
        <v>21.27</v>
      </c>
      <c r="K98" s="55"/>
    </row>
    <row r="99" spans="1:11" ht="48" customHeight="1">
      <c r="A99" s="112"/>
      <c r="B99" s="175" t="s">
        <v>220</v>
      </c>
      <c r="C99" s="36" t="s">
        <v>68</v>
      </c>
      <c r="D99" s="36" t="s">
        <v>9</v>
      </c>
      <c r="E99" s="36" t="s">
        <v>14</v>
      </c>
      <c r="F99" s="36" t="s">
        <v>167</v>
      </c>
      <c r="G99" s="192" t="s">
        <v>66</v>
      </c>
      <c r="H99" s="193">
        <f>H104+H105+H106+H107+H108</f>
        <v>505.67</v>
      </c>
      <c r="I99" s="193">
        <f>I104+I105+I106+I107+I108</f>
        <v>1049.67</v>
      </c>
      <c r="K99" s="55"/>
    </row>
    <row r="100" spans="1:11" ht="12.75" customHeight="1" hidden="1">
      <c r="A100" s="112"/>
      <c r="B100" s="175" t="s">
        <v>74</v>
      </c>
      <c r="C100" s="36" t="s">
        <v>68</v>
      </c>
      <c r="D100" s="36" t="s">
        <v>9</v>
      </c>
      <c r="E100" s="36" t="s">
        <v>14</v>
      </c>
      <c r="F100" s="36" t="s">
        <v>167</v>
      </c>
      <c r="G100" s="192" t="s">
        <v>6</v>
      </c>
      <c r="H100" s="193">
        <v>186.6</v>
      </c>
      <c r="I100" s="193">
        <v>186.6</v>
      </c>
      <c r="K100" s="55"/>
    </row>
    <row r="101" spans="1:11" ht="12.75" customHeight="1" hidden="1">
      <c r="A101" s="112"/>
      <c r="B101" s="175" t="s">
        <v>138</v>
      </c>
      <c r="C101" s="36" t="s">
        <v>68</v>
      </c>
      <c r="D101" s="36" t="s">
        <v>9</v>
      </c>
      <c r="E101" s="36" t="s">
        <v>14</v>
      </c>
      <c r="F101" s="36" t="s">
        <v>166</v>
      </c>
      <c r="G101" s="192" t="s">
        <v>139</v>
      </c>
      <c r="H101" s="193">
        <v>38.4</v>
      </c>
      <c r="I101" s="193">
        <v>38.4</v>
      </c>
      <c r="K101" s="55"/>
    </row>
    <row r="102" spans="1:11" ht="12.75" customHeight="1" hidden="1">
      <c r="A102" s="112"/>
      <c r="B102" s="175" t="s">
        <v>220</v>
      </c>
      <c r="C102" s="36" t="s">
        <v>68</v>
      </c>
      <c r="D102" s="36" t="s">
        <v>9</v>
      </c>
      <c r="E102" s="36" t="s">
        <v>14</v>
      </c>
      <c r="F102" s="36" t="s">
        <v>167</v>
      </c>
      <c r="G102" s="192" t="s">
        <v>66</v>
      </c>
      <c r="H102" s="193" t="e">
        <f>H103+#REF!+H106</f>
        <v>#REF!</v>
      </c>
      <c r="I102" s="193" t="e">
        <f>I103+#REF!+I106</f>
        <v>#REF!</v>
      </c>
      <c r="K102" s="55"/>
    </row>
    <row r="103" spans="1:11" ht="13.5" customHeight="1" hidden="1">
      <c r="A103" s="112"/>
      <c r="B103" s="175" t="s">
        <v>74</v>
      </c>
      <c r="C103" s="36" t="s">
        <v>68</v>
      </c>
      <c r="D103" s="36" t="s">
        <v>9</v>
      </c>
      <c r="E103" s="36" t="s">
        <v>14</v>
      </c>
      <c r="F103" s="36" t="s">
        <v>167</v>
      </c>
      <c r="G103" s="192" t="s">
        <v>6</v>
      </c>
      <c r="H103" s="193">
        <v>186.6</v>
      </c>
      <c r="I103" s="193">
        <v>186.6</v>
      </c>
      <c r="K103" s="55"/>
    </row>
    <row r="104" spans="1:11" ht="47.25">
      <c r="A104" s="112"/>
      <c r="B104" s="175" t="s">
        <v>74</v>
      </c>
      <c r="C104" s="36" t="s">
        <v>68</v>
      </c>
      <c r="D104" s="36" t="s">
        <v>9</v>
      </c>
      <c r="E104" s="36" t="s">
        <v>14</v>
      </c>
      <c r="F104" s="36" t="s">
        <v>167</v>
      </c>
      <c r="G104" s="192" t="s">
        <v>6</v>
      </c>
      <c r="H104" s="193">
        <v>0</v>
      </c>
      <c r="I104" s="193">
        <v>457.93</v>
      </c>
      <c r="K104" s="55"/>
    </row>
    <row r="105" spans="1:11" ht="63" customHeight="1">
      <c r="A105" s="112"/>
      <c r="B105" s="175" t="s">
        <v>138</v>
      </c>
      <c r="C105" s="36" t="s">
        <v>68</v>
      </c>
      <c r="D105" s="36" t="s">
        <v>9</v>
      </c>
      <c r="E105" s="36" t="s">
        <v>14</v>
      </c>
      <c r="F105" s="36" t="s">
        <v>167</v>
      </c>
      <c r="G105" s="192" t="s">
        <v>139</v>
      </c>
      <c r="H105" s="193">
        <v>0</v>
      </c>
      <c r="I105" s="193">
        <v>138.3</v>
      </c>
      <c r="K105" s="55"/>
    </row>
    <row r="106" spans="1:11" ht="31.5" customHeight="1">
      <c r="A106" s="112"/>
      <c r="B106" s="175" t="s">
        <v>77</v>
      </c>
      <c r="C106" s="36" t="s">
        <v>68</v>
      </c>
      <c r="D106" s="36" t="s">
        <v>9</v>
      </c>
      <c r="E106" s="36" t="s">
        <v>14</v>
      </c>
      <c r="F106" s="36" t="s">
        <v>167</v>
      </c>
      <c r="G106" s="192" t="s">
        <v>7</v>
      </c>
      <c r="H106" s="193">
        <v>116.44</v>
      </c>
      <c r="I106" s="193">
        <v>64.21</v>
      </c>
      <c r="K106" s="55"/>
    </row>
    <row r="107" spans="1:11" ht="45.75" customHeight="1">
      <c r="A107" s="112"/>
      <c r="B107" s="175" t="s">
        <v>74</v>
      </c>
      <c r="C107" s="36" t="s">
        <v>68</v>
      </c>
      <c r="D107" s="36" t="s">
        <v>9</v>
      </c>
      <c r="E107" s="36" t="s">
        <v>14</v>
      </c>
      <c r="F107" s="36" t="s">
        <v>235</v>
      </c>
      <c r="G107" s="192" t="s">
        <v>6</v>
      </c>
      <c r="H107" s="193">
        <v>296.68</v>
      </c>
      <c r="I107" s="193">
        <v>296.68</v>
      </c>
      <c r="K107" s="55"/>
    </row>
    <row r="108" spans="1:11" ht="47.25" customHeight="1">
      <c r="A108" s="112"/>
      <c r="B108" s="163" t="s">
        <v>138</v>
      </c>
      <c r="C108" s="36" t="s">
        <v>68</v>
      </c>
      <c r="D108" s="36" t="s">
        <v>9</v>
      </c>
      <c r="E108" s="36" t="s">
        <v>14</v>
      </c>
      <c r="F108" s="36" t="s">
        <v>235</v>
      </c>
      <c r="G108" s="192" t="s">
        <v>139</v>
      </c>
      <c r="H108" s="193">
        <v>92.55</v>
      </c>
      <c r="I108" s="193">
        <v>92.55</v>
      </c>
      <c r="K108" s="55"/>
    </row>
    <row r="109" spans="1:11" ht="34.5" customHeight="1">
      <c r="A109" s="112"/>
      <c r="B109" s="182" t="s">
        <v>119</v>
      </c>
      <c r="C109" s="90" t="s">
        <v>68</v>
      </c>
      <c r="D109" s="90" t="s">
        <v>84</v>
      </c>
      <c r="E109" s="90" t="s">
        <v>84</v>
      </c>
      <c r="F109" s="90" t="s">
        <v>5</v>
      </c>
      <c r="G109" s="194" t="s">
        <v>66</v>
      </c>
      <c r="H109" s="193">
        <v>0</v>
      </c>
      <c r="I109" s="193">
        <v>0</v>
      </c>
      <c r="K109" s="55"/>
    </row>
    <row r="110" spans="1:11" ht="34.5" customHeight="1">
      <c r="A110" s="112"/>
      <c r="B110" s="175" t="s">
        <v>119</v>
      </c>
      <c r="C110" s="36" t="s">
        <v>68</v>
      </c>
      <c r="D110" s="36" t="s">
        <v>84</v>
      </c>
      <c r="E110" s="36" t="s">
        <v>84</v>
      </c>
      <c r="F110" s="36" t="s">
        <v>85</v>
      </c>
      <c r="G110" s="192">
        <v>999</v>
      </c>
      <c r="H110" s="193">
        <v>0</v>
      </c>
      <c r="I110" s="193">
        <v>0</v>
      </c>
      <c r="K110" s="55"/>
    </row>
    <row r="111" spans="1:11" ht="34.5" customHeight="1">
      <c r="A111" s="112"/>
      <c r="B111" s="182" t="s">
        <v>26</v>
      </c>
      <c r="C111" s="182"/>
      <c r="D111" s="182"/>
      <c r="E111" s="182"/>
      <c r="F111" s="182"/>
      <c r="G111" s="89"/>
      <c r="H111" s="89">
        <f>H7+H35+H61+H67+H72+H77+H85+H57</f>
        <v>1883.65</v>
      </c>
      <c r="I111" s="89">
        <f>I7+I35+I61+I67+I72+I77+I85+I25+I57</f>
        <v>4844.700000000001</v>
      </c>
      <c r="K111" s="55"/>
    </row>
    <row r="112" spans="9:11" ht="31.5" customHeight="1">
      <c r="I112" s="55"/>
      <c r="K112" s="55"/>
    </row>
    <row r="113" spans="9:11" ht="13.5" customHeight="1" hidden="1">
      <c r="I113" s="55"/>
      <c r="J113" s="77"/>
      <c r="K113" s="55"/>
    </row>
    <row r="114" spans="10:11" ht="55.5" customHeight="1">
      <c r="J114" s="77"/>
      <c r="K114" s="55"/>
    </row>
    <row r="115" ht="45.75" customHeight="1">
      <c r="K115" s="55"/>
    </row>
    <row r="116" spans="10:11" ht="45.75" customHeight="1">
      <c r="J116" s="77"/>
      <c r="K116" s="55"/>
    </row>
    <row r="117" ht="42" customHeight="1">
      <c r="K117" s="55"/>
    </row>
    <row r="118" ht="69.75" customHeight="1">
      <c r="K118" s="55"/>
    </row>
    <row r="119" ht="34.5" customHeight="1">
      <c r="K119" s="55"/>
    </row>
    <row r="120" ht="59.25" customHeight="1">
      <c r="K120" s="55"/>
    </row>
    <row r="121" ht="59.25" customHeight="1"/>
    <row r="122" ht="40.5" customHeight="1"/>
    <row r="123" ht="33.75" customHeight="1"/>
    <row r="124" ht="12.75" customHeight="1"/>
    <row r="125" ht="12.75">
      <c r="L125" s="77"/>
    </row>
  </sheetData>
  <sheetProtection/>
  <mergeCells count="2">
    <mergeCell ref="G2:I2"/>
    <mergeCell ref="B3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2020-01-09T07:29:17Z</cp:lastPrinted>
  <dcterms:created xsi:type="dcterms:W3CDTF">2007-09-12T09:25:25Z</dcterms:created>
  <dcterms:modified xsi:type="dcterms:W3CDTF">2020-01-09T07:30:01Z</dcterms:modified>
  <cp:category/>
  <cp:version/>
  <cp:contentType/>
  <cp:contentStatus/>
</cp:coreProperties>
</file>