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28" activeTab="4"/>
  </bookViews>
  <sheets>
    <sheet name="4" sheetId="1" r:id="rId1"/>
    <sheet name="6" sheetId="2" r:id="rId2"/>
    <sheet name="8" sheetId="3" r:id="rId3"/>
    <sheet name="10" sheetId="4" r:id="rId4"/>
    <sheet name="13" sheetId="5" r:id="rId5"/>
  </sheets>
  <definedNames>
    <definedName name="_Toc105952697">#N/A</definedName>
    <definedName name="_Toc105952698">#N/A</definedName>
    <definedName name="_xlnm.Print_Area">#REF!</definedName>
    <definedName name="_xlnm.Print_Area_1">#REF!</definedName>
    <definedName name="_xlnm.Print_Area_2" localSheetId="3">'10'!$B$1:$L$166</definedName>
    <definedName name="_xlnm.Print_Area_2" localSheetId="2">'8'!$B$1:$L$167</definedName>
    <definedName name="_xlnm.Print_Area_2">#REF!</definedName>
    <definedName name="_xlnm.Print_Area_3">#REF!</definedName>
    <definedName name="_xlnm.Print_Area_4">#REF!</definedName>
    <definedName name="_xlnm.Print_Area_5" localSheetId="0">'4'!$A$1:$G$49</definedName>
    <definedName name="_xlnm.Print_Area_5">#REF!</definedName>
    <definedName name="_xlnm.Print_Area_6">#REF!</definedName>
    <definedName name="_xlnm.Print_Area_7" localSheetId="4">'13'!$A$1:$F$7</definedName>
    <definedName name="_xlnm.Print_Area_7">'6'!$A$1:$G$36</definedName>
    <definedName name="_xlnm.Print_Area_8">#N/A</definedName>
    <definedName name="_xlnm.Print_Area" localSheetId="3">'10'!$B$1:$L$166</definedName>
    <definedName name="_xlnm.Print_Area" localSheetId="4">'13'!$A$1:$F$7</definedName>
    <definedName name="_xlnm.Print_Area" localSheetId="0">'4'!$A$1:$G$49</definedName>
    <definedName name="_xlnm.Print_Area" localSheetId="1">'6'!$A$1:$G$36</definedName>
    <definedName name="_xlnm.Print_Area" localSheetId="2">'8'!$B$1:$L$167</definedName>
    <definedName name="п">#N/A</definedName>
    <definedName name="п_1">#N/A</definedName>
    <definedName name="п_2">#N/A</definedName>
  </definedNames>
  <calcPr fullCalcOnLoad="1"/>
</workbook>
</file>

<file path=xl/sharedStrings.xml><?xml version="1.0" encoding="utf-8"?>
<sst xmlns="http://schemas.openxmlformats.org/spreadsheetml/2006/main" count="1921" uniqueCount="262">
  <si>
    <t>(тыс. рублей)</t>
  </si>
  <si>
    <t>Изменения (+;-)</t>
  </si>
  <si>
    <t>000</t>
  </si>
  <si>
    <t>801</t>
  </si>
  <si>
    <t>Иные межбюджетные трансферты</t>
  </si>
  <si>
    <t>Наименование показателя</t>
  </si>
  <si>
    <t>Раздел, подраздел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</si>
  <si>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</si>
  <si>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</si>
  <si>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</si>
  <si>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</si>
  <si>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</si>
  <si>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</si>
  <si>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</si>
  <si>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</si>
  <si>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</si>
  <si>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</si>
  <si>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Мобилизационная 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</si>
  <si>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</si>
  <si>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</si>
  <si>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</si>
  <si>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</si>
  <si>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</si>
  <si>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</si>
  <si>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</si>
  <si>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</si>
  <si>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</si>
  <si>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</si>
  <si>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</si>
  <si>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</si>
  <si>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</si>
  <si>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</si>
  <si>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</si>
  <si>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</si>
  <si>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</si>
  <si>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</si>
  <si>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</si>
  <si>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 и спорт</t>
  </si>
  <si>
    <t>Другие вопросы в области физической культуры и спорта</t>
  </si>
  <si>
    <t>Условно утвержденные расходы</t>
  </si>
  <si>
    <t>99</t>
  </si>
  <si>
    <t>ВСЕГО РАСХОДОВ</t>
  </si>
  <si>
    <t>Сумма на 2017 год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</si>
  <si>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</si>
  <si>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</si>
  <si>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</si>
  <si>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</si>
  <si>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</si>
  <si>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</si>
  <si>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</si>
  <si>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3</t>
  </si>
  <si>
    <t>4</t>
  </si>
  <si>
    <t>5</t>
  </si>
  <si>
    <t>6</t>
  </si>
  <si>
    <t>7</t>
  </si>
  <si>
    <t>Общегосударственные вопросы</t>
  </si>
  <si>
    <t>0000000</t>
  </si>
  <si>
    <t>Непрограммные направления деятельности</t>
  </si>
  <si>
    <t>9900000</t>
  </si>
  <si>
    <t>Непрограммные направления деятельности администрации сельского поселения</t>
  </si>
  <si>
    <t>9900801</t>
  </si>
  <si>
    <t>Высшее должностное лицо сельского поселения и его заместители</t>
  </si>
  <si>
    <t>9901801</t>
  </si>
  <si>
    <t>Фонд оплаты труда государственных (муниципальных)органов и взносы по обязательному социальному страхованию</t>
  </si>
  <si>
    <t>121</t>
  </si>
  <si>
    <t>Муниципальная программа "Комплексное развитие территории Ининского сельского поселения на 2015-2018 годы"</t>
  </si>
  <si>
    <t>0100000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</si>
  <si>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</si>
  <si>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</si>
  <si>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</si>
  <si>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</si>
  <si>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</si>
  <si>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</si>
  <si>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</si>
  <si>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</si>
  <si>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</si>
  <si>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 xml:space="preserve">Фонд оплаты труда и страховые взносы
</t>
  </si>
  <si>
    <t xml:space="preserve">Прочая закупка товаров, работ и услуг для государственных нужд
</t>
  </si>
  <si>
    <t xml:space="preserve">Уплата налога на имущество организаций и земельного налога
</t>
  </si>
  <si>
    <t xml:space="preserve">Уплата прочих налогов, сборов и иных платежей
</t>
  </si>
  <si>
    <t>Резервные фонды местных администраций</t>
  </si>
  <si>
    <t>Непрограммные направления деятельности местной администрации</t>
  </si>
  <si>
    <t>99000Ш2</t>
  </si>
  <si>
    <t>Резервные фонды органов местного самоуправления</t>
  </si>
  <si>
    <t>Резервные средства</t>
  </si>
  <si>
    <t>870</t>
  </si>
  <si>
    <t>0700500</t>
  </si>
  <si>
    <t>0120000</t>
  </si>
  <si>
    <t>Обеспечение развития благоустройства поселения</t>
  </si>
  <si>
    <t>0120001</t>
  </si>
  <si>
    <t>0130000</t>
  </si>
  <si>
    <t>Обеспечение деятельности подведомственных учреждений</t>
  </si>
  <si>
    <t>Жилищно-коммунальное хозяйство</t>
  </si>
  <si>
    <t>Культура, кинематография</t>
  </si>
  <si>
    <t xml:space="preserve">Культура </t>
  </si>
  <si>
    <t>Дворцы и дома культуры, другие учреждения культуры и средств массовой информации</t>
  </si>
  <si>
    <t>4409900</t>
  </si>
  <si>
    <t>Библиотеки</t>
  </si>
  <si>
    <t>4429900</t>
  </si>
  <si>
    <t>Физическая культура</t>
  </si>
  <si>
    <t>0130003</t>
  </si>
  <si>
    <t xml:space="preserve">Физическая культура </t>
  </si>
  <si>
    <t>4829900</t>
  </si>
  <si>
    <t>4529900</t>
  </si>
  <si>
    <t>999</t>
  </si>
  <si>
    <t>9999999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</si>
  <si>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</si>
  <si>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2017 год</t>
  </si>
  <si>
    <t>Утверждено доходов</t>
  </si>
  <si>
    <t>9900000000</t>
  </si>
  <si>
    <t>9900018000</t>
  </si>
  <si>
    <t>990А018000</t>
  </si>
  <si>
    <t>0100000000</t>
  </si>
  <si>
    <t>010А101100</t>
  </si>
  <si>
    <t>010А101110</t>
  </si>
  <si>
    <t>010А101190</t>
  </si>
  <si>
    <t>Расходы на выплаты по оплате труда работников муниципальных органов</t>
  </si>
  <si>
    <t>129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</si>
  <si>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</si>
  <si>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</si>
  <si>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Расходы на обеспечение функций муниципальных органов</t>
  </si>
  <si>
    <t>990000Ш600</t>
  </si>
  <si>
    <t>0110000000</t>
  </si>
  <si>
    <t>Субвенция на осуществление первичного воинского учета на территориях, где отсутствуют военные комиссариаты</t>
  </si>
  <si>
    <t>0110451180</t>
  </si>
  <si>
    <t>0130000000</t>
  </si>
  <si>
    <t>0130100000</t>
  </si>
  <si>
    <t>0120100000</t>
  </si>
  <si>
    <t>0120000000</t>
  </si>
  <si>
    <t>0131000</t>
  </si>
  <si>
    <t>0121000</t>
  </si>
  <si>
    <t>0130200000</t>
  </si>
  <si>
    <t>0130300000</t>
  </si>
  <si>
    <t>0133000</t>
  </si>
  <si>
    <t>0132000</t>
  </si>
  <si>
    <t>Другие вопросы в области национальной экономики</t>
  </si>
  <si>
    <t>12</t>
  </si>
  <si>
    <t>Благоустройство</t>
  </si>
  <si>
    <t>540</t>
  </si>
  <si>
    <t>Национальная экономика</t>
  </si>
  <si>
    <t>0110100000</t>
  </si>
  <si>
    <t>Распределение бюджетных ассигнований по разделам, подразделам классификации расходов бюджета муниципального образования Ининское сельское поселение  на 2017 год</t>
  </si>
  <si>
    <t>Обеспечение безопасности населения</t>
  </si>
  <si>
    <t>Распределение бюджетных ассигнований по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Ининское сельское поселение на 2017 год</t>
  </si>
  <si>
    <t>Ведомственная структура расходов бюджета муниципального образования Ининское сельское поселение на 2017 год</t>
  </si>
  <si>
    <t>Обеспечение проведения выборов и референдумов</t>
  </si>
  <si>
    <t>Приложение 6 к решению «О внесении изменений и дополнений в бюджет муниципального образования Ининское сельское поселение на 2017 год  и плановый период 2018 и 2019 годов»</t>
  </si>
  <si>
    <t>Приложение 8 к решению «О внесении изменений и дополнений в бюджет  муниципального образования Ининское сельское поселение на 2017 год  и плановый перриод 2018 и 2019 годов»</t>
  </si>
  <si>
    <t>Приложение 10 к решению «О внесении изменений и дополнений в бюджет  муниципального образования Ининское сельское поселение на 2017 год  и плановый перриод 2018 и 2019 годов»</t>
  </si>
  <si>
    <t>Изменения на 2017 год (+;-)</t>
  </si>
  <si>
    <t>012000000</t>
  </si>
  <si>
    <t>0120200000</t>
  </si>
  <si>
    <t>Объем поступлений доходов в бюджет муниципального образования Ининское сельское поселение в 2017 году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</si>
  <si>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</si>
  <si>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</si>
  <si>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</si>
  <si>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2017 г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</si>
  <si>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</si>
  <si>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</si>
  <si>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</si>
  <si>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</si>
  <si>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</si>
  <si>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182</t>
  </si>
  <si>
    <t>101 02010 01 0000110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</si>
  <si>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</si>
  <si>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</si>
  <si>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</si>
  <si>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</si>
  <si>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</si>
  <si>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</si>
  <si>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</si>
  <si>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</si>
  <si>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</si>
  <si>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</si>
  <si>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 xml:space="preserve"> </t>
    </r>
  </si>
  <si>
    <t>106 01030 10 0000 110</t>
  </si>
  <si>
    <t>Налог на имущество физических лиц взимаемый по ставкам, применяемым к объектам налогооблажения, расположенным в границах поселений</t>
  </si>
  <si>
    <t>1 06 06000 00 0000 110</t>
  </si>
  <si>
    <r>
      <t xml:space="preserve">Земельный налог </t>
    </r>
    <r>
      <rPr>
        <b/>
        <i/>
        <sz val="14"/>
        <color indexed="10"/>
        <rFont val="Times New Roman"/>
        <family val="1"/>
      </rPr>
      <t xml:space="preserve"> </t>
    </r>
  </si>
  <si>
    <t>106 06033 10 0000 110</t>
  </si>
  <si>
    <t>Земельный налог с организаций, обладающих земельным участком, расположенным в границах сельских поселений</t>
  </si>
  <si>
    <t>106 06043 10 0000 110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</si>
  <si>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</si>
  <si>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</si>
  <si>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</si>
  <si>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</si>
  <si>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</si>
  <si>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</si>
  <si>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</si>
  <si>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</si>
  <si>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</si>
  <si>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</si>
  <si>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</si>
  <si>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</si>
  <si>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092</t>
  </si>
  <si>
    <t>1 11 05013 10 0000 120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</si>
  <si>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</si>
  <si>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</si>
  <si>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</si>
  <si>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</si>
  <si>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</si>
  <si>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</si>
  <si>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</si>
  <si>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1 17 05000 00 0000 180  </t>
  </si>
  <si>
    <t xml:space="preserve">Прочие неналоговые доходы  </t>
  </si>
  <si>
    <t>1 13 00000 00 0000 000</t>
  </si>
  <si>
    <t>Доходы от оказания платных услуг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</si>
  <si>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</si>
  <si>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</si>
  <si>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</si>
  <si>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</si>
  <si>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</si>
  <si>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</si>
  <si>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</si>
  <si>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</si>
  <si>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</si>
  <si>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</si>
  <si>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202 15001 10 0000 151</t>
  </si>
  <si>
    <t xml:space="preserve">Дотации бюджетам поселений на выравнивание бюджетной обеспеченности 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</si>
  <si>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</si>
  <si>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</si>
  <si>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</si>
  <si>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</si>
  <si>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2 02 35118 10 0000 151</t>
  </si>
  <si>
    <t>Субвенции  на осуществление первичного воинского учета на территориях, где отсутствуют военные комиссариаты</t>
  </si>
  <si>
    <t xml:space="preserve"> 2 02 04000 00 0000 151</t>
  </si>
  <si>
    <t xml:space="preserve">2 07 00000 00 0000 180  </t>
  </si>
  <si>
    <t xml:space="preserve">Прочие безвозмездные поступления  </t>
  </si>
  <si>
    <t>202 03024 10 0000 151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</si>
  <si>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</si>
  <si>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</si>
  <si>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</si>
  <si>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</si>
  <si>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 xml:space="preserve">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</si>
  <si>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</si>
  <si>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</si>
  <si>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</si>
  <si>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Приложение 4 к решению «О внесении изменений и дополнений  бюджет муниципального образования Ининское сельское поселение  на 2017 год и плановый период 2018 и 2019 годов» </t>
  </si>
  <si>
    <t>0130300001</t>
  </si>
  <si>
    <t>853</t>
  </si>
  <si>
    <t xml:space="preserve">Уплата прочих налогов
</t>
  </si>
  <si>
    <t>Уплата  иных платежей</t>
  </si>
  <si>
    <t>Приложение 13 к решению «О внесении изменений и дополнений в бюджет муниципального образования Ининское сельское поселение на 2017 год  и плановый период 2018 и 2019 годов»</t>
  </si>
  <si>
    <t>Распределение бюджетных ассигнований бюджета муниципального образования Ининское сельское поселение на реализацию муниципальных программ  на 2017 год</t>
  </si>
  <si>
    <t>Код МП</t>
  </si>
  <si>
    <t>Изменения</t>
  </si>
  <si>
    <t>Наименование муниципальной программы</t>
  </si>
  <si>
    <t>Итого</t>
  </si>
  <si>
    <t>Муниципальная программа "Комплексное развитие территории Ининского сельского поселения на 2017-2020 годы"</t>
  </si>
  <si>
    <t>АВЦП" Обеспечение деятельности Администрации МО Ининское сельское поселение на 2017-2020 гг."</t>
  </si>
  <si>
    <t>Подпрограмма "Развитие экономического и налогового потенциала муниципального образования Ининское сельское поселение на 2017-2020 годы"</t>
  </si>
  <si>
    <t>Подпрограмма «Устойчивое развитие систем жизнеобеспечения муниципального образования Ининское сельское поселение на 2017-2020 годы»</t>
  </si>
  <si>
    <t>Основное мероприятие "Ремонт улично-дорожной сети сельского поселения" в рамках подпрограммы " Устойчивое развитие систем жизнеобеспечения МО Ининское сельское поселение на 2017-2020 гг"</t>
  </si>
  <si>
    <t>Обеспечение эффективного управления муниципальным имуществом в рамках подпрограммы "Развитие экономического и налогового потенциала муниципального образования Ининское сельское поселение на 2017-2020 годы"</t>
  </si>
  <si>
    <t>Подпрограмма "Развитие социально-культурной сферы  в муниципальном образовании Ининское сельское поселение на 2017-2020 годы."</t>
  </si>
  <si>
    <t>Развитие молодежной политики в рамках подпрограммы "Развитие социально-культурной сферы  в муниципальном образовании Ининское сельское поселение на 2017-2020 годы."</t>
  </si>
  <si>
    <t>Развитие культуры в рамках подпрограммы "Развитие социально-культурной сферы  в муниципальном образовании Ининское сельское поселение на 2017-2020 годы."</t>
  </si>
  <si>
    <t>Развитие физической культуры в рамках подпрограммы "Развитие социально-культурной сферы  в муниципальном образовании Ининское сельское поселение на 2017-2020 годы."</t>
  </si>
  <si>
    <t>Проведение выборов и референдумов</t>
  </si>
  <si>
    <t>99Г0916000</t>
  </si>
  <si>
    <t>Проведение выборов и рефферендумов</t>
  </si>
  <si>
    <t>880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</si>
</sst>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&quot;    &quot;;\-#,##0&quot;    &quot;;&quot; -    &quot;;@\ "/>
    <numFmt numFmtId="165" formatCode="\ #,##0.00&quot;    &quot;;\-#,##0.00&quot;    &quot;;&quot; -&quot;#&quot;    &quot;;@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 Cyr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i/>
      <sz val="10"/>
      <color indexed="8"/>
      <name val="Arial Cyr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4" fontId="2" fillId="0" borderId="0">
      <alignment/>
      <protection/>
    </xf>
    <xf numFmtId="165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0" fontId="5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33" applyFont="1">
      <alignment/>
      <protection/>
    </xf>
    <xf numFmtId="0" fontId="6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0" fontId="2" fillId="0" borderId="0" xfId="33">
      <alignment/>
      <protection/>
    </xf>
    <xf numFmtId="0" fontId="5" fillId="0" borderId="0" xfId="33" applyFont="1">
      <alignment/>
      <protection/>
    </xf>
    <xf numFmtId="0" fontId="6" fillId="0" borderId="0" xfId="33" applyFont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4" fillId="0" borderId="0" xfId="33" applyFont="1" applyAlignment="1">
      <alignment wrapText="1"/>
      <protection/>
    </xf>
    <xf numFmtId="0" fontId="4" fillId="0" borderId="0" xfId="33" applyFont="1" applyAlignment="1">
      <alignment horizontal="center" vertical="center"/>
      <protection/>
    </xf>
    <xf numFmtId="0" fontId="10" fillId="0" borderId="0" xfId="33" applyFont="1" applyAlignment="1">
      <alignment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1" fontId="7" fillId="0" borderId="10" xfId="33" applyNumberFormat="1" applyFont="1" applyFill="1" applyBorder="1" applyAlignment="1">
      <alignment horizontal="left" vertical="top" wrapText="1"/>
      <protection/>
    </xf>
    <xf numFmtId="49" fontId="7" fillId="0" borderId="11" xfId="33" applyNumberFormat="1" applyFont="1" applyFill="1" applyBorder="1" applyAlignment="1">
      <alignment horizontal="center" vertical="center" wrapText="1"/>
      <protection/>
    </xf>
    <xf numFmtId="2" fontId="7" fillId="0" borderId="11" xfId="33" applyNumberFormat="1" applyFont="1" applyFill="1" applyBorder="1" applyAlignment="1">
      <alignment horizontal="center" vertical="center" wrapText="1"/>
      <protection/>
    </xf>
    <xf numFmtId="1" fontId="6" fillId="0" borderId="10" xfId="33" applyNumberFormat="1" applyFont="1" applyBorder="1" applyAlignment="1">
      <alignment horizontal="left" vertical="center" wrapText="1"/>
      <protection/>
    </xf>
    <xf numFmtId="49" fontId="6" fillId="0" borderId="11" xfId="33" applyNumberFormat="1" applyFont="1" applyFill="1" applyBorder="1" applyAlignment="1">
      <alignment horizontal="center" vertical="center"/>
      <protection/>
    </xf>
    <xf numFmtId="2" fontId="6" fillId="0" borderId="11" xfId="33" applyNumberFormat="1" applyFont="1" applyFill="1" applyBorder="1" applyAlignment="1">
      <alignment horizontal="center" vertical="center" wrapText="1"/>
      <protection/>
    </xf>
    <xf numFmtId="2" fontId="6" fillId="0" borderId="11" xfId="33" applyNumberFormat="1" applyFont="1" applyFill="1" applyBorder="1" applyAlignment="1">
      <alignment horizontal="center" vertical="center"/>
      <protection/>
    </xf>
    <xf numFmtId="1" fontId="6" fillId="0" borderId="10" xfId="33" applyNumberFormat="1" applyFont="1" applyFill="1" applyBorder="1" applyAlignment="1">
      <alignment horizontal="left" vertical="top" wrapText="1"/>
      <protection/>
    </xf>
    <xf numFmtId="1" fontId="7" fillId="0" borderId="10" xfId="33" applyNumberFormat="1" applyFont="1" applyFill="1" applyBorder="1" applyAlignment="1">
      <alignment horizontal="justify" vertical="center" wrapText="1"/>
      <protection/>
    </xf>
    <xf numFmtId="0" fontId="6" fillId="0" borderId="10" xfId="33" applyFont="1" applyFill="1" applyBorder="1" applyAlignment="1">
      <alignment horizontal="justify" vertical="center" wrapText="1"/>
      <protection/>
    </xf>
    <xf numFmtId="0" fontId="7" fillId="0" borderId="10" xfId="33" applyFont="1" applyBorder="1">
      <alignment/>
      <protection/>
    </xf>
    <xf numFmtId="49" fontId="7" fillId="0" borderId="11" xfId="33" applyNumberFormat="1" applyFont="1" applyFill="1" applyBorder="1" applyAlignment="1">
      <alignment horizontal="center" vertical="center"/>
      <protection/>
    </xf>
    <xf numFmtId="2" fontId="7" fillId="0" borderId="11" xfId="33" applyNumberFormat="1" applyFont="1" applyFill="1" applyBorder="1" applyAlignment="1">
      <alignment horizontal="center"/>
      <protection/>
    </xf>
    <xf numFmtId="0" fontId="6" fillId="0" borderId="10" xfId="33" applyFont="1" applyFill="1" applyBorder="1" applyAlignment="1">
      <alignment wrapText="1"/>
      <protection/>
    </xf>
    <xf numFmtId="2" fontId="6" fillId="0" borderId="11" xfId="33" applyNumberFormat="1" applyFont="1" applyFill="1" applyBorder="1" applyAlignment="1">
      <alignment horizontal="center"/>
      <protection/>
    </xf>
    <xf numFmtId="1" fontId="7" fillId="0" borderId="10" xfId="33" applyNumberFormat="1" applyFont="1" applyFill="1" applyBorder="1" applyAlignment="1">
      <alignment horizontal="justify" vertical="top" wrapText="1"/>
      <protection/>
    </xf>
    <xf numFmtId="0" fontId="7" fillId="0" borderId="10" xfId="33" applyFont="1" applyFill="1" applyBorder="1" applyAlignment="1">
      <alignment wrapText="1"/>
      <protection/>
    </xf>
    <xf numFmtId="0" fontId="6" fillId="0" borderId="10" xfId="33" applyFont="1" applyFill="1" applyBorder="1" applyAlignment="1">
      <alignment horizontal="left" vertical="center" wrapText="1"/>
      <protection/>
    </xf>
    <xf numFmtId="1" fontId="7" fillId="0" borderId="15" xfId="33" applyNumberFormat="1" applyFont="1" applyFill="1" applyBorder="1" applyAlignment="1">
      <alignment horizontal="left" vertical="top" wrapText="1"/>
      <protection/>
    </xf>
    <xf numFmtId="49" fontId="6" fillId="0" borderId="16" xfId="33" applyNumberFormat="1" applyFont="1" applyFill="1" applyBorder="1" applyAlignment="1">
      <alignment horizontal="center" vertical="center"/>
      <protection/>
    </xf>
    <xf numFmtId="2" fontId="7" fillId="0" borderId="16" xfId="33" applyNumberFormat="1" applyFont="1" applyFill="1" applyBorder="1" applyAlignment="1">
      <alignment horizontal="center" vertical="center" wrapText="1"/>
      <protection/>
    </xf>
    <xf numFmtId="49" fontId="4" fillId="0" borderId="0" xfId="33" applyNumberFormat="1" applyFont="1" applyAlignment="1">
      <alignment horizontal="center"/>
      <protection/>
    </xf>
    <xf numFmtId="0" fontId="9" fillId="0" borderId="0" xfId="33" applyFont="1" applyAlignment="1">
      <alignment horizontal="center" vertical="top" wrapText="1"/>
      <protection/>
    </xf>
    <xf numFmtId="0" fontId="4" fillId="0" borderId="0" xfId="33" applyFont="1" applyAlignment="1">
      <alignment/>
      <protection/>
    </xf>
    <xf numFmtId="0" fontId="9" fillId="0" borderId="0" xfId="33" applyFont="1" applyAlignment="1">
      <alignment horizont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11" xfId="33" applyFont="1" applyBorder="1" applyAlignment="1">
      <alignment horizontal="center" wrapText="1"/>
      <protection/>
    </xf>
    <xf numFmtId="0" fontId="5" fillId="0" borderId="17" xfId="33" applyFont="1" applyBorder="1" applyAlignment="1">
      <alignment horizontal="center" vertical="center" wrapText="1"/>
      <protection/>
    </xf>
    <xf numFmtId="2" fontId="6" fillId="0" borderId="17" xfId="33" applyNumberFormat="1" applyFont="1" applyBorder="1" applyAlignment="1">
      <alignment horizontal="center" vertical="center"/>
      <protection/>
    </xf>
    <xf numFmtId="0" fontId="6" fillId="0" borderId="10" xfId="33" applyFont="1" applyBorder="1">
      <alignment/>
      <protection/>
    </xf>
    <xf numFmtId="2" fontId="7" fillId="0" borderId="11" xfId="33" applyNumberFormat="1" applyFont="1" applyFill="1" applyBorder="1" applyAlignment="1">
      <alignment horizontal="center" vertical="center"/>
      <protection/>
    </xf>
    <xf numFmtId="0" fontId="11" fillId="0" borderId="0" xfId="33" applyFont="1">
      <alignment/>
      <protection/>
    </xf>
    <xf numFmtId="0" fontId="12" fillId="0" borderId="0" xfId="33" applyFont="1" applyAlignment="1">
      <alignment horizontal="center" vertical="top" wrapText="1"/>
      <protection/>
    </xf>
    <xf numFmtId="0" fontId="12" fillId="0" borderId="0" xfId="33" applyFont="1" applyAlignment="1">
      <alignment vertical="top" wrapText="1"/>
      <protection/>
    </xf>
    <xf numFmtId="49" fontId="12" fillId="0" borderId="0" xfId="33" applyNumberFormat="1" applyFont="1" applyAlignment="1">
      <alignment horizontal="center" vertical="top" wrapText="1"/>
      <protection/>
    </xf>
    <xf numFmtId="0" fontId="13" fillId="0" borderId="0" xfId="33" applyFont="1" applyAlignment="1">
      <alignment horizontal="right" wrapText="1"/>
      <protection/>
    </xf>
    <xf numFmtId="0" fontId="14" fillId="0" borderId="0" xfId="33" applyFont="1">
      <alignment/>
      <protection/>
    </xf>
    <xf numFmtId="0" fontId="15" fillId="0" borderId="0" xfId="33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right"/>
      <protection/>
    </xf>
    <xf numFmtId="0" fontId="17" fillId="0" borderId="0" xfId="33" applyFont="1">
      <alignment/>
      <protection/>
    </xf>
    <xf numFmtId="49" fontId="5" fillId="0" borderId="11" xfId="33" applyNumberFormat="1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9" fillId="0" borderId="11" xfId="33" applyFont="1" applyFill="1" applyBorder="1" applyAlignment="1">
      <alignment horizontal="justify" vertical="center" wrapText="1"/>
      <protection/>
    </xf>
    <xf numFmtId="49" fontId="9" fillId="0" borderId="11" xfId="33" applyNumberFormat="1" applyFont="1" applyFill="1" applyBorder="1" applyAlignment="1">
      <alignment horizontal="center" vertical="center" wrapText="1"/>
      <protection/>
    </xf>
    <xf numFmtId="2" fontId="9" fillId="0" borderId="11" xfId="33" applyNumberFormat="1" applyFont="1" applyFill="1" applyBorder="1" applyAlignment="1">
      <alignment horizontal="center" vertical="center" wrapText="1"/>
      <protection/>
    </xf>
    <xf numFmtId="0" fontId="9" fillId="0" borderId="0" xfId="33" applyFont="1" applyAlignment="1">
      <alignment horizontal="justify" vertical="center" wrapText="1"/>
      <protection/>
    </xf>
    <xf numFmtId="0" fontId="5" fillId="0" borderId="11" xfId="33" applyFont="1" applyFill="1" applyBorder="1" applyAlignment="1">
      <alignment horizontal="justify" vertical="center" wrapText="1"/>
      <protection/>
    </xf>
    <xf numFmtId="2" fontId="5" fillId="0" borderId="11" xfId="33" applyNumberFormat="1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justify" vertical="center" wrapText="1"/>
      <protection/>
    </xf>
    <xf numFmtId="0" fontId="18" fillId="0" borderId="11" xfId="54" applyFont="1" applyFill="1" applyBorder="1" applyAlignment="1">
      <alignment horizontal="justify" vertical="center" wrapText="1"/>
      <protection/>
    </xf>
    <xf numFmtId="2" fontId="14" fillId="0" borderId="0" xfId="33" applyNumberFormat="1" applyFont="1">
      <alignment/>
      <protection/>
    </xf>
    <xf numFmtId="0" fontId="18" fillId="0" borderId="18" xfId="54" applyFont="1" applyFill="1" applyBorder="1" applyAlignment="1">
      <alignment horizontal="left" wrapText="1"/>
      <protection/>
    </xf>
    <xf numFmtId="49" fontId="5" fillId="0" borderId="11" xfId="53" applyNumberFormat="1" applyFont="1" applyFill="1" applyBorder="1" applyAlignment="1">
      <alignment horizontal="left" wrapText="1"/>
      <protection/>
    </xf>
    <xf numFmtId="0" fontId="5" fillId="0" borderId="11" xfId="33" applyFont="1" applyFill="1" applyBorder="1" applyAlignment="1">
      <alignment wrapText="1"/>
      <protection/>
    </xf>
    <xf numFmtId="49" fontId="4" fillId="0" borderId="0" xfId="33" applyNumberFormat="1" applyFont="1" applyFill="1" applyBorder="1" applyAlignment="1">
      <alignment horizontal="center" wrapText="1"/>
      <protection/>
    </xf>
    <xf numFmtId="1" fontId="9" fillId="0" borderId="11" xfId="33" applyNumberFormat="1" applyFont="1" applyFill="1" applyBorder="1" applyAlignment="1">
      <alignment horizontal="justify" vertical="center" wrapText="1"/>
      <protection/>
    </xf>
    <xf numFmtId="49" fontId="5" fillId="0" borderId="11" xfId="33" applyNumberFormat="1" applyFont="1" applyFill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justify" vertical="center" wrapText="1" shrinkToFit="1"/>
      <protection/>
    </xf>
    <xf numFmtId="0" fontId="4" fillId="0" borderId="0" xfId="33" applyFont="1" applyFill="1" applyBorder="1" applyAlignment="1">
      <alignment wrapText="1"/>
      <protection/>
    </xf>
    <xf numFmtId="0" fontId="14" fillId="0" borderId="0" xfId="33" applyFont="1" applyBorder="1">
      <alignment/>
      <protection/>
    </xf>
    <xf numFmtId="49" fontId="9" fillId="0" borderId="11" xfId="33" applyNumberFormat="1" applyFont="1" applyFill="1" applyBorder="1" applyAlignment="1">
      <alignment horizontal="center" vertical="center"/>
      <protection/>
    </xf>
    <xf numFmtId="0" fontId="16" fillId="0" borderId="11" xfId="54" applyFont="1" applyBorder="1" applyAlignment="1">
      <alignment horizontal="left" wrapText="1"/>
      <protection/>
    </xf>
    <xf numFmtId="0" fontId="5" fillId="0" borderId="19" xfId="33" applyNumberFormat="1" applyFont="1" applyFill="1" applyBorder="1" applyAlignment="1" applyProtection="1">
      <alignment wrapText="1"/>
      <protection/>
    </xf>
    <xf numFmtId="2" fontId="5" fillId="0" borderId="11" xfId="33" applyNumberFormat="1" applyFont="1" applyFill="1" applyBorder="1" applyAlignment="1">
      <alignment horizontal="center" vertical="center"/>
      <protection/>
    </xf>
    <xf numFmtId="2" fontId="9" fillId="0" borderId="11" xfId="33" applyNumberFormat="1" applyFont="1" applyFill="1" applyBorder="1" applyAlignment="1">
      <alignment horizontal="center" vertical="center"/>
      <protection/>
    </xf>
    <xf numFmtId="0" fontId="9" fillId="33" borderId="11" xfId="33" applyFont="1" applyFill="1" applyBorder="1" applyAlignment="1">
      <alignment horizontal="justify" vertical="center" wrapText="1" shrinkToFit="1"/>
      <protection/>
    </xf>
    <xf numFmtId="0" fontId="18" fillId="0" borderId="18" xfId="54" applyFont="1" applyFill="1" applyBorder="1" applyAlignment="1">
      <alignment horizontal="justify" vertical="center" wrapText="1"/>
      <protection/>
    </xf>
    <xf numFmtId="49" fontId="9" fillId="0" borderId="11" xfId="53" applyNumberFormat="1" applyFont="1" applyFill="1" applyBorder="1" applyAlignment="1">
      <alignment horizontal="justify" vertical="center" wrapText="1"/>
      <protection/>
    </xf>
    <xf numFmtId="49" fontId="5" fillId="0" borderId="11" xfId="53" applyNumberFormat="1" applyFont="1" applyFill="1" applyBorder="1" applyAlignment="1">
      <alignment horizontal="justify" vertical="center" wrapText="1"/>
      <protection/>
    </xf>
    <xf numFmtId="49" fontId="9" fillId="0" borderId="20" xfId="33" applyNumberFormat="1" applyFont="1" applyFill="1" applyBorder="1" applyAlignment="1">
      <alignment horizontal="center" vertical="center"/>
      <protection/>
    </xf>
    <xf numFmtId="49" fontId="9" fillId="0" borderId="21" xfId="33" applyNumberFormat="1" applyFont="1" applyFill="1" applyBorder="1" applyAlignment="1">
      <alignment horizontal="center" vertical="center"/>
      <protection/>
    </xf>
    <xf numFmtId="49" fontId="5" fillId="0" borderId="20" xfId="33" applyNumberFormat="1" applyFont="1" applyFill="1" applyBorder="1" applyAlignment="1">
      <alignment horizontal="center" vertical="center"/>
      <protection/>
    </xf>
    <xf numFmtId="0" fontId="9" fillId="33" borderId="11" xfId="33" applyFont="1" applyFill="1" applyBorder="1" applyAlignment="1">
      <alignment horizontal="justify" vertical="top" wrapText="1" shrinkToFit="1"/>
      <protection/>
    </xf>
    <xf numFmtId="2" fontId="5" fillId="0" borderId="0" xfId="33" applyNumberFormat="1" applyFont="1" applyFill="1" applyBorder="1" applyAlignment="1">
      <alignment horizontal="center" vertical="center" wrapText="1"/>
      <protection/>
    </xf>
    <xf numFmtId="0" fontId="12" fillId="0" borderId="0" xfId="33" applyFont="1" applyFill="1" applyAlignment="1">
      <alignment horizontal="center" vertical="top" wrapText="1"/>
      <protection/>
    </xf>
    <xf numFmtId="0" fontId="12" fillId="0" borderId="0" xfId="33" applyFont="1" applyFill="1" applyAlignment="1">
      <alignment vertical="top" wrapText="1"/>
      <protection/>
    </xf>
    <xf numFmtId="49" fontId="12" fillId="0" borderId="0" xfId="33" applyNumberFormat="1" applyFont="1" applyFill="1" applyAlignment="1">
      <alignment horizontal="center" vertical="top" wrapText="1"/>
      <protection/>
    </xf>
    <xf numFmtId="0" fontId="19" fillId="0" borderId="0" xfId="33" applyFont="1">
      <alignment/>
      <protection/>
    </xf>
    <xf numFmtId="0" fontId="8" fillId="0" borderId="0" xfId="33" applyFont="1" applyAlignment="1">
      <alignment vertical="top" wrapText="1"/>
      <protection/>
    </xf>
    <xf numFmtId="0" fontId="12" fillId="0" borderId="0" xfId="33" applyNumberFormat="1" applyFont="1" applyFill="1" applyAlignment="1">
      <alignment horizontal="center" vertical="top" wrapText="1"/>
      <protection/>
    </xf>
    <xf numFmtId="49" fontId="5" fillId="34" borderId="22" xfId="0" applyNumberFormat="1" applyFont="1" applyFill="1" applyBorder="1" applyAlignment="1">
      <alignment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49" fontId="9" fillId="34" borderId="22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16" fillId="0" borderId="18" xfId="54" applyFont="1" applyFill="1" applyBorder="1" applyAlignment="1">
      <alignment horizontal="left" wrapText="1"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5" fillId="0" borderId="22" xfId="0" applyFont="1" applyBorder="1" applyAlignment="1">
      <alignment vertical="center" wrapText="1"/>
    </xf>
    <xf numFmtId="0" fontId="5" fillId="0" borderId="18" xfId="33" applyFont="1" applyFill="1" applyBorder="1" applyAlignment="1">
      <alignment horizontal="center" vertical="center" wrapText="1"/>
      <protection/>
    </xf>
    <xf numFmtId="49" fontId="9" fillId="0" borderId="21" xfId="33" applyNumberFormat="1" applyFont="1" applyFill="1" applyBorder="1" applyAlignment="1">
      <alignment horizontal="center" vertical="center" wrapText="1"/>
      <protection/>
    </xf>
    <xf numFmtId="0" fontId="18" fillId="0" borderId="24" xfId="54" applyFont="1" applyFill="1" applyBorder="1" applyAlignment="1">
      <alignment horizontal="justify" vertical="center" wrapText="1"/>
      <protection/>
    </xf>
    <xf numFmtId="0" fontId="9" fillId="0" borderId="22" xfId="0" applyFont="1" applyBorder="1" applyAlignment="1">
      <alignment vertical="center" wrapText="1"/>
    </xf>
    <xf numFmtId="49" fontId="5" fillId="0" borderId="21" xfId="3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left" vertical="center" wrapText="1"/>
      <protection/>
    </xf>
    <xf numFmtId="0" fontId="5" fillId="33" borderId="11" xfId="33" applyFont="1" applyFill="1" applyBorder="1" applyAlignment="1">
      <alignment vertical="center" wrapText="1" shrinkToFit="1"/>
      <protection/>
    </xf>
    <xf numFmtId="49" fontId="5" fillId="0" borderId="21" xfId="33" applyNumberFormat="1" applyFont="1" applyFill="1" applyBorder="1" applyAlignment="1">
      <alignment horizontal="center" vertical="center"/>
      <protection/>
    </xf>
    <xf numFmtId="49" fontId="9" fillId="0" borderId="11" xfId="33" applyNumberFormat="1" applyFont="1" applyFill="1" applyBorder="1" applyAlignment="1">
      <alignment horizontal="center" vertical="center" shrinkToFit="1"/>
      <protection/>
    </xf>
    <xf numFmtId="2" fontId="7" fillId="0" borderId="18" xfId="33" applyNumberFormat="1" applyFont="1" applyFill="1" applyBorder="1" applyAlignment="1">
      <alignment horizontal="center" vertical="center" wrapText="1"/>
      <protection/>
    </xf>
    <xf numFmtId="49" fontId="5" fillId="0" borderId="25" xfId="33" applyNumberFormat="1" applyFont="1" applyFill="1" applyBorder="1" applyAlignment="1">
      <alignment horizontal="center" vertical="center" wrapText="1"/>
      <protection/>
    </xf>
    <xf numFmtId="0" fontId="9" fillId="0" borderId="24" xfId="33" applyFont="1" applyFill="1" applyBorder="1" applyAlignment="1">
      <alignment horizontal="justify" vertical="center" wrapText="1"/>
      <protection/>
    </xf>
    <xf numFmtId="0" fontId="15" fillId="0" borderId="18" xfId="33" applyFont="1" applyFill="1" applyBorder="1" applyAlignment="1">
      <alignment horizontal="center"/>
      <protection/>
    </xf>
    <xf numFmtId="0" fontId="5" fillId="0" borderId="25" xfId="33" applyFont="1" applyFill="1" applyBorder="1" applyAlignment="1">
      <alignment horizontal="center" vertical="center" wrapText="1"/>
      <protection/>
    </xf>
    <xf numFmtId="49" fontId="5" fillId="0" borderId="22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justify" vertical="center" wrapText="1"/>
      <protection/>
    </xf>
    <xf numFmtId="0" fontId="20" fillId="0" borderId="0" xfId="33" applyFont="1" applyAlignment="1">
      <alignment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justify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justify" vertical="center" wrapText="1"/>
      <protection/>
    </xf>
    <xf numFmtId="0" fontId="5" fillId="0" borderId="17" xfId="33" applyFont="1" applyFill="1" applyBorder="1">
      <alignment/>
      <protection/>
    </xf>
    <xf numFmtId="49" fontId="7" fillId="0" borderId="10" xfId="33" applyNumberFormat="1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justify" vertical="center" wrapText="1"/>
      <protection/>
    </xf>
    <xf numFmtId="2" fontId="7" fillId="0" borderId="11" xfId="33" applyNumberFormat="1" applyFont="1" applyBorder="1" applyAlignment="1">
      <alignment horizontal="center" vertical="center" wrapText="1"/>
      <protection/>
    </xf>
    <xf numFmtId="2" fontId="7" fillId="0" borderId="17" xfId="33" applyNumberFormat="1" applyFont="1" applyFill="1" applyBorder="1" applyAlignment="1">
      <alignment horizontal="center" vertical="center" wrapText="1"/>
      <protection/>
    </xf>
    <xf numFmtId="49" fontId="6" fillId="0" borderId="10" xfId="33" applyNumberFormat="1" applyFont="1" applyBorder="1" applyAlignment="1">
      <alignment vertical="center"/>
      <protection/>
    </xf>
    <xf numFmtId="49" fontId="7" fillId="0" borderId="10" xfId="33" applyNumberFormat="1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justify" vertical="center" wrapText="1"/>
      <protection/>
    </xf>
    <xf numFmtId="2" fontId="6" fillId="0" borderId="11" xfId="33" applyNumberFormat="1" applyFont="1" applyBorder="1" applyAlignment="1">
      <alignment horizontal="center" vertical="center" wrapText="1"/>
      <protection/>
    </xf>
    <xf numFmtId="2" fontId="6" fillId="0" borderId="17" xfId="33" applyNumberFormat="1" applyFont="1" applyFill="1" applyBorder="1" applyAlignment="1">
      <alignment horizontal="center" vertical="center" wrapText="1"/>
      <protection/>
    </xf>
    <xf numFmtId="49" fontId="6" fillId="0" borderId="10" xfId="33" applyNumberFormat="1" applyFont="1" applyBorder="1" applyAlignment="1">
      <alignment horizontal="center" vertical="center" wrapText="1"/>
      <protection/>
    </xf>
    <xf numFmtId="49" fontId="6" fillId="0" borderId="11" xfId="33" applyNumberFormat="1" applyFont="1" applyBorder="1" applyAlignment="1">
      <alignment horizontal="center" vertical="center" wrapText="1"/>
      <protection/>
    </xf>
    <xf numFmtId="0" fontId="8" fillId="33" borderId="11" xfId="33" applyFont="1" applyFill="1" applyBorder="1" applyAlignment="1">
      <alignment vertical="center" wrapText="1"/>
      <protection/>
    </xf>
    <xf numFmtId="2" fontId="8" fillId="33" borderId="11" xfId="33" applyNumberFormat="1" applyFont="1" applyFill="1" applyBorder="1" applyAlignment="1">
      <alignment horizontal="center" vertical="center" wrapText="1"/>
      <protection/>
    </xf>
    <xf numFmtId="2" fontId="6" fillId="0" borderId="17" xfId="33" applyNumberFormat="1" applyFont="1" applyFill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left" vertical="center" wrapText="1"/>
      <protection/>
    </xf>
    <xf numFmtId="2" fontId="7" fillId="0" borderId="17" xfId="33" applyNumberFormat="1" applyFont="1" applyFill="1" applyBorder="1" applyAlignment="1">
      <alignment horizontal="center" vertical="center"/>
      <protection/>
    </xf>
    <xf numFmtId="0" fontId="7" fillId="0" borderId="0" xfId="33" applyFont="1">
      <alignment/>
      <protection/>
    </xf>
    <xf numFmtId="165" fontId="6" fillId="0" borderId="11" xfId="33" applyNumberFormat="1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17" xfId="33" applyFont="1" applyFill="1" applyBorder="1" applyAlignment="1">
      <alignment horizontal="center" vertical="center"/>
      <protection/>
    </xf>
    <xf numFmtId="2" fontId="7" fillId="0" borderId="17" xfId="33" applyNumberFormat="1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vertical="center" wrapText="1"/>
      <protection/>
    </xf>
    <xf numFmtId="0" fontId="23" fillId="0" borderId="0" xfId="33" applyFont="1">
      <alignment/>
      <protection/>
    </xf>
    <xf numFmtId="0" fontId="6" fillId="0" borderId="10" xfId="33" applyFont="1" applyBorder="1" applyAlignment="1">
      <alignment horizontal="center" vertical="center" wrapText="1"/>
      <protection/>
    </xf>
    <xf numFmtId="2" fontId="8" fillId="0" borderId="17" xfId="33" applyNumberFormat="1" applyFont="1" applyFill="1" applyBorder="1" applyAlignment="1">
      <alignment horizontal="center" vertical="center"/>
      <protection/>
    </xf>
    <xf numFmtId="0" fontId="24" fillId="0" borderId="0" xfId="33" applyFont="1">
      <alignment/>
      <protection/>
    </xf>
    <xf numFmtId="2" fontId="25" fillId="0" borderId="17" xfId="33" applyNumberFormat="1" applyFont="1" applyFill="1" applyBorder="1" applyAlignment="1">
      <alignment horizontal="center" vertical="center"/>
      <protection/>
    </xf>
    <xf numFmtId="49" fontId="25" fillId="0" borderId="10" xfId="33" applyNumberFormat="1" applyFont="1" applyBorder="1" applyAlignment="1">
      <alignment horizontal="center" vertical="center" wrapText="1"/>
      <protection/>
    </xf>
    <xf numFmtId="2" fontId="25" fillId="0" borderId="11" xfId="33" applyNumberFormat="1" applyFont="1" applyBorder="1" applyAlignment="1">
      <alignment horizontal="center" vertical="center" wrapText="1"/>
      <protection/>
    </xf>
    <xf numFmtId="49" fontId="8" fillId="0" borderId="10" xfId="33" applyNumberFormat="1" applyFont="1" applyBorder="1" applyAlignment="1">
      <alignment horizontal="center" vertical="center" wrapText="1"/>
      <protection/>
    </xf>
    <xf numFmtId="2" fontId="8" fillId="0" borderId="11" xfId="33" applyNumberFormat="1" applyFont="1" applyBorder="1" applyAlignment="1">
      <alignment horizontal="center" vertical="center" wrapText="1"/>
      <protection/>
    </xf>
    <xf numFmtId="2" fontId="24" fillId="0" borderId="11" xfId="33" applyNumberFormat="1" applyFont="1" applyBorder="1" applyAlignment="1">
      <alignment horizontal="center" vertical="center" wrapText="1"/>
      <protection/>
    </xf>
    <xf numFmtId="2" fontId="26" fillId="0" borderId="17" xfId="33" applyNumberFormat="1" applyFont="1" applyFill="1" applyBorder="1" applyAlignment="1">
      <alignment vertical="center"/>
      <protection/>
    </xf>
    <xf numFmtId="0" fontId="26" fillId="0" borderId="0" xfId="33" applyFont="1">
      <alignment/>
      <protection/>
    </xf>
    <xf numFmtId="2" fontId="6" fillId="0" borderId="24" xfId="33" applyNumberFormat="1" applyFont="1" applyBorder="1" applyAlignment="1">
      <alignment horizontal="center" vertical="center" wrapText="1"/>
      <protection/>
    </xf>
    <xf numFmtId="2" fontId="6" fillId="0" borderId="26" xfId="33" applyNumberFormat="1" applyFont="1" applyFill="1" applyBorder="1" applyAlignment="1">
      <alignment horizontal="center" vertical="center"/>
      <protection/>
    </xf>
    <xf numFmtId="0" fontId="26" fillId="0" borderId="26" xfId="33" applyFont="1" applyFill="1" applyBorder="1" applyAlignment="1">
      <alignment vertical="center"/>
      <protection/>
    </xf>
    <xf numFmtId="49" fontId="7" fillId="0" borderId="15" xfId="33" applyNumberFormat="1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justify" vertical="center" wrapText="1"/>
      <protection/>
    </xf>
    <xf numFmtId="2" fontId="7" fillId="0" borderId="16" xfId="33" applyNumberFormat="1" applyFont="1" applyBorder="1" applyAlignment="1">
      <alignment horizontal="center" vertical="center" wrapText="1"/>
      <protection/>
    </xf>
    <xf numFmtId="2" fontId="7" fillId="0" borderId="27" xfId="33" applyNumberFormat="1" applyFont="1" applyBorder="1" applyAlignment="1">
      <alignment horizontal="center" vertical="center" wrapText="1"/>
      <protection/>
    </xf>
    <xf numFmtId="0" fontId="2" fillId="0" borderId="0" xfId="33" applyAlignment="1">
      <alignment horizontal="right" vertical="top" wrapText="1"/>
      <protection/>
    </xf>
    <xf numFmtId="0" fontId="4" fillId="0" borderId="0" xfId="33" applyFont="1" applyFill="1" applyBorder="1" applyAlignment="1">
      <alignment horizontal="left" vertical="top" wrapText="1"/>
      <protection/>
    </xf>
    <xf numFmtId="0" fontId="2" fillId="0" borderId="0" xfId="33" applyFont="1" applyAlignment="1">
      <alignment horizontal="left" vertical="top" wrapText="1"/>
      <protection/>
    </xf>
    <xf numFmtId="0" fontId="2" fillId="0" borderId="0" xfId="33" applyFont="1" applyAlignment="1">
      <alignment/>
      <protection/>
    </xf>
    <xf numFmtId="0" fontId="4" fillId="0" borderId="0" xfId="33" applyFont="1" applyAlignment="1">
      <alignment horizontal="left" vertical="center" wrapText="1"/>
      <protection/>
    </xf>
    <xf numFmtId="0" fontId="2" fillId="0" borderId="0" xfId="33" applyAlignment="1">
      <alignment horizontal="center" vertical="center" wrapText="1"/>
      <protection/>
    </xf>
    <xf numFmtId="0" fontId="2" fillId="0" borderId="0" xfId="33" applyAlignment="1">
      <alignment horizontal="justify" vertical="center" wrapText="1"/>
      <protection/>
    </xf>
    <xf numFmtId="49" fontId="9" fillId="0" borderId="25" xfId="53" applyNumberFormat="1" applyFont="1" applyFill="1" applyBorder="1" applyAlignment="1">
      <alignment horizontal="justify" vertical="center" wrapText="1"/>
      <protection/>
    </xf>
    <xf numFmtId="0" fontId="18" fillId="0" borderId="22" xfId="54" applyFont="1" applyFill="1" applyBorder="1" applyAlignment="1">
      <alignment horizontal="justify" vertical="center" wrapText="1"/>
      <protection/>
    </xf>
    <xf numFmtId="0" fontId="9" fillId="0" borderId="12" xfId="33" applyFont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 vertical="center" wrapText="1"/>
      <protection/>
    </xf>
    <xf numFmtId="0" fontId="9" fillId="0" borderId="28" xfId="33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center" vertical="center" wrapText="1"/>
      <protection/>
    </xf>
    <xf numFmtId="49" fontId="9" fillId="0" borderId="10" xfId="33" applyNumberFormat="1" applyFont="1" applyBorder="1" applyAlignment="1">
      <alignment horizontal="center" vertical="center" wrapText="1"/>
      <protection/>
    </xf>
    <xf numFmtId="0" fontId="5" fillId="0" borderId="25" xfId="33" applyFont="1" applyBorder="1" applyAlignment="1">
      <alignment horizontal="center" vertical="center" wrapText="1"/>
      <protection/>
    </xf>
    <xf numFmtId="0" fontId="5" fillId="0" borderId="22" xfId="33" applyFont="1" applyBorder="1" applyAlignment="1">
      <alignment horizontal="justify" vertical="center" wrapText="1"/>
      <protection/>
    </xf>
    <xf numFmtId="49" fontId="5" fillId="0" borderId="11" xfId="33" applyNumberFormat="1" applyFont="1" applyFill="1" applyBorder="1" applyAlignment="1">
      <alignment horizontal="center" vertical="center" shrinkToFit="1"/>
      <protection/>
    </xf>
    <xf numFmtId="0" fontId="5" fillId="0" borderId="0" xfId="33" applyFont="1" applyBorder="1" applyAlignment="1">
      <alignment horizontal="right" vertical="top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49" fontId="7" fillId="0" borderId="12" xfId="33" applyNumberFormat="1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49" fontId="7" fillId="0" borderId="13" xfId="33" applyNumberFormat="1" applyFont="1" applyBorder="1" applyAlignment="1">
      <alignment horizontal="center" vertical="center" wrapText="1"/>
      <protection/>
    </xf>
    <xf numFmtId="49" fontId="7" fillId="0" borderId="29" xfId="33" applyNumberFormat="1" applyFont="1" applyFill="1" applyBorder="1" applyAlignment="1">
      <alignment horizontal="center" vertical="center" wrapText="1"/>
      <protection/>
    </xf>
    <xf numFmtId="0" fontId="9" fillId="0" borderId="30" xfId="33" applyFont="1" applyBorder="1" applyAlignment="1">
      <alignment horizontal="center" vertical="center" wrapText="1"/>
      <protection/>
    </xf>
    <xf numFmtId="0" fontId="9" fillId="0" borderId="31" xfId="33" applyFont="1" applyBorder="1" applyAlignment="1">
      <alignment horizontal="center" vertical="center" wrapText="1"/>
      <protection/>
    </xf>
    <xf numFmtId="0" fontId="9" fillId="0" borderId="32" xfId="33" applyFont="1" applyBorder="1" applyAlignment="1">
      <alignment horizontal="center" vertical="center" wrapText="1"/>
      <protection/>
    </xf>
    <xf numFmtId="0" fontId="9" fillId="0" borderId="33" xfId="33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right" wrapText="1"/>
      <protection/>
    </xf>
    <xf numFmtId="0" fontId="7" fillId="0" borderId="0" xfId="33" applyFont="1" applyBorder="1" applyAlignment="1">
      <alignment horizontal="center" vertical="top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5" fillId="0" borderId="21" xfId="33" applyFont="1" applyFill="1" applyBorder="1" applyAlignment="1">
      <alignment horizontal="center" vertical="center" wrapText="1"/>
      <protection/>
    </xf>
    <xf numFmtId="0" fontId="8" fillId="0" borderId="0" xfId="33" applyFont="1" applyBorder="1" applyAlignment="1">
      <alignment horizontal="left" vertical="top" wrapText="1"/>
      <protection/>
    </xf>
    <xf numFmtId="0" fontId="16" fillId="0" borderId="22" xfId="33" applyFont="1" applyFill="1" applyBorder="1" applyAlignment="1">
      <alignment horizontal="center"/>
      <protection/>
    </xf>
    <xf numFmtId="0" fontId="13" fillId="0" borderId="0" xfId="33" applyFont="1" applyBorder="1" applyAlignment="1">
      <alignment horizontal="right" wrapText="1"/>
      <protection/>
    </xf>
    <xf numFmtId="0" fontId="7" fillId="0" borderId="0" xfId="33" applyFont="1" applyFill="1" applyBorder="1" applyAlignment="1">
      <alignment horizontal="center" vertical="top" wrapText="1"/>
      <protection/>
    </xf>
    <xf numFmtId="0" fontId="16" fillId="0" borderId="0" xfId="33" applyFont="1" applyFill="1" applyBorder="1" applyAlignment="1">
      <alignment horizontal="right"/>
      <protection/>
    </xf>
    <xf numFmtId="0" fontId="5" fillId="0" borderId="22" xfId="33" applyFont="1" applyFill="1" applyBorder="1" applyAlignment="1">
      <alignment horizontal="center" vertical="center" wrapText="1"/>
      <protection/>
    </xf>
    <xf numFmtId="49" fontId="5" fillId="0" borderId="22" xfId="33" applyNumberFormat="1" applyFont="1" applyFill="1" applyBorder="1" applyAlignment="1">
      <alignment horizontal="center" vertical="center" wrapText="1"/>
      <protection/>
    </xf>
    <xf numFmtId="0" fontId="16" fillId="0" borderId="22" xfId="33" applyFont="1" applyFill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55"/>
  <sheetViews>
    <sheetView view="pageBreakPreview" zoomScaleSheetLayoutView="100" zoomScalePageLayoutView="0" workbookViewId="0" topLeftCell="C1">
      <selection activeCell="K37" sqref="K37"/>
    </sheetView>
  </sheetViews>
  <sheetFormatPr defaultColWidth="9.140625" defaultRowHeight="26.25" customHeight="1"/>
  <cols>
    <col min="1" max="1" width="17.421875" style="4" customWidth="1"/>
    <col min="2" max="2" width="35.8515625" style="179" customWidth="1"/>
    <col min="3" max="3" width="60.28125" style="180" customWidth="1"/>
    <col min="4" max="4" width="31.8515625" style="180" hidden="1" customWidth="1"/>
    <col min="5" max="5" width="19.57421875" style="180" customWidth="1"/>
    <col min="6" max="6" width="31.00390625" style="179" customWidth="1"/>
    <col min="7" max="7" width="17.57421875" style="4" hidden="1" customWidth="1"/>
    <col min="8" max="8" width="14.421875" style="4" customWidth="1"/>
    <col min="9" max="16384" width="9.140625" style="4" customWidth="1"/>
  </cols>
  <sheetData>
    <row r="1" spans="2:7" s="1" customFormat="1" ht="123" customHeight="1">
      <c r="B1" s="120"/>
      <c r="C1" s="121"/>
      <c r="D1" s="121"/>
      <c r="E1" s="191" t="s">
        <v>237</v>
      </c>
      <c r="F1" s="191"/>
      <c r="G1" s="191"/>
    </row>
    <row r="2" spans="1:6" s="2" customFormat="1" ht="21" customHeight="1">
      <c r="A2" s="192" t="s">
        <v>152</v>
      </c>
      <c r="B2" s="192"/>
      <c r="C2" s="192"/>
      <c r="D2" s="192"/>
      <c r="E2" s="192"/>
      <c r="F2" s="192"/>
    </row>
    <row r="3" spans="1:6" s="1" customFormat="1" ht="16.5" thickBot="1">
      <c r="A3" s="122"/>
      <c r="B3" s="123"/>
      <c r="C3" s="124"/>
      <c r="D3" s="124"/>
      <c r="E3" s="124"/>
      <c r="F3" s="125" t="s">
        <v>0</v>
      </c>
    </row>
    <row r="4" spans="1:7" s="1" customFormat="1" ht="15.75" customHeight="1" thickBot="1">
      <c r="A4" s="193" t="s">
        <v>153</v>
      </c>
      <c r="B4" s="194" t="s">
        <v>154</v>
      </c>
      <c r="C4" s="195" t="s">
        <v>155</v>
      </c>
      <c r="D4" s="199"/>
      <c r="E4" s="197" t="s">
        <v>245</v>
      </c>
      <c r="F4" s="197" t="s">
        <v>107</v>
      </c>
      <c r="G4" s="196" t="s">
        <v>156</v>
      </c>
    </row>
    <row r="5" spans="1:7" s="2" customFormat="1" ht="37.5" customHeight="1">
      <c r="A5" s="193"/>
      <c r="B5" s="194"/>
      <c r="C5" s="195"/>
      <c r="D5" s="200"/>
      <c r="E5" s="198"/>
      <c r="F5" s="198"/>
      <c r="G5" s="196"/>
    </row>
    <row r="6" spans="1:7" s="5" customFormat="1" ht="15.75">
      <c r="A6" s="7">
        <v>1</v>
      </c>
      <c r="B6" s="8">
        <v>2</v>
      </c>
      <c r="C6" s="127">
        <v>3</v>
      </c>
      <c r="D6" s="127"/>
      <c r="E6" s="188">
        <v>4</v>
      </c>
      <c r="F6" s="188">
        <v>5</v>
      </c>
      <c r="G6" s="128"/>
    </row>
    <row r="7" spans="1:7" s="2" customFormat="1" ht="18.75">
      <c r="A7" s="129" t="s">
        <v>2</v>
      </c>
      <c r="B7" s="126" t="s">
        <v>157</v>
      </c>
      <c r="C7" s="130" t="s">
        <v>158</v>
      </c>
      <c r="D7" s="131">
        <f>D8+D24</f>
        <v>265.65</v>
      </c>
      <c r="E7" s="131"/>
      <c r="F7" s="131">
        <f>F8+F24</f>
        <v>265.65</v>
      </c>
      <c r="G7" s="132" t="e">
        <f>G8+G24</f>
        <v>#REF!</v>
      </c>
    </row>
    <row r="8" spans="1:7" s="2" customFormat="1" ht="18.75">
      <c r="A8" s="133"/>
      <c r="B8" s="126"/>
      <c r="C8" s="130" t="s">
        <v>159</v>
      </c>
      <c r="D8" s="131">
        <f>D9+D12+D15+D21</f>
        <v>265.65</v>
      </c>
      <c r="E8" s="131"/>
      <c r="F8" s="131">
        <f>F9+F12+F15+F21</f>
        <v>265.65</v>
      </c>
      <c r="G8" s="132" t="e">
        <f>G9+++#REF!+G12+G15+G21</f>
        <v>#REF!</v>
      </c>
    </row>
    <row r="9" spans="1:7" s="2" customFormat="1" ht="18.75">
      <c r="A9" s="134" t="s">
        <v>2</v>
      </c>
      <c r="B9" s="135" t="s">
        <v>160</v>
      </c>
      <c r="C9" s="136" t="s">
        <v>161</v>
      </c>
      <c r="D9" s="137">
        <f>D10+D11</f>
        <v>78.65</v>
      </c>
      <c r="E9" s="131"/>
      <c r="F9" s="137">
        <f>F10+F11</f>
        <v>78.65</v>
      </c>
      <c r="G9" s="138">
        <f>G10</f>
        <v>33</v>
      </c>
    </row>
    <row r="10" spans="1:7" s="2" customFormat="1" ht="113.25" customHeight="1">
      <c r="A10" s="139" t="s">
        <v>162</v>
      </c>
      <c r="B10" s="140" t="s">
        <v>163</v>
      </c>
      <c r="C10" s="141" t="s">
        <v>164</v>
      </c>
      <c r="D10" s="142">
        <v>30</v>
      </c>
      <c r="E10" s="131"/>
      <c r="F10" s="137">
        <v>30</v>
      </c>
      <c r="G10" s="143">
        <f>F10*1.1</f>
        <v>33</v>
      </c>
    </row>
    <row r="11" spans="1:7" s="2" customFormat="1" ht="169.5" customHeight="1">
      <c r="A11" s="139" t="s">
        <v>165</v>
      </c>
      <c r="B11" s="144" t="s">
        <v>235</v>
      </c>
      <c r="C11" s="145" t="s">
        <v>236</v>
      </c>
      <c r="D11" s="137">
        <v>48.65</v>
      </c>
      <c r="E11" s="137"/>
      <c r="F11" s="137">
        <v>48.65</v>
      </c>
      <c r="G11" s="143">
        <v>0</v>
      </c>
    </row>
    <row r="12" spans="1:7" s="147" customFormat="1" ht="18.75">
      <c r="A12" s="134" t="s">
        <v>2</v>
      </c>
      <c r="B12" s="126" t="s">
        <v>166</v>
      </c>
      <c r="C12" s="130" t="s">
        <v>167</v>
      </c>
      <c r="D12" s="131">
        <f>D13</f>
        <v>12</v>
      </c>
      <c r="E12" s="131"/>
      <c r="F12" s="131">
        <f>F14</f>
        <v>12</v>
      </c>
      <c r="G12" s="146">
        <f>G13</f>
        <v>13.200000000000001</v>
      </c>
    </row>
    <row r="13" spans="1:7" s="2" customFormat="1" ht="18.75">
      <c r="A13" s="139" t="s">
        <v>2</v>
      </c>
      <c r="B13" s="144" t="s">
        <v>168</v>
      </c>
      <c r="C13" s="136" t="s">
        <v>169</v>
      </c>
      <c r="D13" s="137">
        <f>D14</f>
        <v>12</v>
      </c>
      <c r="E13" s="131"/>
      <c r="F13" s="137">
        <f>F14</f>
        <v>12</v>
      </c>
      <c r="G13" s="143">
        <f>G14</f>
        <v>13.200000000000001</v>
      </c>
    </row>
    <row r="14" spans="1:7" s="2" customFormat="1" ht="18.75">
      <c r="A14" s="139" t="s">
        <v>162</v>
      </c>
      <c r="B14" s="144" t="s">
        <v>170</v>
      </c>
      <c r="C14" s="145" t="s">
        <v>169</v>
      </c>
      <c r="D14" s="137">
        <v>12</v>
      </c>
      <c r="E14" s="131"/>
      <c r="F14" s="137">
        <v>12</v>
      </c>
      <c r="G14" s="143">
        <f>F14*1.1</f>
        <v>13.200000000000001</v>
      </c>
    </row>
    <row r="15" spans="1:7" s="147" customFormat="1" ht="18.75">
      <c r="A15" s="134" t="s">
        <v>2</v>
      </c>
      <c r="B15" s="126" t="s">
        <v>171</v>
      </c>
      <c r="C15" s="130" t="s">
        <v>172</v>
      </c>
      <c r="D15" s="131">
        <f>D16+D18</f>
        <v>165</v>
      </c>
      <c r="E15" s="131"/>
      <c r="F15" s="131">
        <f>F16+F18</f>
        <v>165</v>
      </c>
      <c r="G15" s="132">
        <f>G16+G18</f>
        <v>181.5</v>
      </c>
    </row>
    <row r="16" spans="1:7" s="147" customFormat="1" ht="18.75">
      <c r="A16" s="134" t="s">
        <v>2</v>
      </c>
      <c r="B16" s="126" t="s">
        <v>173</v>
      </c>
      <c r="C16" s="130" t="s">
        <v>174</v>
      </c>
      <c r="D16" s="131">
        <f>D17</f>
        <v>40</v>
      </c>
      <c r="E16" s="131"/>
      <c r="F16" s="131">
        <f>F17</f>
        <v>40</v>
      </c>
      <c r="G16" s="146">
        <f>G17</f>
        <v>44</v>
      </c>
    </row>
    <row r="17" spans="1:7" s="147" customFormat="1" ht="75">
      <c r="A17" s="139" t="s">
        <v>162</v>
      </c>
      <c r="B17" s="140" t="s">
        <v>175</v>
      </c>
      <c r="C17" s="145" t="s">
        <v>176</v>
      </c>
      <c r="D17" s="137">
        <v>40</v>
      </c>
      <c r="E17" s="137"/>
      <c r="F17" s="137">
        <v>40</v>
      </c>
      <c r="G17" s="143">
        <f>F17*1.1</f>
        <v>44</v>
      </c>
    </row>
    <row r="18" spans="1:7" s="2" customFormat="1" ht="18.75">
      <c r="A18" s="134" t="s">
        <v>2</v>
      </c>
      <c r="B18" s="126" t="s">
        <v>177</v>
      </c>
      <c r="C18" s="130" t="s">
        <v>178</v>
      </c>
      <c r="D18" s="131">
        <f>D19+D20</f>
        <v>125</v>
      </c>
      <c r="E18" s="131"/>
      <c r="F18" s="131">
        <f>F19+F20</f>
        <v>125</v>
      </c>
      <c r="G18" s="146">
        <f>G19+G20</f>
        <v>137.5</v>
      </c>
    </row>
    <row r="19" spans="1:7" s="2" customFormat="1" ht="56.25">
      <c r="A19" s="139" t="s">
        <v>162</v>
      </c>
      <c r="B19" s="148" t="s">
        <v>179</v>
      </c>
      <c r="C19" s="149" t="s">
        <v>180</v>
      </c>
      <c r="D19" s="137">
        <v>40</v>
      </c>
      <c r="E19" s="137"/>
      <c r="F19" s="137">
        <v>40</v>
      </c>
      <c r="G19" s="143">
        <f>F19*1.1</f>
        <v>44</v>
      </c>
    </row>
    <row r="20" spans="1:7" s="2" customFormat="1" ht="56.25">
      <c r="A20" s="139" t="s">
        <v>162</v>
      </c>
      <c r="B20" s="144" t="s">
        <v>181</v>
      </c>
      <c r="C20" s="150" t="s">
        <v>182</v>
      </c>
      <c r="D20" s="137">
        <v>85</v>
      </c>
      <c r="E20" s="137"/>
      <c r="F20" s="137">
        <v>85</v>
      </c>
      <c r="G20" s="143">
        <f>F20*1.1</f>
        <v>93.50000000000001</v>
      </c>
    </row>
    <row r="21" spans="1:7" s="147" customFormat="1" ht="35.25" customHeight="1">
      <c r="A21" s="134" t="s">
        <v>2</v>
      </c>
      <c r="B21" s="126" t="s">
        <v>183</v>
      </c>
      <c r="C21" s="130" t="s">
        <v>184</v>
      </c>
      <c r="D21" s="131">
        <f>D22</f>
        <v>10</v>
      </c>
      <c r="E21" s="131"/>
      <c r="F21" s="131">
        <f>F22</f>
        <v>10</v>
      </c>
      <c r="G21" s="146">
        <f>G22</f>
        <v>16</v>
      </c>
    </row>
    <row r="22" spans="1:7" s="147" customFormat="1" ht="131.25">
      <c r="A22" s="139" t="s">
        <v>3</v>
      </c>
      <c r="B22" s="144" t="s">
        <v>185</v>
      </c>
      <c r="C22" s="145" t="s">
        <v>186</v>
      </c>
      <c r="D22" s="137">
        <v>10</v>
      </c>
      <c r="E22" s="137"/>
      <c r="F22" s="137">
        <v>10</v>
      </c>
      <c r="G22" s="143">
        <v>16</v>
      </c>
    </row>
    <row r="23" spans="1:7" s="147" customFormat="1" ht="56.25" customHeight="1" hidden="1">
      <c r="A23" s="139" t="s">
        <v>2</v>
      </c>
      <c r="B23" s="126" t="s">
        <v>187</v>
      </c>
      <c r="C23" s="130" t="s">
        <v>188</v>
      </c>
      <c r="D23" s="131"/>
      <c r="E23" s="131">
        <f aca="true" t="shared" si="0" ref="E23:E49">F23-D23</f>
        <v>0</v>
      </c>
      <c r="F23" s="131"/>
      <c r="G23" s="151"/>
    </row>
    <row r="24" spans="1:7" s="2" customFormat="1" ht="18.75" hidden="1">
      <c r="A24" s="134" t="s">
        <v>2</v>
      </c>
      <c r="B24" s="126"/>
      <c r="C24" s="130" t="s">
        <v>189</v>
      </c>
      <c r="D24" s="131">
        <f>D25+D32+D34</f>
        <v>0</v>
      </c>
      <c r="E24" s="131">
        <f t="shared" si="0"/>
        <v>0</v>
      </c>
      <c r="F24" s="131">
        <f>F25+F32+F34</f>
        <v>0</v>
      </c>
      <c r="G24" s="152">
        <f>G25+G32+G34</f>
        <v>30</v>
      </c>
    </row>
    <row r="25" spans="1:7" s="147" customFormat="1" ht="56.25" hidden="1">
      <c r="A25" s="134" t="s">
        <v>2</v>
      </c>
      <c r="B25" s="126" t="s">
        <v>190</v>
      </c>
      <c r="C25" s="130" t="s">
        <v>191</v>
      </c>
      <c r="D25" s="131">
        <f>D26</f>
        <v>0</v>
      </c>
      <c r="E25" s="131">
        <f t="shared" si="0"/>
        <v>0</v>
      </c>
      <c r="F25" s="131">
        <f>F26</f>
        <v>0</v>
      </c>
      <c r="G25" s="146">
        <f>G26</f>
        <v>0</v>
      </c>
    </row>
    <row r="26" spans="1:7" s="147" customFormat="1" ht="131.25" hidden="1">
      <c r="A26" s="139" t="s">
        <v>2</v>
      </c>
      <c r="B26" s="144" t="s">
        <v>192</v>
      </c>
      <c r="C26" s="153" t="s">
        <v>193</v>
      </c>
      <c r="D26" s="137">
        <f>D27</f>
        <v>0</v>
      </c>
      <c r="E26" s="131">
        <f t="shared" si="0"/>
        <v>0</v>
      </c>
      <c r="F26" s="137">
        <f>F27</f>
        <v>0</v>
      </c>
      <c r="G26" s="143">
        <f>G27</f>
        <v>0</v>
      </c>
    </row>
    <row r="27" spans="1:7" s="147" customFormat="1" ht="110.25" customHeight="1" hidden="1">
      <c r="A27" s="139" t="s">
        <v>194</v>
      </c>
      <c r="B27" s="144" t="s">
        <v>195</v>
      </c>
      <c r="C27" s="153" t="s">
        <v>196</v>
      </c>
      <c r="D27" s="137">
        <v>0</v>
      </c>
      <c r="E27" s="131">
        <f t="shared" si="0"/>
        <v>0</v>
      </c>
      <c r="F27" s="137">
        <v>0</v>
      </c>
      <c r="G27" s="143">
        <v>0</v>
      </c>
    </row>
    <row r="28" spans="1:7" s="147" customFormat="1" ht="37.5" customHeight="1" hidden="1">
      <c r="A28" s="134"/>
      <c r="B28" s="126" t="s">
        <v>197</v>
      </c>
      <c r="C28" s="130" t="s">
        <v>198</v>
      </c>
      <c r="D28" s="131"/>
      <c r="E28" s="131">
        <f t="shared" si="0"/>
        <v>0</v>
      </c>
      <c r="F28" s="131"/>
      <c r="G28" s="151"/>
    </row>
    <row r="29" spans="1:7" s="147" customFormat="1" ht="18.75" customHeight="1" hidden="1">
      <c r="A29" s="134"/>
      <c r="B29" s="126" t="s">
        <v>199</v>
      </c>
      <c r="C29" s="130" t="s">
        <v>200</v>
      </c>
      <c r="D29" s="131"/>
      <c r="E29" s="131">
        <f t="shared" si="0"/>
        <v>0</v>
      </c>
      <c r="F29" s="131"/>
      <c r="G29" s="151"/>
    </row>
    <row r="30" spans="1:7" s="147" customFormat="1" ht="18.75" customHeight="1" hidden="1">
      <c r="A30" s="134"/>
      <c r="B30" s="126" t="s">
        <v>201</v>
      </c>
      <c r="C30" s="130" t="s">
        <v>202</v>
      </c>
      <c r="D30" s="131"/>
      <c r="E30" s="131">
        <f t="shared" si="0"/>
        <v>0</v>
      </c>
      <c r="F30" s="131"/>
      <c r="G30" s="151"/>
    </row>
    <row r="31" spans="1:7" s="147" customFormat="1" ht="18.75" customHeight="1" hidden="1">
      <c r="A31" s="134"/>
      <c r="B31" s="126" t="s">
        <v>203</v>
      </c>
      <c r="C31" s="130" t="s">
        <v>204</v>
      </c>
      <c r="D31" s="131"/>
      <c r="E31" s="131">
        <f t="shared" si="0"/>
        <v>0</v>
      </c>
      <c r="F31" s="131"/>
      <c r="G31" s="151"/>
    </row>
    <row r="32" spans="1:7" s="154" customFormat="1" ht="37.5" hidden="1">
      <c r="A32" s="134" t="s">
        <v>2</v>
      </c>
      <c r="B32" s="126" t="s">
        <v>205</v>
      </c>
      <c r="C32" s="130" t="s">
        <v>206</v>
      </c>
      <c r="D32" s="131">
        <f>D33</f>
        <v>0</v>
      </c>
      <c r="E32" s="131">
        <f t="shared" si="0"/>
        <v>0</v>
      </c>
      <c r="F32" s="131">
        <f>F33</f>
        <v>0</v>
      </c>
      <c r="G32" s="132">
        <f>G33</f>
        <v>30</v>
      </c>
    </row>
    <row r="33" spans="1:7" s="157" customFormat="1" ht="56.25" hidden="1">
      <c r="A33" s="155">
        <v>801</v>
      </c>
      <c r="B33" s="144" t="s">
        <v>207</v>
      </c>
      <c r="C33" s="136" t="s">
        <v>208</v>
      </c>
      <c r="D33" s="137">
        <v>0</v>
      </c>
      <c r="E33" s="137">
        <f t="shared" si="0"/>
        <v>0</v>
      </c>
      <c r="F33" s="137">
        <v>0</v>
      </c>
      <c r="G33" s="156">
        <v>30</v>
      </c>
    </row>
    <row r="34" spans="1:7" s="157" customFormat="1" ht="37.5" hidden="1">
      <c r="A34" s="134" t="s">
        <v>2</v>
      </c>
      <c r="B34" s="126" t="s">
        <v>197</v>
      </c>
      <c r="C34" s="130" t="s">
        <v>198</v>
      </c>
      <c r="D34" s="131">
        <f>D35</f>
        <v>0</v>
      </c>
      <c r="E34" s="131">
        <f t="shared" si="0"/>
        <v>0</v>
      </c>
      <c r="F34" s="131">
        <f>F35</f>
        <v>0</v>
      </c>
      <c r="G34" s="158">
        <f>G35</f>
        <v>0</v>
      </c>
    </row>
    <row r="35" spans="1:7" s="157" customFormat="1" ht="75" hidden="1">
      <c r="A35" s="139" t="s">
        <v>194</v>
      </c>
      <c r="B35" s="144" t="s">
        <v>209</v>
      </c>
      <c r="C35" s="136" t="s">
        <v>210</v>
      </c>
      <c r="D35" s="137">
        <v>0</v>
      </c>
      <c r="E35" s="131">
        <f t="shared" si="0"/>
        <v>0</v>
      </c>
      <c r="F35" s="137">
        <v>0</v>
      </c>
      <c r="G35" s="156">
        <v>0</v>
      </c>
    </row>
    <row r="36" spans="1:7" s="157" customFormat="1" ht="18.75">
      <c r="A36" s="159" t="s">
        <v>2</v>
      </c>
      <c r="B36" s="126" t="s">
        <v>211</v>
      </c>
      <c r="C36" s="130" t="s">
        <v>212</v>
      </c>
      <c r="D36" s="131">
        <f>D37</f>
        <v>6660.472999999999</v>
      </c>
      <c r="E36" s="131">
        <f t="shared" si="0"/>
        <v>41.99700000000121</v>
      </c>
      <c r="F36" s="131">
        <f>F37</f>
        <v>6702.47</v>
      </c>
      <c r="G36" s="152">
        <f>G37</f>
        <v>4022.9</v>
      </c>
    </row>
    <row r="37" spans="1:7" s="157" customFormat="1" ht="56.25">
      <c r="A37" s="159" t="s">
        <v>2</v>
      </c>
      <c r="B37" s="126" t="s">
        <v>213</v>
      </c>
      <c r="C37" s="130" t="s">
        <v>214</v>
      </c>
      <c r="D37" s="160">
        <f>D39+D43+D47+D48</f>
        <v>6660.472999999999</v>
      </c>
      <c r="E37" s="131">
        <f t="shared" si="0"/>
        <v>41.99700000000121</v>
      </c>
      <c r="F37" s="160">
        <f>F39+F43+F47+F48</f>
        <v>6702.47</v>
      </c>
      <c r="G37" s="160">
        <f>G38</f>
        <v>4022.9</v>
      </c>
    </row>
    <row r="38" spans="1:7" s="157" customFormat="1" ht="37.5" hidden="1">
      <c r="A38" s="161" t="s">
        <v>2</v>
      </c>
      <c r="B38" s="144" t="s">
        <v>213</v>
      </c>
      <c r="C38" s="136" t="s">
        <v>214</v>
      </c>
      <c r="D38" s="137">
        <f>D39+D42</f>
        <v>4969.099999999999</v>
      </c>
      <c r="E38" s="137">
        <f t="shared" si="0"/>
        <v>0</v>
      </c>
      <c r="F38" s="137">
        <f>F39+F42</f>
        <v>4969.1</v>
      </c>
      <c r="G38" s="162">
        <f>G39+G42</f>
        <v>4022.9</v>
      </c>
    </row>
    <row r="39" spans="1:7" s="157" customFormat="1" ht="37.5">
      <c r="A39" s="161" t="s">
        <v>2</v>
      </c>
      <c r="B39" s="144" t="s">
        <v>215</v>
      </c>
      <c r="C39" s="136" t="s">
        <v>216</v>
      </c>
      <c r="D39" s="137">
        <f>D40</f>
        <v>4908.2</v>
      </c>
      <c r="E39" s="137"/>
      <c r="F39" s="162">
        <f>F40</f>
        <v>4908.200000000001</v>
      </c>
      <c r="G39" s="156">
        <f>G40</f>
        <v>2547.8</v>
      </c>
    </row>
    <row r="40" spans="1:7" s="157" customFormat="1" ht="36" customHeight="1">
      <c r="A40" s="161" t="s">
        <v>3</v>
      </c>
      <c r="B40" s="144" t="s">
        <v>217</v>
      </c>
      <c r="C40" s="145" t="s">
        <v>218</v>
      </c>
      <c r="D40" s="137">
        <v>4908.2</v>
      </c>
      <c r="E40" s="137"/>
      <c r="F40" s="162">
        <f>3268.8+1639.4</f>
        <v>4908.200000000001</v>
      </c>
      <c r="G40" s="156">
        <v>2547.8</v>
      </c>
    </row>
    <row r="41" spans="1:7" s="2" customFormat="1" ht="0.75" customHeight="1" hidden="1">
      <c r="A41" s="161"/>
      <c r="B41" s="144" t="s">
        <v>219</v>
      </c>
      <c r="C41" s="136" t="s">
        <v>220</v>
      </c>
      <c r="D41" s="137"/>
      <c r="E41" s="137"/>
      <c r="F41" s="162"/>
      <c r="G41" s="156"/>
    </row>
    <row r="42" spans="1:7" s="2" customFormat="1" ht="37.5" hidden="1">
      <c r="A42" s="161" t="s">
        <v>2</v>
      </c>
      <c r="B42" s="144" t="s">
        <v>221</v>
      </c>
      <c r="C42" s="136" t="s">
        <v>222</v>
      </c>
      <c r="D42" s="137">
        <f>D43+D46</f>
        <v>60.9</v>
      </c>
      <c r="E42" s="137"/>
      <c r="F42" s="137">
        <f>F43+F46</f>
        <v>60.9</v>
      </c>
      <c r="G42" s="137">
        <f>G43+G46</f>
        <v>1475.1</v>
      </c>
    </row>
    <row r="43" spans="1:7" s="2" customFormat="1" ht="61.5" customHeight="1">
      <c r="A43" s="161" t="s">
        <v>3</v>
      </c>
      <c r="B43" s="144" t="s">
        <v>223</v>
      </c>
      <c r="C43" s="145" t="s">
        <v>224</v>
      </c>
      <c r="D43" s="137">
        <v>60.9</v>
      </c>
      <c r="E43" s="137"/>
      <c r="F43" s="137">
        <v>60.9</v>
      </c>
      <c r="G43" s="137">
        <v>60.6</v>
      </c>
    </row>
    <row r="44" spans="1:7" s="165" customFormat="1" ht="75" customHeight="1" hidden="1">
      <c r="A44" s="161" t="s">
        <v>2</v>
      </c>
      <c r="B44" s="144" t="s">
        <v>225</v>
      </c>
      <c r="C44" s="136" t="s">
        <v>4</v>
      </c>
      <c r="D44" s="137"/>
      <c r="E44" s="137"/>
      <c r="F44" s="163"/>
      <c r="G44" s="164"/>
    </row>
    <row r="45" spans="1:7" s="165" customFormat="1" ht="33" customHeight="1" hidden="1">
      <c r="A45" s="139" t="s">
        <v>2</v>
      </c>
      <c r="B45" s="144" t="s">
        <v>226</v>
      </c>
      <c r="C45" s="136" t="s">
        <v>227</v>
      </c>
      <c r="D45" s="137"/>
      <c r="E45" s="137"/>
      <c r="F45" s="137"/>
      <c r="G45" s="164"/>
    </row>
    <row r="46" spans="1:7" s="165" customFormat="1" ht="43.5" customHeight="1" hidden="1">
      <c r="A46" s="161" t="s">
        <v>3</v>
      </c>
      <c r="B46" s="144" t="s">
        <v>228</v>
      </c>
      <c r="C46" s="145" t="s">
        <v>229</v>
      </c>
      <c r="D46" s="137">
        <v>0</v>
      </c>
      <c r="E46" s="137"/>
      <c r="F46" s="166">
        <v>0</v>
      </c>
      <c r="G46" s="167">
        <v>1414.5</v>
      </c>
    </row>
    <row r="47" spans="1:7" s="165" customFormat="1" ht="115.5" customHeight="1">
      <c r="A47" s="161" t="s">
        <v>2</v>
      </c>
      <c r="B47" s="144" t="s">
        <v>233</v>
      </c>
      <c r="C47" s="136" t="s">
        <v>234</v>
      </c>
      <c r="D47" s="137">
        <v>1480</v>
      </c>
      <c r="E47" s="137"/>
      <c r="F47" s="166">
        <f>80+200+1200</f>
        <v>1480</v>
      </c>
      <c r="G47" s="166">
        <f>G48</f>
        <v>0</v>
      </c>
    </row>
    <row r="48" spans="1:7" s="165" customFormat="1" ht="97.5" customHeight="1">
      <c r="A48" s="139" t="s">
        <v>3</v>
      </c>
      <c r="B48" s="144" t="s">
        <v>230</v>
      </c>
      <c r="C48" s="136" t="s">
        <v>231</v>
      </c>
      <c r="D48" s="166">
        <v>211.373</v>
      </c>
      <c r="E48" s="137">
        <f t="shared" si="0"/>
        <v>41.997000000000014</v>
      </c>
      <c r="F48" s="166">
        <f>40+6.37+165+42</f>
        <v>253.37</v>
      </c>
      <c r="G48" s="168"/>
    </row>
    <row r="49" spans="1:7" s="165" customFormat="1" ht="19.5" thickBot="1">
      <c r="A49" s="169"/>
      <c r="B49" s="170"/>
      <c r="C49" s="171" t="s">
        <v>232</v>
      </c>
      <c r="D49" s="172">
        <f>D7+D37</f>
        <v>6926.122999999999</v>
      </c>
      <c r="E49" s="172">
        <f t="shared" si="0"/>
        <v>41.99700000000121</v>
      </c>
      <c r="F49" s="172">
        <f>F7+F37</f>
        <v>6968.12</v>
      </c>
      <c r="G49" s="173" t="e">
        <f>G7+G37</f>
        <v>#REF!</v>
      </c>
    </row>
    <row r="50" spans="1:6" ht="12.75" customHeight="1">
      <c r="A50" s="174"/>
      <c r="B50" s="175"/>
      <c r="C50" s="176"/>
      <c r="D50" s="176"/>
      <c r="E50" s="176"/>
      <c r="F50" s="177"/>
    </row>
    <row r="51" spans="1:6" ht="12.75" customHeight="1">
      <c r="A51" s="174"/>
      <c r="B51" s="176"/>
      <c r="C51" s="176"/>
      <c r="D51" s="176"/>
      <c r="E51" s="176"/>
      <c r="F51" s="177"/>
    </row>
    <row r="52" spans="1:6" ht="12.75" customHeight="1">
      <c r="A52" s="174"/>
      <c r="B52" s="175"/>
      <c r="C52" s="176"/>
      <c r="D52" s="176"/>
      <c r="E52" s="176"/>
      <c r="F52" s="177"/>
    </row>
    <row r="53" spans="1:6" ht="12.75">
      <c r="A53" s="174"/>
      <c r="B53" s="176"/>
      <c r="C53" s="176"/>
      <c r="D53" s="176"/>
      <c r="E53" s="176"/>
      <c r="F53" s="177"/>
    </row>
    <row r="54" spans="1:6" ht="26.25" customHeight="1">
      <c r="A54" s="174"/>
      <c r="B54" s="178"/>
      <c r="C54" s="178"/>
      <c r="D54" s="178"/>
      <c r="E54" s="178"/>
      <c r="F54" s="178"/>
    </row>
    <row r="55" ht="26.25" customHeight="1">
      <c r="A55" s="174"/>
    </row>
  </sheetData>
  <sheetProtection selectLockedCells="1" selectUnlockedCells="1"/>
  <mergeCells count="9">
    <mergeCell ref="E1:G1"/>
    <mergeCell ref="A2:F2"/>
    <mergeCell ref="A4:A5"/>
    <mergeCell ref="B4:B5"/>
    <mergeCell ref="C4:C5"/>
    <mergeCell ref="G4:G5"/>
    <mergeCell ref="F4:F5"/>
    <mergeCell ref="E4:E5"/>
    <mergeCell ref="D4:D5"/>
  </mergeCells>
  <printOptions/>
  <pageMargins left="0.6298611111111111" right="0.19652777777777777" top="0.5118055555555555" bottom="0.43333333333333335" header="0.5118055555555555" footer="0.5118055555555555"/>
  <pageSetup horizontalDpi="300" verticalDpi="300" orientation="portrait" pageOrder="overThenDown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view="pageBreakPreview" zoomScaleSheetLayoutView="100" zoomScalePageLayoutView="0" workbookViewId="0" topLeftCell="A7">
      <selection activeCell="D7" sqref="D1:D16384"/>
    </sheetView>
  </sheetViews>
  <sheetFormatPr defaultColWidth="9.140625" defaultRowHeight="12.75"/>
  <cols>
    <col min="1" max="1" width="84.7109375" style="9" customWidth="1"/>
    <col min="2" max="3" width="14.00390625" style="3" customWidth="1"/>
    <col min="4" max="4" width="22.28125" style="3" hidden="1" customWidth="1"/>
    <col min="5" max="5" width="15.57421875" style="10" customWidth="1"/>
    <col min="6" max="6" width="20.28125" style="1" customWidth="1"/>
    <col min="7" max="7" width="13.00390625" style="1" hidden="1" customWidth="1"/>
    <col min="8" max="16384" width="9.140625" style="1" customWidth="1"/>
  </cols>
  <sheetData>
    <row r="1" spans="5:7" ht="132.75" customHeight="1">
      <c r="E1" s="201" t="s">
        <v>146</v>
      </c>
      <c r="F1" s="201"/>
      <c r="G1" s="201"/>
    </row>
    <row r="2" spans="5:6" ht="24" customHeight="1">
      <c r="E2" s="11"/>
      <c r="F2" s="11"/>
    </row>
    <row r="3" spans="1:8" ht="64.5" customHeight="1">
      <c r="A3" s="202" t="s">
        <v>141</v>
      </c>
      <c r="B3" s="202"/>
      <c r="C3" s="202"/>
      <c r="D3" s="202"/>
      <c r="E3" s="202"/>
      <c r="F3" s="202"/>
      <c r="G3" s="37"/>
      <c r="H3" s="38"/>
    </row>
    <row r="4" spans="1:8" s="40" customFormat="1" ht="16.5" customHeight="1">
      <c r="A4" s="37"/>
      <c r="B4" s="39"/>
      <c r="C4" s="39"/>
      <c r="D4" s="39"/>
      <c r="E4" s="37"/>
      <c r="F4" s="191" t="s">
        <v>0</v>
      </c>
      <c r="G4" s="191"/>
      <c r="H4" s="38"/>
    </row>
    <row r="5" spans="1:7" s="6" customFormat="1" ht="81" customHeight="1">
      <c r="A5" s="12" t="s">
        <v>5</v>
      </c>
      <c r="B5" s="203" t="s">
        <v>6</v>
      </c>
      <c r="C5" s="203"/>
      <c r="D5" s="13"/>
      <c r="E5" s="13" t="s">
        <v>149</v>
      </c>
      <c r="F5" s="13" t="s">
        <v>42</v>
      </c>
      <c r="G5" s="14" t="s">
        <v>42</v>
      </c>
    </row>
    <row r="6" spans="1:7" s="40" customFormat="1" ht="15.75">
      <c r="A6" s="7">
        <v>1</v>
      </c>
      <c r="B6" s="41">
        <v>2</v>
      </c>
      <c r="C6" s="41"/>
      <c r="D6" s="41"/>
      <c r="E6" s="8">
        <v>3</v>
      </c>
      <c r="F6" s="8">
        <v>4</v>
      </c>
      <c r="G6" s="42">
        <v>5</v>
      </c>
    </row>
    <row r="7" spans="1:7" s="2" customFormat="1" ht="18.75">
      <c r="A7" s="15" t="s">
        <v>7</v>
      </c>
      <c r="B7" s="16" t="s">
        <v>8</v>
      </c>
      <c r="C7" s="16" t="s">
        <v>9</v>
      </c>
      <c r="D7" s="17">
        <f>D8+D9+D11+D10</f>
        <v>2052.1499999999996</v>
      </c>
      <c r="E7" s="17"/>
      <c r="F7" s="17">
        <f>F8+F9+F11+F10</f>
        <v>2052.1499999999996</v>
      </c>
      <c r="G7" s="17">
        <f>G8+G9+G11</f>
        <v>1922.1100000000001</v>
      </c>
    </row>
    <row r="8" spans="1:7" s="2" customFormat="1" ht="21" customHeight="1">
      <c r="A8" s="18" t="s">
        <v>10</v>
      </c>
      <c r="B8" s="19" t="s">
        <v>8</v>
      </c>
      <c r="C8" s="19" t="s">
        <v>11</v>
      </c>
      <c r="D8" s="20">
        <v>421.54</v>
      </c>
      <c r="E8" s="20"/>
      <c r="F8" s="20">
        <v>421.54</v>
      </c>
      <c r="G8" s="43">
        <v>357.67</v>
      </c>
    </row>
    <row r="9" spans="1:7" s="2" customFormat="1" ht="18" customHeight="1">
      <c r="A9" s="18" t="s">
        <v>12</v>
      </c>
      <c r="B9" s="19" t="s">
        <v>8</v>
      </c>
      <c r="C9" s="19" t="s">
        <v>13</v>
      </c>
      <c r="D9" s="21">
        <v>1377.61</v>
      </c>
      <c r="E9" s="20"/>
      <c r="F9" s="21">
        <v>1377.61</v>
      </c>
      <c r="G9" s="43">
        <v>1554.44</v>
      </c>
    </row>
    <row r="10" spans="1:7" s="2" customFormat="1" ht="18" customHeight="1">
      <c r="A10" s="18" t="s">
        <v>145</v>
      </c>
      <c r="B10" s="19" t="s">
        <v>8</v>
      </c>
      <c r="C10" s="19" t="s">
        <v>31</v>
      </c>
      <c r="D10" s="21">
        <v>243</v>
      </c>
      <c r="E10" s="20"/>
      <c r="F10" s="21">
        <v>243</v>
      </c>
      <c r="G10" s="43"/>
    </row>
    <row r="11" spans="1:7" s="2" customFormat="1" ht="18.75">
      <c r="A11" s="22" t="s">
        <v>14</v>
      </c>
      <c r="B11" s="19" t="s">
        <v>8</v>
      </c>
      <c r="C11" s="19" t="s">
        <v>15</v>
      </c>
      <c r="D11" s="20">
        <v>10</v>
      </c>
      <c r="E11" s="20"/>
      <c r="F11" s="29">
        <v>10</v>
      </c>
      <c r="G11" s="43">
        <v>10</v>
      </c>
    </row>
    <row r="12" spans="1:7" s="2" customFormat="1" ht="23.25" customHeight="1">
      <c r="A12" s="15" t="s">
        <v>16</v>
      </c>
      <c r="B12" s="16" t="s">
        <v>11</v>
      </c>
      <c r="C12" s="16" t="s">
        <v>9</v>
      </c>
      <c r="D12" s="17">
        <f>D13</f>
        <v>60.9</v>
      </c>
      <c r="E12" s="17"/>
      <c r="F12" s="17">
        <f>F13</f>
        <v>60.9</v>
      </c>
      <c r="G12" s="17">
        <f>G13</f>
        <v>60.6</v>
      </c>
    </row>
    <row r="13" spans="1:7" s="2" customFormat="1" ht="18.75" customHeight="1">
      <c r="A13" s="22" t="s">
        <v>17</v>
      </c>
      <c r="B13" s="19" t="s">
        <v>11</v>
      </c>
      <c r="C13" s="19" t="s">
        <v>18</v>
      </c>
      <c r="D13" s="20">
        <v>60.9</v>
      </c>
      <c r="E13" s="17"/>
      <c r="F13" s="20">
        <v>60.9</v>
      </c>
      <c r="G13" s="43">
        <v>60.6</v>
      </c>
    </row>
    <row r="14" spans="1:7" s="2" customFormat="1" ht="39" customHeight="1">
      <c r="A14" s="23" t="s">
        <v>19</v>
      </c>
      <c r="B14" s="16" t="s">
        <v>18</v>
      </c>
      <c r="C14" s="16" t="s">
        <v>9</v>
      </c>
      <c r="D14" s="17">
        <f>D15</f>
        <v>62</v>
      </c>
      <c r="E14" s="17"/>
      <c r="F14" s="17">
        <f>F15+F16</f>
        <v>62</v>
      </c>
      <c r="G14" s="43"/>
    </row>
    <row r="15" spans="1:7" s="2" customFormat="1" ht="40.5" customHeight="1">
      <c r="A15" s="24" t="s">
        <v>20</v>
      </c>
      <c r="B15" s="19" t="s">
        <v>18</v>
      </c>
      <c r="C15" s="19" t="s">
        <v>21</v>
      </c>
      <c r="D15" s="20">
        <v>62</v>
      </c>
      <c r="E15" s="17"/>
      <c r="F15" s="20">
        <v>62</v>
      </c>
      <c r="G15" s="43"/>
    </row>
    <row r="16" spans="1:7" s="2" customFormat="1" ht="16.5" customHeight="1" hidden="1">
      <c r="A16" s="24" t="s">
        <v>22</v>
      </c>
      <c r="B16" s="19" t="s">
        <v>18</v>
      </c>
      <c r="C16" s="19" t="s">
        <v>23</v>
      </c>
      <c r="D16" s="20">
        <v>0</v>
      </c>
      <c r="E16" s="17">
        <f>F16-D16</f>
        <v>0</v>
      </c>
      <c r="F16" s="20">
        <v>0</v>
      </c>
      <c r="G16" s="43"/>
    </row>
    <row r="17" spans="1:7" s="2" customFormat="1" ht="15.75" customHeight="1">
      <c r="A17" s="25" t="s">
        <v>24</v>
      </c>
      <c r="B17" s="26" t="s">
        <v>13</v>
      </c>
      <c r="C17" s="26" t="s">
        <v>9</v>
      </c>
      <c r="D17" s="17">
        <f>D19+D18</f>
        <v>1254.81</v>
      </c>
      <c r="E17" s="17"/>
      <c r="F17" s="17">
        <f>F19+F18</f>
        <v>1254.81</v>
      </c>
      <c r="G17" s="17">
        <f>G19</f>
        <v>0</v>
      </c>
    </row>
    <row r="18" spans="1:7" s="2" customFormat="1" ht="15.75" customHeight="1">
      <c r="A18" s="44" t="s">
        <v>25</v>
      </c>
      <c r="B18" s="19" t="s">
        <v>13</v>
      </c>
      <c r="C18" s="19" t="s">
        <v>21</v>
      </c>
      <c r="D18" s="20">
        <v>1253.81</v>
      </c>
      <c r="E18" s="20"/>
      <c r="F18" s="20">
        <f>53.81+1200</f>
        <v>1253.81</v>
      </c>
      <c r="G18" s="114"/>
    </row>
    <row r="19" spans="1:7" s="2" customFormat="1" ht="16.5" customHeight="1">
      <c r="A19" s="44" t="s">
        <v>135</v>
      </c>
      <c r="B19" s="19" t="s">
        <v>13</v>
      </c>
      <c r="C19" s="19" t="s">
        <v>136</v>
      </c>
      <c r="D19" s="20">
        <v>1</v>
      </c>
      <c r="E19" s="20"/>
      <c r="F19" s="20">
        <v>1</v>
      </c>
      <c r="G19" s="43">
        <v>0</v>
      </c>
    </row>
    <row r="20" spans="1:7" s="2" customFormat="1" ht="18.75">
      <c r="A20" s="15" t="s">
        <v>26</v>
      </c>
      <c r="B20" s="16" t="s">
        <v>27</v>
      </c>
      <c r="C20" s="16" t="s">
        <v>9</v>
      </c>
      <c r="D20" s="27">
        <f>D23+D22</f>
        <v>843.96</v>
      </c>
      <c r="E20" s="17">
        <f aca="true" t="shared" si="0" ref="E20:E36">F20-D20</f>
        <v>42</v>
      </c>
      <c r="F20" s="27">
        <f>F21+F23+F22</f>
        <v>885.96</v>
      </c>
      <c r="G20" s="45">
        <f>G21+G23</f>
        <v>775.28</v>
      </c>
    </row>
    <row r="21" spans="1:7" s="2" customFormat="1" ht="18" customHeight="1" hidden="1">
      <c r="A21" s="28" t="s">
        <v>28</v>
      </c>
      <c r="B21" s="19" t="s">
        <v>27</v>
      </c>
      <c r="C21" s="19" t="s">
        <v>11</v>
      </c>
      <c r="D21" s="29">
        <v>0</v>
      </c>
      <c r="E21" s="20">
        <f t="shared" si="0"/>
        <v>0</v>
      </c>
      <c r="F21" s="20">
        <v>0</v>
      </c>
      <c r="G21" s="43">
        <v>107.04</v>
      </c>
    </row>
    <row r="22" spans="1:7" s="2" customFormat="1" ht="18" customHeight="1">
      <c r="A22" s="28" t="s">
        <v>137</v>
      </c>
      <c r="B22" s="19" t="s">
        <v>27</v>
      </c>
      <c r="C22" s="19" t="s">
        <v>18</v>
      </c>
      <c r="D22" s="29">
        <v>230</v>
      </c>
      <c r="E22" s="20">
        <f t="shared" si="0"/>
        <v>42</v>
      </c>
      <c r="F22" s="20">
        <f>140+10+80+42</f>
        <v>272</v>
      </c>
      <c r="G22" s="43"/>
    </row>
    <row r="23" spans="1:7" s="2" customFormat="1" ht="20.25" customHeight="1">
      <c r="A23" s="28" t="s">
        <v>29</v>
      </c>
      <c r="B23" s="19" t="s">
        <v>27</v>
      </c>
      <c r="C23" s="19" t="s">
        <v>27</v>
      </c>
      <c r="D23" s="29">
        <v>613.96</v>
      </c>
      <c r="E23" s="20"/>
      <c r="F23" s="29">
        <f>334.96+40+39+200</f>
        <v>613.96</v>
      </c>
      <c r="G23" s="43">
        <v>668.24</v>
      </c>
    </row>
    <row r="24" spans="1:7" s="2" customFormat="1" ht="18.75">
      <c r="A24" s="15" t="s">
        <v>30</v>
      </c>
      <c r="B24" s="16" t="s">
        <v>31</v>
      </c>
      <c r="C24" s="16" t="s">
        <v>9</v>
      </c>
      <c r="D24" s="17">
        <f>D25</f>
        <v>39.48</v>
      </c>
      <c r="E24" s="17"/>
      <c r="F24" s="17">
        <f>F25</f>
        <v>39.479999999999976</v>
      </c>
      <c r="G24" s="17">
        <f>G25</f>
        <v>104.54</v>
      </c>
    </row>
    <row r="25" spans="1:7" s="2" customFormat="1" ht="18.75">
      <c r="A25" s="28" t="s">
        <v>32</v>
      </c>
      <c r="B25" s="19" t="s">
        <v>31</v>
      </c>
      <c r="C25" s="19" t="s">
        <v>31</v>
      </c>
      <c r="D25" s="29">
        <v>39.48</v>
      </c>
      <c r="E25" s="20"/>
      <c r="F25" s="29">
        <f>137.7+19.48-117.7</f>
        <v>39.479999999999976</v>
      </c>
      <c r="G25" s="43">
        <v>104.54</v>
      </c>
    </row>
    <row r="26" spans="1:7" s="2" customFormat="1" ht="18.75">
      <c r="A26" s="30" t="s">
        <v>33</v>
      </c>
      <c r="B26" s="16" t="s">
        <v>34</v>
      </c>
      <c r="C26" s="16" t="s">
        <v>9</v>
      </c>
      <c r="D26" s="17">
        <f>D27+D34</f>
        <v>2763.1099999999997</v>
      </c>
      <c r="E26" s="17"/>
      <c r="F26" s="17">
        <f>F27+F34</f>
        <v>2763.1099999999997</v>
      </c>
      <c r="G26" s="17">
        <f>G27</f>
        <v>506</v>
      </c>
    </row>
    <row r="27" spans="1:7" s="2" customFormat="1" ht="18.75">
      <c r="A27" s="28" t="s">
        <v>35</v>
      </c>
      <c r="B27" s="19" t="s">
        <v>34</v>
      </c>
      <c r="C27" s="19" t="s">
        <v>8</v>
      </c>
      <c r="D27" s="29">
        <v>1534.07</v>
      </c>
      <c r="E27" s="20"/>
      <c r="F27" s="29">
        <f>1286.05+28+6.37+165+48.65</f>
        <v>1534.07</v>
      </c>
      <c r="G27" s="43">
        <v>506</v>
      </c>
    </row>
    <row r="28" spans="1:7" s="2" customFormat="1" ht="18.75" hidden="1">
      <c r="A28" s="31" t="s">
        <v>36</v>
      </c>
      <c r="B28" s="26" t="s">
        <v>15</v>
      </c>
      <c r="C28" s="26" t="s">
        <v>9</v>
      </c>
      <c r="D28" s="27">
        <f>D30</f>
        <v>2089.68</v>
      </c>
      <c r="E28" s="20">
        <f t="shared" si="0"/>
        <v>-1028.9599999999998</v>
      </c>
      <c r="F28" s="17">
        <f>F30+F29</f>
        <v>1060.72</v>
      </c>
      <c r="G28" s="43"/>
    </row>
    <row r="29" spans="1:7" s="2" customFormat="1" ht="18.75" hidden="1">
      <c r="A29" s="28" t="s">
        <v>37</v>
      </c>
      <c r="B29" s="19" t="s">
        <v>15</v>
      </c>
      <c r="C29" s="19" t="s">
        <v>8</v>
      </c>
      <c r="D29" s="29">
        <v>0</v>
      </c>
      <c r="E29" s="20">
        <f t="shared" si="0"/>
        <v>105</v>
      </c>
      <c r="F29" s="20">
        <v>105</v>
      </c>
      <c r="G29" s="43"/>
    </row>
    <row r="30" spans="1:7" s="2" customFormat="1" ht="18.75" hidden="1">
      <c r="A30" s="32" t="s">
        <v>38</v>
      </c>
      <c r="B30" s="19" t="s">
        <v>15</v>
      </c>
      <c r="C30" s="19" t="s">
        <v>27</v>
      </c>
      <c r="D30" s="21">
        <v>2089.68</v>
      </c>
      <c r="E30" s="20">
        <f t="shared" si="0"/>
        <v>-1133.9599999999998</v>
      </c>
      <c r="F30" s="20">
        <v>955.72</v>
      </c>
      <c r="G30" s="43"/>
    </row>
    <row r="31" spans="1:7" s="2" customFormat="1" ht="18.75" hidden="1">
      <c r="A31" s="28" t="s">
        <v>39</v>
      </c>
      <c r="B31" s="19" t="s">
        <v>40</v>
      </c>
      <c r="C31" s="19" t="s">
        <v>40</v>
      </c>
      <c r="D31" s="29">
        <v>0</v>
      </c>
      <c r="E31" s="20">
        <f t="shared" si="0"/>
        <v>0</v>
      </c>
      <c r="F31" s="29">
        <v>0</v>
      </c>
      <c r="G31" s="43"/>
    </row>
    <row r="32" spans="1:7" s="2" customFormat="1" ht="18.75" hidden="1">
      <c r="A32" s="31" t="s">
        <v>36</v>
      </c>
      <c r="B32" s="26" t="s">
        <v>15</v>
      </c>
      <c r="C32" s="26" t="s">
        <v>9</v>
      </c>
      <c r="D32" s="27">
        <f>D33+D34</f>
        <v>1334.04</v>
      </c>
      <c r="E32" s="17">
        <f t="shared" si="0"/>
        <v>-105</v>
      </c>
      <c r="F32" s="27">
        <f>F33+F34</f>
        <v>1229.04</v>
      </c>
      <c r="G32" s="45">
        <f>G33+G34</f>
        <v>816.68</v>
      </c>
    </row>
    <row r="33" spans="1:7" s="2" customFormat="1" ht="17.25" customHeight="1" hidden="1">
      <c r="A33" s="28" t="s">
        <v>37</v>
      </c>
      <c r="B33" s="19" t="s">
        <v>15</v>
      </c>
      <c r="C33" s="19" t="s">
        <v>8</v>
      </c>
      <c r="D33" s="29">
        <v>105</v>
      </c>
      <c r="E33" s="20">
        <f t="shared" si="0"/>
        <v>-105</v>
      </c>
      <c r="F33" s="20">
        <v>0</v>
      </c>
      <c r="G33" s="43">
        <v>105</v>
      </c>
    </row>
    <row r="34" spans="1:7" s="2" customFormat="1" ht="18.75">
      <c r="A34" s="32" t="s">
        <v>38</v>
      </c>
      <c r="B34" s="19" t="s">
        <v>15</v>
      </c>
      <c r="C34" s="19" t="s">
        <v>27</v>
      </c>
      <c r="D34" s="21">
        <v>1229.04</v>
      </c>
      <c r="E34" s="20"/>
      <c r="F34" s="20">
        <f>1111.34+117.7</f>
        <v>1229.04</v>
      </c>
      <c r="G34" s="43">
        <v>711.68</v>
      </c>
    </row>
    <row r="35" spans="1:7" s="2" customFormat="1" ht="18.75" hidden="1">
      <c r="A35" s="28" t="s">
        <v>39</v>
      </c>
      <c r="B35" s="19" t="s">
        <v>40</v>
      </c>
      <c r="C35" s="19" t="s">
        <v>40</v>
      </c>
      <c r="D35" s="29">
        <v>0</v>
      </c>
      <c r="E35" s="20">
        <f t="shared" si="0"/>
        <v>0</v>
      </c>
      <c r="F35" s="29">
        <v>0</v>
      </c>
      <c r="G35" s="43">
        <v>218.3</v>
      </c>
    </row>
    <row r="36" spans="1:7" s="2" customFormat="1" ht="19.5" thickBot="1">
      <c r="A36" s="33" t="s">
        <v>41</v>
      </c>
      <c r="B36" s="34"/>
      <c r="C36" s="34"/>
      <c r="D36" s="35">
        <f>D26+D24+D20+D17+D14+D12+D7</f>
        <v>7076.409999999999</v>
      </c>
      <c r="E36" s="17">
        <f t="shared" si="0"/>
        <v>42</v>
      </c>
      <c r="F36" s="35">
        <f>F26+F24+F20+F17+F14+F12+F7</f>
        <v>7118.409999999999</v>
      </c>
      <c r="G36" s="35">
        <f>G7+G12+G14+G17+G20+G24+G26+G32+G35</f>
        <v>4403.51</v>
      </c>
    </row>
    <row r="37" spans="2:4" ht="12.75">
      <c r="B37" s="36"/>
      <c r="C37" s="36"/>
      <c r="D37" s="36"/>
    </row>
    <row r="38" spans="2:4" ht="12.75">
      <c r="B38" s="36"/>
      <c r="C38" s="36"/>
      <c r="D38" s="36"/>
    </row>
    <row r="39" spans="2:4" ht="12.75">
      <c r="B39" s="36"/>
      <c r="C39" s="36"/>
      <c r="D39" s="36"/>
    </row>
    <row r="40" spans="2:4" ht="12.75">
      <c r="B40" s="36"/>
      <c r="C40" s="36"/>
      <c r="D40" s="36"/>
    </row>
    <row r="41" spans="2:4" ht="12.75">
      <c r="B41" s="36"/>
      <c r="C41" s="36"/>
      <c r="D41" s="36"/>
    </row>
    <row r="42" spans="2:4" ht="12.75">
      <c r="B42" s="36"/>
      <c r="C42" s="36"/>
      <c r="D42" s="36"/>
    </row>
    <row r="43" spans="2:4" ht="12.75">
      <c r="B43" s="36"/>
      <c r="C43" s="36"/>
      <c r="D43" s="36"/>
    </row>
    <row r="44" spans="2:4" ht="12.75">
      <c r="B44" s="36"/>
      <c r="C44" s="36"/>
      <c r="D44" s="36"/>
    </row>
    <row r="45" spans="2:4" ht="12.75">
      <c r="B45" s="36"/>
      <c r="C45" s="36"/>
      <c r="D45" s="36"/>
    </row>
    <row r="46" spans="2:4" ht="12.75">
      <c r="B46" s="36"/>
      <c r="C46" s="36"/>
      <c r="D46" s="36"/>
    </row>
    <row r="47" spans="2:4" ht="12.75">
      <c r="B47" s="36"/>
      <c r="C47" s="36"/>
      <c r="D47" s="36"/>
    </row>
    <row r="48" spans="2:4" ht="12.75">
      <c r="B48" s="36"/>
      <c r="C48" s="36"/>
      <c r="D48" s="36"/>
    </row>
    <row r="49" spans="2:4" ht="12.75">
      <c r="B49" s="36"/>
      <c r="C49" s="36"/>
      <c r="D49" s="36"/>
    </row>
    <row r="50" spans="2:4" ht="12.75">
      <c r="B50" s="36"/>
      <c r="C50" s="36"/>
      <c r="D50" s="36"/>
    </row>
    <row r="51" spans="2:4" ht="12.75">
      <c r="B51" s="36"/>
      <c r="C51" s="36"/>
      <c r="D51" s="36"/>
    </row>
    <row r="52" spans="2:4" ht="12.75">
      <c r="B52" s="36"/>
      <c r="C52" s="36"/>
      <c r="D52" s="36"/>
    </row>
    <row r="53" spans="2:4" ht="12.75">
      <c r="B53" s="36"/>
      <c r="C53" s="36"/>
      <c r="D53" s="36"/>
    </row>
    <row r="54" spans="2:4" ht="12.75">
      <c r="B54" s="36"/>
      <c r="C54" s="36"/>
      <c r="D54" s="36"/>
    </row>
    <row r="55" spans="2:4" ht="12.75">
      <c r="B55" s="36"/>
      <c r="C55" s="36"/>
      <c r="D55" s="36"/>
    </row>
    <row r="56" spans="2:4" ht="12.75">
      <c r="B56" s="36"/>
      <c r="C56" s="36"/>
      <c r="D56" s="36"/>
    </row>
    <row r="57" spans="2:4" ht="12.75">
      <c r="B57" s="36"/>
      <c r="C57" s="36"/>
      <c r="D57" s="36"/>
    </row>
    <row r="58" spans="2:4" ht="12.75">
      <c r="B58" s="36"/>
      <c r="C58" s="36"/>
      <c r="D58" s="36"/>
    </row>
    <row r="59" spans="2:4" ht="12.75">
      <c r="B59" s="36"/>
      <c r="C59" s="36"/>
      <c r="D59" s="36"/>
    </row>
    <row r="60" spans="2:4" ht="12.75">
      <c r="B60" s="36"/>
      <c r="C60" s="36"/>
      <c r="D60" s="36"/>
    </row>
    <row r="61" spans="2:4" ht="12.75">
      <c r="B61" s="36"/>
      <c r="C61" s="36"/>
      <c r="D61" s="36"/>
    </row>
    <row r="62" spans="2:4" ht="12.75">
      <c r="B62" s="36"/>
      <c r="C62" s="36"/>
      <c r="D62" s="36"/>
    </row>
    <row r="63" spans="2:4" ht="12.75">
      <c r="B63" s="36"/>
      <c r="C63" s="36"/>
      <c r="D63" s="36"/>
    </row>
    <row r="64" spans="2:4" ht="12.75">
      <c r="B64" s="36"/>
      <c r="C64" s="36"/>
      <c r="D64" s="36"/>
    </row>
    <row r="65" spans="2:4" ht="12.75">
      <c r="B65" s="36"/>
      <c r="C65" s="36"/>
      <c r="D65" s="36"/>
    </row>
    <row r="66" spans="2:4" ht="12.75">
      <c r="B66" s="36"/>
      <c r="C66" s="36"/>
      <c r="D66" s="36"/>
    </row>
    <row r="67" spans="2:4" ht="12.75">
      <c r="B67" s="36"/>
      <c r="C67" s="36"/>
      <c r="D67" s="36"/>
    </row>
    <row r="68" spans="2:4" ht="12.75">
      <c r="B68" s="36"/>
      <c r="C68" s="36"/>
      <c r="D68" s="36"/>
    </row>
    <row r="69" spans="2:4" ht="12.75">
      <c r="B69" s="36"/>
      <c r="C69" s="36"/>
      <c r="D69" s="36"/>
    </row>
    <row r="70" spans="2:4" ht="12.75">
      <c r="B70" s="36"/>
      <c r="C70" s="36"/>
      <c r="D70" s="36"/>
    </row>
    <row r="71" spans="2:4" ht="12.75">
      <c r="B71" s="36"/>
      <c r="C71" s="36"/>
      <c r="D71" s="36"/>
    </row>
    <row r="72" spans="2:4" ht="12.75">
      <c r="B72" s="36"/>
      <c r="C72" s="36"/>
      <c r="D72" s="36"/>
    </row>
    <row r="73" spans="2:4" ht="12.75">
      <c r="B73" s="36"/>
      <c r="C73" s="36"/>
      <c r="D73" s="36"/>
    </row>
    <row r="74" spans="2:4" ht="12.75">
      <c r="B74" s="36"/>
      <c r="C74" s="36"/>
      <c r="D74" s="36"/>
    </row>
    <row r="75" spans="2:4" ht="12.75">
      <c r="B75" s="36"/>
      <c r="C75" s="36"/>
      <c r="D75" s="36"/>
    </row>
    <row r="76" spans="2:4" ht="12.75">
      <c r="B76" s="36"/>
      <c r="C76" s="36"/>
      <c r="D76" s="36"/>
    </row>
    <row r="77" spans="2:4" ht="12.75">
      <c r="B77" s="36"/>
      <c r="C77" s="36"/>
      <c r="D77" s="36"/>
    </row>
    <row r="78" spans="2:4" ht="12.75">
      <c r="B78" s="36"/>
      <c r="C78" s="36"/>
      <c r="D78" s="36"/>
    </row>
    <row r="79" spans="2:4" ht="12.75">
      <c r="B79" s="36"/>
      <c r="C79" s="36"/>
      <c r="D79" s="36"/>
    </row>
    <row r="80" spans="2:4" ht="12.75">
      <c r="B80" s="36"/>
      <c r="C80" s="36"/>
      <c r="D80" s="36"/>
    </row>
    <row r="81" spans="2:4" ht="12.75">
      <c r="B81" s="36"/>
      <c r="C81" s="36"/>
      <c r="D81" s="36"/>
    </row>
    <row r="82" spans="2:4" ht="12.75">
      <c r="B82" s="36"/>
      <c r="C82" s="36"/>
      <c r="D82" s="36"/>
    </row>
    <row r="83" spans="2:4" ht="12.75">
      <c r="B83" s="36"/>
      <c r="C83" s="36"/>
      <c r="D83" s="36"/>
    </row>
    <row r="84" spans="2:4" ht="12.75">
      <c r="B84" s="36"/>
      <c r="C84" s="36"/>
      <c r="D84" s="36"/>
    </row>
    <row r="85" spans="2:4" ht="12.75">
      <c r="B85" s="36"/>
      <c r="C85" s="36"/>
      <c r="D85" s="36"/>
    </row>
    <row r="86" spans="2:4" ht="12.75">
      <c r="B86" s="36"/>
      <c r="C86" s="36"/>
      <c r="D86" s="36"/>
    </row>
    <row r="87" spans="2:4" ht="12.75">
      <c r="B87" s="36"/>
      <c r="C87" s="36"/>
      <c r="D87" s="36"/>
    </row>
    <row r="88" spans="2:4" ht="12.75">
      <c r="B88" s="36"/>
      <c r="C88" s="36"/>
      <c r="D88" s="36"/>
    </row>
  </sheetData>
  <sheetProtection selectLockedCells="1" selectUnlockedCells="1"/>
  <mergeCells count="4">
    <mergeCell ref="E1:G1"/>
    <mergeCell ref="A3:F3"/>
    <mergeCell ref="F4:G4"/>
    <mergeCell ref="B5:C5"/>
  </mergeCells>
  <printOptions/>
  <pageMargins left="0.7083333333333334" right="0.7083333333333334" top="0.39375" bottom="0.3541666666666667" header="0.5118055555555555" footer="0.5118055555555555"/>
  <pageSetup fitToHeight="0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71"/>
  <sheetViews>
    <sheetView view="pageBreakPreview" zoomScaleSheetLayoutView="100" zoomScalePageLayoutView="0" workbookViewId="0" topLeftCell="A145">
      <selection activeCell="M150" sqref="M150"/>
    </sheetView>
  </sheetViews>
  <sheetFormatPr defaultColWidth="9.140625" defaultRowHeight="182.25" customHeight="1"/>
  <cols>
    <col min="1" max="1" width="2.421875" style="46" customWidth="1"/>
    <col min="2" max="2" width="0" style="47" hidden="1" customWidth="1"/>
    <col min="3" max="3" width="67.421875" style="48" customWidth="1"/>
    <col min="4" max="5" width="16.00390625" style="49" hidden="1" customWidth="1"/>
    <col min="6" max="6" width="15.57421875" style="49" hidden="1" customWidth="1"/>
    <col min="7" max="7" width="15.00390625" style="49" customWidth="1"/>
    <col min="8" max="8" width="10.57421875" style="49" customWidth="1"/>
    <col min="9" max="9" width="19.8515625" style="49" hidden="1" customWidth="1"/>
    <col min="10" max="10" width="19.28125" style="49" customWidth="1"/>
    <col min="11" max="11" width="22.421875" style="49" customWidth="1"/>
    <col min="12" max="12" width="15.421875" style="49" hidden="1" customWidth="1"/>
    <col min="13" max="13" width="13.8515625" style="46" customWidth="1"/>
    <col min="14" max="16384" width="9.140625" style="46" customWidth="1"/>
  </cols>
  <sheetData>
    <row r="1" spans="8:12" ht="88.5" customHeight="1">
      <c r="H1" s="207" t="s">
        <v>147</v>
      </c>
      <c r="I1" s="207"/>
      <c r="J1" s="207"/>
      <c r="K1" s="207"/>
      <c r="L1" s="207"/>
    </row>
    <row r="2" spans="8:12" ht="21.75" customHeight="1">
      <c r="H2" s="50"/>
      <c r="I2" s="50"/>
      <c r="J2" s="50"/>
      <c r="K2" s="50"/>
      <c r="L2" s="50"/>
    </row>
    <row r="3" spans="2:12" s="5" customFormat="1" ht="82.5" customHeight="1">
      <c r="B3" s="208" t="s">
        <v>143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2:12" s="51" customFormat="1" ht="15.75">
      <c r="B4" s="52"/>
      <c r="C4" s="52"/>
      <c r="D4" s="52"/>
      <c r="E4" s="52"/>
      <c r="F4" s="52"/>
      <c r="G4" s="53"/>
      <c r="H4" s="209" t="s">
        <v>0</v>
      </c>
      <c r="I4" s="209"/>
      <c r="J4" s="209"/>
      <c r="K4" s="209"/>
      <c r="L4" s="209"/>
    </row>
    <row r="5" spans="2:12" s="51" customFormat="1" ht="12.75" customHeight="1">
      <c r="B5" s="117"/>
      <c r="C5" s="210" t="s">
        <v>44</v>
      </c>
      <c r="D5" s="211" t="s">
        <v>45</v>
      </c>
      <c r="E5" s="211" t="s">
        <v>46</v>
      </c>
      <c r="F5" s="211" t="s">
        <v>47</v>
      </c>
      <c r="G5" s="211" t="s">
        <v>48</v>
      </c>
      <c r="H5" s="211" t="s">
        <v>49</v>
      </c>
      <c r="I5" s="206" t="s">
        <v>107</v>
      </c>
      <c r="J5" s="206"/>
      <c r="K5" s="212" t="s">
        <v>107</v>
      </c>
      <c r="L5" s="204" t="s">
        <v>107</v>
      </c>
    </row>
    <row r="6" spans="2:12" s="54" customFormat="1" ht="76.5" customHeight="1">
      <c r="B6" s="105" t="s">
        <v>43</v>
      </c>
      <c r="C6" s="210"/>
      <c r="D6" s="211"/>
      <c r="E6" s="211"/>
      <c r="F6" s="211"/>
      <c r="G6" s="211"/>
      <c r="H6" s="211"/>
      <c r="I6" s="119" t="s">
        <v>108</v>
      </c>
      <c r="J6" s="119" t="s">
        <v>1</v>
      </c>
      <c r="K6" s="212"/>
      <c r="L6" s="204"/>
    </row>
    <row r="7" spans="2:12" s="51" customFormat="1" ht="15.75">
      <c r="B7" s="56">
        <v>1</v>
      </c>
      <c r="C7" s="118">
        <v>2</v>
      </c>
      <c r="D7" s="115" t="s">
        <v>50</v>
      </c>
      <c r="E7" s="115" t="s">
        <v>51</v>
      </c>
      <c r="F7" s="115" t="s">
        <v>52</v>
      </c>
      <c r="G7" s="115" t="s">
        <v>53</v>
      </c>
      <c r="H7" s="115" t="s">
        <v>54</v>
      </c>
      <c r="I7" s="115"/>
      <c r="J7" s="118">
        <v>8</v>
      </c>
      <c r="K7" s="118">
        <v>9</v>
      </c>
      <c r="L7" s="56">
        <v>9</v>
      </c>
    </row>
    <row r="8" spans="2:12" s="51" customFormat="1" ht="15.75">
      <c r="B8" s="56"/>
      <c r="C8" s="57" t="s">
        <v>55</v>
      </c>
      <c r="D8" s="58" t="s">
        <v>3</v>
      </c>
      <c r="E8" s="58" t="s">
        <v>8</v>
      </c>
      <c r="F8" s="58" t="s">
        <v>9</v>
      </c>
      <c r="G8" s="58"/>
      <c r="H8" s="58"/>
      <c r="I8" s="59">
        <f>I9+I23+I38+I34</f>
        <v>2052.15</v>
      </c>
      <c r="J8" s="59"/>
      <c r="K8" s="59">
        <f>K9+K23+K38+K34+K19</f>
        <v>2052.15</v>
      </c>
      <c r="L8" s="59" t="e">
        <f>L9+#REF!+L38</f>
        <v>#REF!</v>
      </c>
    </row>
    <row r="9" spans="2:12" s="51" customFormat="1" ht="31.5">
      <c r="B9" s="56"/>
      <c r="C9" s="60" t="s">
        <v>10</v>
      </c>
      <c r="D9" s="58" t="s">
        <v>3</v>
      </c>
      <c r="E9" s="58" t="s">
        <v>8</v>
      </c>
      <c r="F9" s="58" t="s">
        <v>11</v>
      </c>
      <c r="G9" s="58"/>
      <c r="H9" s="58"/>
      <c r="I9" s="59">
        <f>I10</f>
        <v>421.53999999999996</v>
      </c>
      <c r="J9" s="59"/>
      <c r="K9" s="59">
        <f>K10</f>
        <v>421.53999999999996</v>
      </c>
      <c r="L9" s="59">
        <f>L15</f>
        <v>357.67</v>
      </c>
    </row>
    <row r="10" spans="2:12" s="51" customFormat="1" ht="15.75">
      <c r="B10" s="56"/>
      <c r="C10" s="100" t="s">
        <v>57</v>
      </c>
      <c r="D10" s="97" t="s">
        <v>3</v>
      </c>
      <c r="E10" s="97" t="s">
        <v>8</v>
      </c>
      <c r="F10" s="97" t="s">
        <v>11</v>
      </c>
      <c r="G10" s="97" t="s">
        <v>109</v>
      </c>
      <c r="H10" s="97"/>
      <c r="I10" s="59">
        <f>I11</f>
        <v>421.53999999999996</v>
      </c>
      <c r="J10" s="59"/>
      <c r="K10" s="59">
        <f>K11</f>
        <v>421.53999999999996</v>
      </c>
      <c r="L10" s="59"/>
    </row>
    <row r="11" spans="2:12" s="51" customFormat="1" ht="31.5">
      <c r="B11" s="56"/>
      <c r="C11" s="98" t="s">
        <v>59</v>
      </c>
      <c r="D11" s="96" t="s">
        <v>3</v>
      </c>
      <c r="E11" s="96" t="s">
        <v>8</v>
      </c>
      <c r="F11" s="96" t="s">
        <v>11</v>
      </c>
      <c r="G11" s="96" t="s">
        <v>110</v>
      </c>
      <c r="H11" s="96"/>
      <c r="I11" s="62">
        <f>I12</f>
        <v>421.53999999999996</v>
      </c>
      <c r="J11" s="62"/>
      <c r="K11" s="62">
        <f>K12</f>
        <v>421.53999999999996</v>
      </c>
      <c r="L11" s="59"/>
    </row>
    <row r="12" spans="2:12" s="51" customFormat="1" ht="31.5">
      <c r="B12" s="56"/>
      <c r="C12" s="99" t="s">
        <v>61</v>
      </c>
      <c r="D12" s="96" t="s">
        <v>3</v>
      </c>
      <c r="E12" s="96" t="s">
        <v>8</v>
      </c>
      <c r="F12" s="96" t="s">
        <v>11</v>
      </c>
      <c r="G12" s="96" t="s">
        <v>111</v>
      </c>
      <c r="H12" s="96"/>
      <c r="I12" s="62">
        <f>I13+I14</f>
        <v>421.53999999999996</v>
      </c>
      <c r="J12" s="62"/>
      <c r="K12" s="62">
        <f>K13+K14</f>
        <v>421.53999999999996</v>
      </c>
      <c r="L12" s="59"/>
    </row>
    <row r="13" spans="2:12" s="51" customFormat="1" ht="15.75">
      <c r="B13" s="56"/>
      <c r="C13" s="67" t="s">
        <v>118</v>
      </c>
      <c r="D13" s="96" t="s">
        <v>3</v>
      </c>
      <c r="E13" s="96" t="s">
        <v>8</v>
      </c>
      <c r="F13" s="96" t="s">
        <v>11</v>
      </c>
      <c r="G13" s="96" t="s">
        <v>111</v>
      </c>
      <c r="H13" s="96" t="s">
        <v>64</v>
      </c>
      <c r="I13" s="62">
        <v>323.76</v>
      </c>
      <c r="J13" s="62"/>
      <c r="K13" s="62">
        <v>323.76</v>
      </c>
      <c r="L13" s="59"/>
    </row>
    <row r="14" spans="2:12" s="51" customFormat="1" ht="47.25">
      <c r="B14" s="56"/>
      <c r="C14" s="67" t="s">
        <v>119</v>
      </c>
      <c r="D14" s="96" t="s">
        <v>3</v>
      </c>
      <c r="E14" s="96" t="s">
        <v>8</v>
      </c>
      <c r="F14" s="96" t="s">
        <v>11</v>
      </c>
      <c r="G14" s="96" t="s">
        <v>111</v>
      </c>
      <c r="H14" s="96" t="s">
        <v>117</v>
      </c>
      <c r="I14" s="62">
        <v>97.78</v>
      </c>
      <c r="J14" s="62"/>
      <c r="K14" s="62">
        <v>97.78</v>
      </c>
      <c r="L14" s="59"/>
    </row>
    <row r="15" spans="2:12" s="51" customFormat="1" ht="15.75" customHeight="1" hidden="1">
      <c r="B15" s="56"/>
      <c r="C15" s="57" t="s">
        <v>57</v>
      </c>
      <c r="D15" s="58" t="s">
        <v>3</v>
      </c>
      <c r="E15" s="58" t="s">
        <v>8</v>
      </c>
      <c r="F15" s="58" t="s">
        <v>11</v>
      </c>
      <c r="G15" s="58" t="s">
        <v>58</v>
      </c>
      <c r="H15" s="58"/>
      <c r="I15" s="59">
        <f>I16</f>
        <v>357.67</v>
      </c>
      <c r="J15" s="62">
        <f>K15-I15</f>
        <v>-357.67</v>
      </c>
      <c r="K15" s="59">
        <f aca="true" t="shared" si="0" ref="K15:L17">K16</f>
        <v>0</v>
      </c>
      <c r="L15" s="59">
        <f t="shared" si="0"/>
        <v>357.67</v>
      </c>
    </row>
    <row r="16" spans="2:12" s="51" customFormat="1" ht="31.5" customHeight="1" hidden="1">
      <c r="B16" s="56"/>
      <c r="C16" s="57" t="s">
        <v>59</v>
      </c>
      <c r="D16" s="58" t="s">
        <v>3</v>
      </c>
      <c r="E16" s="58" t="s">
        <v>8</v>
      </c>
      <c r="F16" s="58" t="s">
        <v>11</v>
      </c>
      <c r="G16" s="58" t="s">
        <v>60</v>
      </c>
      <c r="H16" s="58"/>
      <c r="I16" s="59">
        <f>I17</f>
        <v>357.67</v>
      </c>
      <c r="J16" s="62">
        <f>K16-I16</f>
        <v>-357.67</v>
      </c>
      <c r="K16" s="59">
        <f t="shared" si="0"/>
        <v>0</v>
      </c>
      <c r="L16" s="59">
        <f t="shared" si="0"/>
        <v>357.67</v>
      </c>
    </row>
    <row r="17" spans="2:12" s="51" customFormat="1" ht="31.5" customHeight="1" hidden="1">
      <c r="B17" s="56"/>
      <c r="C17" s="61" t="s">
        <v>61</v>
      </c>
      <c r="D17" s="55" t="s">
        <v>3</v>
      </c>
      <c r="E17" s="55" t="s">
        <v>8</v>
      </c>
      <c r="F17" s="55" t="s">
        <v>11</v>
      </c>
      <c r="G17" s="55" t="s">
        <v>62</v>
      </c>
      <c r="H17" s="55"/>
      <c r="I17" s="62">
        <f>I18</f>
        <v>357.67</v>
      </c>
      <c r="J17" s="62">
        <f>K17-I17</f>
        <v>-357.67</v>
      </c>
      <c r="K17" s="62">
        <f t="shared" si="0"/>
        <v>0</v>
      </c>
      <c r="L17" s="62">
        <f t="shared" si="0"/>
        <v>357.67</v>
      </c>
    </row>
    <row r="18" spans="2:12" s="51" customFormat="1" ht="31.5" customHeight="1" hidden="1">
      <c r="B18" s="56"/>
      <c r="C18" s="63" t="s">
        <v>63</v>
      </c>
      <c r="D18" s="55" t="s">
        <v>3</v>
      </c>
      <c r="E18" s="55" t="s">
        <v>8</v>
      </c>
      <c r="F18" s="55" t="s">
        <v>11</v>
      </c>
      <c r="G18" s="55" t="s">
        <v>62</v>
      </c>
      <c r="H18" s="55" t="s">
        <v>64</v>
      </c>
      <c r="I18" s="62">
        <v>357.67</v>
      </c>
      <c r="J18" s="62">
        <f>K18-I18</f>
        <v>-357.67</v>
      </c>
      <c r="K18" s="62">
        <v>0</v>
      </c>
      <c r="L18" s="62">
        <v>357.67</v>
      </c>
    </row>
    <row r="19" spans="2:12" s="51" customFormat="1" ht="31.5" customHeight="1">
      <c r="B19" s="105"/>
      <c r="C19" s="80" t="s">
        <v>145</v>
      </c>
      <c r="D19" s="106"/>
      <c r="E19" s="58"/>
      <c r="F19" s="58"/>
      <c r="G19" s="58"/>
      <c r="H19" s="58"/>
      <c r="I19" s="59">
        <f>I20</f>
        <v>243</v>
      </c>
      <c r="J19" s="59"/>
      <c r="K19" s="59">
        <f>K20</f>
        <v>243</v>
      </c>
      <c r="L19" s="62"/>
    </row>
    <row r="20" spans="2:12" s="51" customFormat="1" ht="31.5" customHeight="1">
      <c r="B20" s="105"/>
      <c r="C20" s="100" t="s">
        <v>57</v>
      </c>
      <c r="D20" s="97" t="s">
        <v>3</v>
      </c>
      <c r="E20" s="97" t="s">
        <v>8</v>
      </c>
      <c r="F20" s="97" t="s">
        <v>11</v>
      </c>
      <c r="G20" s="97" t="s">
        <v>109</v>
      </c>
      <c r="H20" s="58"/>
      <c r="I20" s="59">
        <f>I21</f>
        <v>243</v>
      </c>
      <c r="J20" s="59"/>
      <c r="K20" s="59">
        <f>K21</f>
        <v>243</v>
      </c>
      <c r="L20" s="62"/>
    </row>
    <row r="21" spans="2:12" s="51" customFormat="1" ht="31.5" customHeight="1">
      <c r="B21" s="105"/>
      <c r="C21" s="189" t="s">
        <v>258</v>
      </c>
      <c r="D21" s="109"/>
      <c r="E21" s="55"/>
      <c r="F21" s="55"/>
      <c r="G21" s="55" t="s">
        <v>259</v>
      </c>
      <c r="H21" s="55"/>
      <c r="I21" s="62">
        <f>I22</f>
        <v>243</v>
      </c>
      <c r="J21" s="62"/>
      <c r="K21" s="62">
        <f>K22</f>
        <v>243</v>
      </c>
      <c r="L21" s="62"/>
    </row>
    <row r="22" spans="2:12" s="51" customFormat="1" ht="31.5" customHeight="1">
      <c r="B22" s="105"/>
      <c r="C22" s="68" t="s">
        <v>70</v>
      </c>
      <c r="D22" s="109"/>
      <c r="E22" s="55"/>
      <c r="F22" s="55"/>
      <c r="G22" s="55" t="s">
        <v>259</v>
      </c>
      <c r="H22" s="55" t="s">
        <v>261</v>
      </c>
      <c r="I22" s="62">
        <v>243</v>
      </c>
      <c r="J22" s="62"/>
      <c r="K22" s="62">
        <v>243</v>
      </c>
      <c r="L22" s="62"/>
    </row>
    <row r="23" spans="2:12" s="51" customFormat="1" ht="47.25">
      <c r="B23" s="56"/>
      <c r="C23" s="101" t="s">
        <v>12</v>
      </c>
      <c r="D23" s="58" t="s">
        <v>3</v>
      </c>
      <c r="E23" s="58" t="s">
        <v>8</v>
      </c>
      <c r="F23" s="58" t="s">
        <v>13</v>
      </c>
      <c r="G23" s="58"/>
      <c r="H23" s="58"/>
      <c r="I23" s="59">
        <f>I24</f>
        <v>1377.6100000000001</v>
      </c>
      <c r="J23" s="62"/>
      <c r="K23" s="59">
        <f>K24</f>
        <v>1377.6100000000001</v>
      </c>
      <c r="L23" s="62"/>
    </row>
    <row r="24" spans="2:12" s="51" customFormat="1" ht="47.25">
      <c r="B24" s="56"/>
      <c r="C24" s="64" t="s">
        <v>248</v>
      </c>
      <c r="D24" s="58" t="s">
        <v>3</v>
      </c>
      <c r="E24" s="58" t="s">
        <v>8</v>
      </c>
      <c r="F24" s="58" t="s">
        <v>13</v>
      </c>
      <c r="G24" s="58" t="s">
        <v>112</v>
      </c>
      <c r="H24" s="58"/>
      <c r="I24" s="59">
        <f>I25</f>
        <v>1377.6100000000001</v>
      </c>
      <c r="J24" s="62"/>
      <c r="K24" s="59">
        <f>K25</f>
        <v>1377.6100000000001</v>
      </c>
      <c r="L24" s="62"/>
    </row>
    <row r="25" spans="2:12" s="51" customFormat="1" ht="31.5">
      <c r="B25" s="56"/>
      <c r="C25" s="66" t="s">
        <v>249</v>
      </c>
      <c r="D25" s="58" t="s">
        <v>3</v>
      </c>
      <c r="E25" s="58" t="s">
        <v>8</v>
      </c>
      <c r="F25" s="58" t="s">
        <v>13</v>
      </c>
      <c r="G25" s="58" t="s">
        <v>113</v>
      </c>
      <c r="H25" s="58"/>
      <c r="I25" s="59">
        <f>I26+I29</f>
        <v>1377.6100000000001</v>
      </c>
      <c r="J25" s="62"/>
      <c r="K25" s="59">
        <f>K26+K29</f>
        <v>1377.6100000000001</v>
      </c>
      <c r="L25" s="62"/>
    </row>
    <row r="26" spans="2:12" s="51" customFormat="1" ht="31.5">
      <c r="B26" s="56"/>
      <c r="C26" s="102" t="s">
        <v>116</v>
      </c>
      <c r="D26" s="55" t="s">
        <v>3</v>
      </c>
      <c r="E26" s="55" t="s">
        <v>8</v>
      </c>
      <c r="F26" s="55" t="s">
        <v>13</v>
      </c>
      <c r="G26" s="55" t="s">
        <v>114</v>
      </c>
      <c r="H26" s="55"/>
      <c r="I26" s="62">
        <f>I27+I28</f>
        <v>914.59</v>
      </c>
      <c r="J26" s="62"/>
      <c r="K26" s="62">
        <f>K27+K28</f>
        <v>914.59</v>
      </c>
      <c r="L26" s="62"/>
    </row>
    <row r="27" spans="2:12" s="51" customFormat="1" ht="15.75">
      <c r="B27" s="56"/>
      <c r="C27" s="67" t="s">
        <v>118</v>
      </c>
      <c r="D27" s="55" t="s">
        <v>3</v>
      </c>
      <c r="E27" s="55" t="s">
        <v>8</v>
      </c>
      <c r="F27" s="55" t="s">
        <v>13</v>
      </c>
      <c r="G27" s="55" t="s">
        <v>114</v>
      </c>
      <c r="H27" s="55" t="s">
        <v>64</v>
      </c>
      <c r="I27" s="62">
        <v>702.45</v>
      </c>
      <c r="J27" s="62"/>
      <c r="K27" s="62">
        <v>702.45</v>
      </c>
      <c r="L27" s="62"/>
    </row>
    <row r="28" spans="2:12" s="51" customFormat="1" ht="47.25">
      <c r="B28" s="56"/>
      <c r="C28" s="67" t="s">
        <v>119</v>
      </c>
      <c r="D28" s="55" t="s">
        <v>3</v>
      </c>
      <c r="E28" s="55" t="s">
        <v>8</v>
      </c>
      <c r="F28" s="55" t="s">
        <v>13</v>
      </c>
      <c r="G28" s="55" t="s">
        <v>114</v>
      </c>
      <c r="H28" s="55" t="s">
        <v>117</v>
      </c>
      <c r="I28" s="62">
        <v>212.14</v>
      </c>
      <c r="J28" s="62"/>
      <c r="K28" s="62">
        <v>212.14</v>
      </c>
      <c r="L28" s="62"/>
    </row>
    <row r="29" spans="2:12" s="51" customFormat="1" ht="15.75">
      <c r="B29" s="56"/>
      <c r="C29" s="68" t="s">
        <v>120</v>
      </c>
      <c r="D29" s="55" t="s">
        <v>3</v>
      </c>
      <c r="E29" s="55" t="s">
        <v>8</v>
      </c>
      <c r="F29" s="55" t="s">
        <v>13</v>
      </c>
      <c r="G29" s="55" t="s">
        <v>115</v>
      </c>
      <c r="H29" s="55"/>
      <c r="I29" s="62">
        <f>I30+I31+I32+I33</f>
        <v>463.02</v>
      </c>
      <c r="J29" s="62"/>
      <c r="K29" s="62">
        <f>K30+K31+K32+K33</f>
        <v>463.02000000000004</v>
      </c>
      <c r="L29" s="62"/>
    </row>
    <row r="30" spans="2:12" s="51" customFormat="1" ht="31.5">
      <c r="B30" s="56"/>
      <c r="C30" s="68" t="s">
        <v>68</v>
      </c>
      <c r="D30" s="55" t="s">
        <v>3</v>
      </c>
      <c r="E30" s="55" t="s">
        <v>8</v>
      </c>
      <c r="F30" s="55" t="s">
        <v>13</v>
      </c>
      <c r="G30" s="55" t="s">
        <v>115</v>
      </c>
      <c r="H30" s="55" t="s">
        <v>69</v>
      </c>
      <c r="I30" s="62">
        <v>102.6</v>
      </c>
      <c r="J30" s="62">
        <f>K30-I30</f>
        <v>7.070000000000007</v>
      </c>
      <c r="K30" s="62">
        <v>109.67</v>
      </c>
      <c r="L30" s="62"/>
    </row>
    <row r="31" spans="2:12" s="51" customFormat="1" ht="31.5">
      <c r="B31" s="56"/>
      <c r="C31" s="68" t="s">
        <v>70</v>
      </c>
      <c r="D31" s="55" t="s">
        <v>3</v>
      </c>
      <c r="E31" s="55" t="s">
        <v>8</v>
      </c>
      <c r="F31" s="55" t="s">
        <v>13</v>
      </c>
      <c r="G31" s="55" t="s">
        <v>115</v>
      </c>
      <c r="H31" s="55" t="s">
        <v>71</v>
      </c>
      <c r="I31" s="62">
        <v>347.42</v>
      </c>
      <c r="J31" s="62">
        <f>K31-I31</f>
        <v>-7.069999999999993</v>
      </c>
      <c r="K31" s="62">
        <v>340.35</v>
      </c>
      <c r="L31" s="62"/>
    </row>
    <row r="32" spans="2:12" s="51" customFormat="1" ht="15.75">
      <c r="B32" s="56"/>
      <c r="C32" s="68" t="s">
        <v>72</v>
      </c>
      <c r="D32" s="55" t="s">
        <v>3</v>
      </c>
      <c r="E32" s="55" t="s">
        <v>8</v>
      </c>
      <c r="F32" s="55" t="s">
        <v>13</v>
      </c>
      <c r="G32" s="55" t="s">
        <v>115</v>
      </c>
      <c r="H32" s="55" t="s">
        <v>73</v>
      </c>
      <c r="I32" s="62">
        <v>6</v>
      </c>
      <c r="J32" s="62"/>
      <c r="K32" s="62">
        <v>6</v>
      </c>
      <c r="L32" s="62"/>
    </row>
    <row r="33" spans="2:12" s="51" customFormat="1" ht="19.5" customHeight="1">
      <c r="B33" s="56"/>
      <c r="C33" s="68" t="s">
        <v>74</v>
      </c>
      <c r="D33" s="55" t="s">
        <v>3</v>
      </c>
      <c r="E33" s="55" t="s">
        <v>8</v>
      </c>
      <c r="F33" s="55" t="s">
        <v>13</v>
      </c>
      <c r="G33" s="55" t="s">
        <v>115</v>
      </c>
      <c r="H33" s="55" t="s">
        <v>75</v>
      </c>
      <c r="I33" s="62">
        <v>7</v>
      </c>
      <c r="J33" s="62"/>
      <c r="K33" s="62">
        <v>7</v>
      </c>
      <c r="L33" s="62"/>
    </row>
    <row r="34" spans="2:19" s="51" customFormat="1" ht="15" customHeight="1" hidden="1">
      <c r="B34" s="56"/>
      <c r="C34" s="80" t="s">
        <v>145</v>
      </c>
      <c r="D34" s="58" t="s">
        <v>3</v>
      </c>
      <c r="E34" s="75" t="s">
        <v>8</v>
      </c>
      <c r="F34" s="75" t="s">
        <v>31</v>
      </c>
      <c r="G34" s="75"/>
      <c r="H34" s="113"/>
      <c r="I34" s="59">
        <f>I35</f>
        <v>243</v>
      </c>
      <c r="J34" s="62"/>
      <c r="K34" s="59">
        <f>K35</f>
        <v>0</v>
      </c>
      <c r="L34" s="62">
        <v>0</v>
      </c>
      <c r="N34" s="73"/>
      <c r="O34" s="69"/>
      <c r="P34" s="69"/>
      <c r="Q34" s="69"/>
      <c r="R34" s="69"/>
      <c r="S34" s="69"/>
    </row>
    <row r="35" spans="2:18" s="51" customFormat="1" ht="52.5" customHeight="1" hidden="1">
      <c r="B35" s="56"/>
      <c r="C35" s="64" t="s">
        <v>248</v>
      </c>
      <c r="D35" s="58" t="s">
        <v>3</v>
      </c>
      <c r="E35" s="58" t="s">
        <v>8</v>
      </c>
      <c r="F35" s="58" t="s">
        <v>31</v>
      </c>
      <c r="G35" s="58" t="s">
        <v>112</v>
      </c>
      <c r="H35" s="62"/>
      <c r="I35" s="62">
        <f>I36</f>
        <v>243</v>
      </c>
      <c r="J35" s="62"/>
      <c r="K35" s="62">
        <f>K36</f>
        <v>0</v>
      </c>
      <c r="M35" s="73"/>
      <c r="N35" s="69"/>
      <c r="O35" s="69"/>
      <c r="P35" s="69"/>
      <c r="Q35" s="69"/>
      <c r="R35" s="69"/>
    </row>
    <row r="36" spans="2:18" s="51" customFormat="1" ht="46.5" customHeight="1" hidden="1">
      <c r="B36" s="56"/>
      <c r="C36" s="66" t="s">
        <v>249</v>
      </c>
      <c r="D36" s="58" t="s">
        <v>3</v>
      </c>
      <c r="E36" s="58" t="s">
        <v>8</v>
      </c>
      <c r="F36" s="58" t="s">
        <v>31</v>
      </c>
      <c r="G36" s="55" t="s">
        <v>115</v>
      </c>
      <c r="H36" s="62"/>
      <c r="I36" s="62">
        <f>I37</f>
        <v>243</v>
      </c>
      <c r="J36" s="62"/>
      <c r="K36" s="62">
        <f>K37</f>
        <v>0</v>
      </c>
      <c r="M36" s="73"/>
      <c r="N36" s="69"/>
      <c r="O36" s="69"/>
      <c r="P36" s="69"/>
      <c r="Q36" s="69"/>
      <c r="R36" s="69"/>
    </row>
    <row r="37" spans="2:18" s="51" customFormat="1" ht="31.5" customHeight="1" hidden="1">
      <c r="B37" s="56"/>
      <c r="C37" s="68" t="s">
        <v>70</v>
      </c>
      <c r="D37" s="55" t="s">
        <v>3</v>
      </c>
      <c r="E37" s="55" t="s">
        <v>8</v>
      </c>
      <c r="F37" s="55" t="s">
        <v>31</v>
      </c>
      <c r="G37" s="55" t="s">
        <v>115</v>
      </c>
      <c r="H37" s="62">
        <v>244</v>
      </c>
      <c r="I37" s="62">
        <v>243</v>
      </c>
      <c r="J37" s="62"/>
      <c r="K37" s="62">
        <v>0</v>
      </c>
      <c r="M37" s="74"/>
      <c r="N37" s="74"/>
      <c r="O37" s="74"/>
      <c r="P37" s="74"/>
      <c r="Q37" s="74"/>
      <c r="R37" s="74"/>
    </row>
    <row r="38" spans="2:19" s="51" customFormat="1" ht="15.75">
      <c r="B38" s="56"/>
      <c r="C38" s="57" t="s">
        <v>80</v>
      </c>
      <c r="D38" s="58" t="s">
        <v>3</v>
      </c>
      <c r="E38" s="75" t="s">
        <v>8</v>
      </c>
      <c r="F38" s="75" t="s">
        <v>15</v>
      </c>
      <c r="G38" s="75"/>
      <c r="H38" s="75"/>
      <c r="I38" s="59">
        <f>I42</f>
        <v>10</v>
      </c>
      <c r="J38" s="62"/>
      <c r="K38" s="59">
        <f>K39</f>
        <v>10</v>
      </c>
      <c r="L38" s="59">
        <f>L42</f>
        <v>10</v>
      </c>
      <c r="N38" s="74"/>
      <c r="O38" s="74"/>
      <c r="P38" s="74"/>
      <c r="Q38" s="74"/>
      <c r="R38" s="74"/>
      <c r="S38" s="74"/>
    </row>
    <row r="39" spans="2:19" s="51" customFormat="1" ht="15.75">
      <c r="B39" s="56"/>
      <c r="C39" s="95" t="s">
        <v>57</v>
      </c>
      <c r="D39" s="96" t="s">
        <v>3</v>
      </c>
      <c r="E39" s="96" t="s">
        <v>8</v>
      </c>
      <c r="F39" s="96" t="s">
        <v>15</v>
      </c>
      <c r="G39" s="96" t="s">
        <v>109</v>
      </c>
      <c r="H39" s="96"/>
      <c r="I39" s="62">
        <f>I40</f>
        <v>10</v>
      </c>
      <c r="J39" s="62"/>
      <c r="K39" s="62">
        <f>K40</f>
        <v>10</v>
      </c>
      <c r="L39" s="59"/>
      <c r="N39" s="74"/>
      <c r="O39" s="74"/>
      <c r="P39" s="74"/>
      <c r="Q39" s="74"/>
      <c r="R39" s="74"/>
      <c r="S39" s="74"/>
    </row>
    <row r="40" spans="2:19" s="51" customFormat="1" ht="15.75">
      <c r="B40" s="56"/>
      <c r="C40" s="103" t="s">
        <v>83</v>
      </c>
      <c r="D40" s="96" t="s">
        <v>3</v>
      </c>
      <c r="E40" s="96" t="s">
        <v>8</v>
      </c>
      <c r="F40" s="96" t="s">
        <v>15</v>
      </c>
      <c r="G40" s="96" t="s">
        <v>121</v>
      </c>
      <c r="H40" s="96"/>
      <c r="I40" s="62">
        <f>I41</f>
        <v>10</v>
      </c>
      <c r="J40" s="62"/>
      <c r="K40" s="62">
        <f>K41</f>
        <v>10</v>
      </c>
      <c r="L40" s="59"/>
      <c r="N40" s="74"/>
      <c r="O40" s="74"/>
      <c r="P40" s="74"/>
      <c r="Q40" s="74"/>
      <c r="R40" s="74"/>
      <c r="S40" s="74"/>
    </row>
    <row r="41" spans="2:19" s="51" customFormat="1" ht="15.75">
      <c r="B41" s="56"/>
      <c r="C41" s="104" t="s">
        <v>84</v>
      </c>
      <c r="D41" s="96" t="s">
        <v>3</v>
      </c>
      <c r="E41" s="96" t="s">
        <v>8</v>
      </c>
      <c r="F41" s="96" t="s">
        <v>15</v>
      </c>
      <c r="G41" s="96" t="s">
        <v>121</v>
      </c>
      <c r="H41" s="96" t="s">
        <v>85</v>
      </c>
      <c r="I41" s="62">
        <v>10</v>
      </c>
      <c r="J41" s="62"/>
      <c r="K41" s="62">
        <v>10</v>
      </c>
      <c r="L41" s="59"/>
      <c r="N41" s="74"/>
      <c r="O41" s="74"/>
      <c r="P41" s="74"/>
      <c r="Q41" s="74"/>
      <c r="R41" s="74"/>
      <c r="S41" s="74"/>
    </row>
    <row r="42" spans="2:19" s="51" customFormat="1" ht="15.75" customHeight="1" hidden="1">
      <c r="B42" s="56"/>
      <c r="C42" s="5" t="s">
        <v>57</v>
      </c>
      <c r="D42" s="55" t="s">
        <v>3</v>
      </c>
      <c r="E42" s="71" t="s">
        <v>8</v>
      </c>
      <c r="F42" s="71" t="s">
        <v>15</v>
      </c>
      <c r="G42" s="71" t="s">
        <v>58</v>
      </c>
      <c r="H42" s="71"/>
      <c r="I42" s="62">
        <f>I43</f>
        <v>10</v>
      </c>
      <c r="J42" s="62"/>
      <c r="K42" s="62">
        <f>K43</f>
        <v>0</v>
      </c>
      <c r="L42" s="59">
        <f>L43</f>
        <v>10</v>
      </c>
      <c r="N42" s="74"/>
      <c r="O42" s="74"/>
      <c r="P42" s="74"/>
      <c r="Q42" s="74"/>
      <c r="R42" s="74"/>
      <c r="S42" s="74"/>
    </row>
    <row r="43" spans="2:19" s="51" customFormat="1" ht="31.5" customHeight="1" hidden="1">
      <c r="B43" s="56"/>
      <c r="C43" s="76" t="s">
        <v>81</v>
      </c>
      <c r="D43" s="55" t="s">
        <v>3</v>
      </c>
      <c r="E43" s="71" t="s">
        <v>8</v>
      </c>
      <c r="F43" s="71" t="s">
        <v>15</v>
      </c>
      <c r="G43" s="71" t="s">
        <v>82</v>
      </c>
      <c r="H43" s="71"/>
      <c r="I43" s="62">
        <f>I44</f>
        <v>10</v>
      </c>
      <c r="J43" s="62"/>
      <c r="K43" s="62">
        <f>K45</f>
        <v>0</v>
      </c>
      <c r="L43" s="62">
        <f>L45</f>
        <v>10</v>
      </c>
      <c r="N43" s="74"/>
      <c r="O43" s="74"/>
      <c r="P43" s="74"/>
      <c r="Q43" s="74"/>
      <c r="R43" s="74"/>
      <c r="S43" s="74"/>
    </row>
    <row r="44" spans="2:19" s="51" customFormat="1" ht="15.75" customHeight="1" hidden="1">
      <c r="B44" s="56"/>
      <c r="C44" s="77" t="s">
        <v>83</v>
      </c>
      <c r="D44" s="55" t="s">
        <v>3</v>
      </c>
      <c r="E44" s="71" t="s">
        <v>8</v>
      </c>
      <c r="F44" s="71" t="s">
        <v>15</v>
      </c>
      <c r="G44" s="71" t="s">
        <v>82</v>
      </c>
      <c r="H44" s="71"/>
      <c r="I44" s="78">
        <f>I45</f>
        <v>10</v>
      </c>
      <c r="J44" s="62"/>
      <c r="K44" s="78">
        <f>K45</f>
        <v>0</v>
      </c>
      <c r="L44" s="78">
        <f>L45</f>
        <v>10</v>
      </c>
      <c r="N44" s="74"/>
      <c r="O44" s="74"/>
      <c r="P44" s="74"/>
      <c r="Q44" s="74"/>
      <c r="R44" s="74"/>
      <c r="S44" s="74"/>
    </row>
    <row r="45" spans="2:19" s="51" customFormat="1" ht="15.75" customHeight="1" hidden="1">
      <c r="B45" s="56"/>
      <c r="C45" s="68" t="s">
        <v>84</v>
      </c>
      <c r="D45" s="55" t="s">
        <v>3</v>
      </c>
      <c r="E45" s="71" t="s">
        <v>8</v>
      </c>
      <c r="F45" s="71" t="s">
        <v>15</v>
      </c>
      <c r="G45" s="71" t="s">
        <v>82</v>
      </c>
      <c r="H45" s="71" t="s">
        <v>85</v>
      </c>
      <c r="I45" s="78">
        <v>10</v>
      </c>
      <c r="J45" s="62"/>
      <c r="K45" s="78">
        <v>0</v>
      </c>
      <c r="L45" s="78">
        <v>10</v>
      </c>
      <c r="N45" s="74"/>
      <c r="O45" s="74"/>
      <c r="P45" s="74"/>
      <c r="Q45" s="74"/>
      <c r="R45" s="74"/>
      <c r="S45" s="74"/>
    </row>
    <row r="46" spans="2:19" s="51" customFormat="1" ht="15.75" customHeight="1" hidden="1">
      <c r="B46" s="56"/>
      <c r="C46" s="57" t="s">
        <v>80</v>
      </c>
      <c r="D46" s="58" t="s">
        <v>3</v>
      </c>
      <c r="E46" s="75" t="s">
        <v>8</v>
      </c>
      <c r="F46" s="75" t="s">
        <v>15</v>
      </c>
      <c r="G46" s="75" t="s">
        <v>56</v>
      </c>
      <c r="H46" s="75" t="s">
        <v>2</v>
      </c>
      <c r="I46" s="79">
        <f>I47</f>
        <v>10</v>
      </c>
      <c r="J46" s="62"/>
      <c r="K46" s="79">
        <f>K47</f>
        <v>0</v>
      </c>
      <c r="L46" s="79">
        <f>L47</f>
        <v>0</v>
      </c>
      <c r="N46" s="74"/>
      <c r="O46" s="74"/>
      <c r="P46" s="74"/>
      <c r="Q46" s="74"/>
      <c r="R46" s="74"/>
      <c r="S46" s="74"/>
    </row>
    <row r="47" spans="2:12" s="51" customFormat="1" ht="15.75" customHeight="1" hidden="1">
      <c r="B47" s="56"/>
      <c r="C47" s="72" t="s">
        <v>84</v>
      </c>
      <c r="D47" s="55" t="s">
        <v>3</v>
      </c>
      <c r="E47" s="71" t="s">
        <v>8</v>
      </c>
      <c r="F47" s="71" t="s">
        <v>15</v>
      </c>
      <c r="G47" s="71" t="s">
        <v>86</v>
      </c>
      <c r="H47" s="71" t="s">
        <v>85</v>
      </c>
      <c r="I47" s="78">
        <v>10</v>
      </c>
      <c r="J47" s="62"/>
      <c r="K47" s="78">
        <v>0</v>
      </c>
      <c r="L47" s="78">
        <v>0</v>
      </c>
    </row>
    <row r="48" spans="2:12" s="51" customFormat="1" ht="15.75">
      <c r="B48" s="56"/>
      <c r="C48" s="70" t="s">
        <v>17</v>
      </c>
      <c r="D48" s="58" t="s">
        <v>3</v>
      </c>
      <c r="E48" s="75" t="s">
        <v>11</v>
      </c>
      <c r="F48" s="75" t="s">
        <v>18</v>
      </c>
      <c r="G48" s="75"/>
      <c r="H48" s="75"/>
      <c r="I48" s="59">
        <f>I49</f>
        <v>60.900000000000006</v>
      </c>
      <c r="J48" s="62"/>
      <c r="K48" s="59">
        <f>K49</f>
        <v>60.900000000000006</v>
      </c>
      <c r="L48" s="59" t="e">
        <f>#REF!</f>
        <v>#REF!</v>
      </c>
    </row>
    <row r="49" spans="2:12" s="51" customFormat="1" ht="47.25">
      <c r="B49" s="56"/>
      <c r="C49" s="107" t="s">
        <v>248</v>
      </c>
      <c r="D49" s="58" t="s">
        <v>3</v>
      </c>
      <c r="E49" s="58" t="s">
        <v>11</v>
      </c>
      <c r="F49" s="58" t="s">
        <v>18</v>
      </c>
      <c r="G49" s="58" t="s">
        <v>112</v>
      </c>
      <c r="H49" s="75"/>
      <c r="I49" s="59">
        <f>I50</f>
        <v>60.900000000000006</v>
      </c>
      <c r="J49" s="62"/>
      <c r="K49" s="59">
        <f>K50</f>
        <v>60.900000000000006</v>
      </c>
      <c r="L49" s="59"/>
    </row>
    <row r="50" spans="2:12" s="51" customFormat="1" ht="47.25">
      <c r="B50" s="105"/>
      <c r="C50" s="108" t="s">
        <v>250</v>
      </c>
      <c r="D50" s="106" t="s">
        <v>3</v>
      </c>
      <c r="E50" s="58" t="s">
        <v>11</v>
      </c>
      <c r="F50" s="58" t="s">
        <v>18</v>
      </c>
      <c r="G50" s="58" t="s">
        <v>122</v>
      </c>
      <c r="H50" s="71"/>
      <c r="I50" s="59">
        <f>I51</f>
        <v>60.900000000000006</v>
      </c>
      <c r="J50" s="62"/>
      <c r="K50" s="59">
        <f>K51</f>
        <v>60.900000000000006</v>
      </c>
      <c r="L50" s="59"/>
    </row>
    <row r="51" spans="2:12" s="51" customFormat="1" ht="31.5">
      <c r="B51" s="105"/>
      <c r="C51" s="108" t="s">
        <v>123</v>
      </c>
      <c r="D51" s="106" t="s">
        <v>3</v>
      </c>
      <c r="E51" s="58" t="s">
        <v>11</v>
      </c>
      <c r="F51" s="58" t="s">
        <v>18</v>
      </c>
      <c r="G51" s="58" t="s">
        <v>124</v>
      </c>
      <c r="H51" s="71"/>
      <c r="I51" s="59">
        <f>I52+I53</f>
        <v>60.900000000000006</v>
      </c>
      <c r="J51" s="62"/>
      <c r="K51" s="59">
        <f>K52+K53</f>
        <v>60.900000000000006</v>
      </c>
      <c r="L51" s="59"/>
    </row>
    <row r="52" spans="2:12" s="51" customFormat="1" ht="15.75">
      <c r="B52" s="105"/>
      <c r="C52" s="67" t="s">
        <v>118</v>
      </c>
      <c r="D52" s="109" t="s">
        <v>3</v>
      </c>
      <c r="E52" s="55" t="s">
        <v>11</v>
      </c>
      <c r="F52" s="55" t="s">
        <v>18</v>
      </c>
      <c r="G52" s="55" t="s">
        <v>124</v>
      </c>
      <c r="H52" s="71" t="s">
        <v>64</v>
      </c>
      <c r="I52" s="62">
        <v>46.7</v>
      </c>
      <c r="J52" s="62"/>
      <c r="K52" s="62">
        <v>46.7</v>
      </c>
      <c r="L52" s="59"/>
    </row>
    <row r="53" spans="2:12" s="51" customFormat="1" ht="47.25">
      <c r="B53" s="105"/>
      <c r="C53" s="67" t="s">
        <v>119</v>
      </c>
      <c r="D53" s="109" t="s">
        <v>3</v>
      </c>
      <c r="E53" s="55" t="s">
        <v>11</v>
      </c>
      <c r="F53" s="55" t="s">
        <v>18</v>
      </c>
      <c r="G53" s="55" t="s">
        <v>124</v>
      </c>
      <c r="H53" s="71" t="s">
        <v>117</v>
      </c>
      <c r="I53" s="62">
        <v>14.2</v>
      </c>
      <c r="J53" s="62"/>
      <c r="K53" s="62">
        <v>14.2</v>
      </c>
      <c r="L53" s="59"/>
    </row>
    <row r="54" spans="2:12" s="51" customFormat="1" ht="42.75" customHeight="1">
      <c r="B54" s="56"/>
      <c r="C54" s="23" t="s">
        <v>19</v>
      </c>
      <c r="D54" s="55"/>
      <c r="E54" s="75" t="s">
        <v>18</v>
      </c>
      <c r="F54" s="75" t="s">
        <v>21</v>
      </c>
      <c r="G54" s="75"/>
      <c r="H54" s="75"/>
      <c r="I54" s="79">
        <f>I55</f>
        <v>62</v>
      </c>
      <c r="J54" s="62"/>
      <c r="K54" s="79">
        <f>K55</f>
        <v>62</v>
      </c>
      <c r="L54" s="78">
        <v>0</v>
      </c>
    </row>
    <row r="55" spans="2:12" s="51" customFormat="1" ht="50.25" customHeight="1">
      <c r="B55" s="56"/>
      <c r="C55" s="107" t="s">
        <v>248</v>
      </c>
      <c r="D55" s="58" t="s">
        <v>3</v>
      </c>
      <c r="E55" s="58" t="s">
        <v>18</v>
      </c>
      <c r="F55" s="58" t="s">
        <v>21</v>
      </c>
      <c r="G55" s="75" t="s">
        <v>112</v>
      </c>
      <c r="H55" s="75"/>
      <c r="I55" s="59">
        <f>I56</f>
        <v>62</v>
      </c>
      <c r="J55" s="62"/>
      <c r="K55" s="59">
        <f>K56</f>
        <v>62</v>
      </c>
      <c r="L55" s="59">
        <f>L57+L58</f>
        <v>0</v>
      </c>
    </row>
    <row r="56" spans="2:12" s="51" customFormat="1" ht="55.5" customHeight="1">
      <c r="B56" s="56"/>
      <c r="C56" s="57" t="s">
        <v>251</v>
      </c>
      <c r="D56" s="106" t="s">
        <v>3</v>
      </c>
      <c r="E56" s="58" t="s">
        <v>18</v>
      </c>
      <c r="F56" s="58" t="s">
        <v>21</v>
      </c>
      <c r="G56" s="75" t="s">
        <v>128</v>
      </c>
      <c r="H56" s="75"/>
      <c r="I56" s="62">
        <f>I57</f>
        <v>62</v>
      </c>
      <c r="J56" s="62"/>
      <c r="K56" s="62">
        <f>K57</f>
        <v>62</v>
      </c>
      <c r="L56" s="62">
        <f>L57+L58</f>
        <v>0</v>
      </c>
    </row>
    <row r="57" spans="2:12" s="51" customFormat="1" ht="41.25" customHeight="1">
      <c r="B57" s="56"/>
      <c r="C57" s="108" t="s">
        <v>142</v>
      </c>
      <c r="D57" s="106" t="s">
        <v>3</v>
      </c>
      <c r="E57" s="58" t="s">
        <v>18</v>
      </c>
      <c r="F57" s="58" t="s">
        <v>21</v>
      </c>
      <c r="G57" s="75" t="s">
        <v>127</v>
      </c>
      <c r="H57" s="75"/>
      <c r="I57" s="62">
        <f>I58</f>
        <v>62</v>
      </c>
      <c r="J57" s="62"/>
      <c r="K57" s="62">
        <f>K58</f>
        <v>62</v>
      </c>
      <c r="L57" s="62">
        <v>0</v>
      </c>
    </row>
    <row r="58" spans="2:12" s="51" customFormat="1" ht="44.25" customHeight="1">
      <c r="B58" s="56"/>
      <c r="C58" s="72" t="s">
        <v>77</v>
      </c>
      <c r="D58" s="55"/>
      <c r="E58" s="71" t="s">
        <v>18</v>
      </c>
      <c r="F58" s="71" t="s">
        <v>21</v>
      </c>
      <c r="G58" s="71" t="s">
        <v>127</v>
      </c>
      <c r="H58" s="71" t="s">
        <v>71</v>
      </c>
      <c r="I58" s="62">
        <v>62</v>
      </c>
      <c r="J58" s="62"/>
      <c r="K58" s="62">
        <v>62</v>
      </c>
      <c r="L58" s="62">
        <v>0</v>
      </c>
    </row>
    <row r="59" spans="2:12" s="51" customFormat="1" ht="28.5" customHeight="1">
      <c r="B59" s="56"/>
      <c r="C59" s="57" t="s">
        <v>139</v>
      </c>
      <c r="D59" s="58" t="s">
        <v>3</v>
      </c>
      <c r="E59" s="58" t="s">
        <v>13</v>
      </c>
      <c r="F59" s="58" t="s">
        <v>9</v>
      </c>
      <c r="G59" s="75"/>
      <c r="H59" s="75"/>
      <c r="I59" s="59">
        <f>I65+I60</f>
        <v>1254.81</v>
      </c>
      <c r="J59" s="62"/>
      <c r="K59" s="59">
        <f>K65+K60</f>
        <v>1254.81</v>
      </c>
      <c r="L59" s="62"/>
    </row>
    <row r="60" spans="2:12" s="51" customFormat="1" ht="28.5" customHeight="1">
      <c r="B60" s="56"/>
      <c r="C60" s="116" t="s">
        <v>25</v>
      </c>
      <c r="D60" s="58" t="s">
        <v>3</v>
      </c>
      <c r="E60" s="58" t="s">
        <v>13</v>
      </c>
      <c r="F60" s="58" t="s">
        <v>21</v>
      </c>
      <c r="G60" s="75"/>
      <c r="H60" s="75"/>
      <c r="I60" s="59">
        <f>I61</f>
        <v>1253.81</v>
      </c>
      <c r="J60" s="62"/>
      <c r="K60" s="59">
        <f>K61</f>
        <v>1253.81</v>
      </c>
      <c r="L60" s="62"/>
    </row>
    <row r="61" spans="2:12" s="51" customFormat="1" ht="28.5" customHeight="1">
      <c r="B61" s="56"/>
      <c r="C61" s="107" t="s">
        <v>248</v>
      </c>
      <c r="D61" s="58" t="s">
        <v>3</v>
      </c>
      <c r="E61" s="58" t="s">
        <v>13</v>
      </c>
      <c r="F61" s="58" t="s">
        <v>21</v>
      </c>
      <c r="G61" s="58" t="s">
        <v>112</v>
      </c>
      <c r="H61" s="75"/>
      <c r="I61" s="59">
        <f>I62</f>
        <v>1253.81</v>
      </c>
      <c r="J61" s="62"/>
      <c r="K61" s="59">
        <f>K62</f>
        <v>1253.81</v>
      </c>
      <c r="L61" s="62"/>
    </row>
    <row r="62" spans="2:12" s="51" customFormat="1" ht="60.75" customHeight="1">
      <c r="B62" s="56"/>
      <c r="C62" s="57" t="s">
        <v>251</v>
      </c>
      <c r="D62" s="58" t="s">
        <v>3</v>
      </c>
      <c r="E62" s="58" t="s">
        <v>13</v>
      </c>
      <c r="F62" s="58" t="s">
        <v>21</v>
      </c>
      <c r="G62" s="75" t="s">
        <v>150</v>
      </c>
      <c r="H62" s="75"/>
      <c r="I62" s="59">
        <f>I63</f>
        <v>1253.81</v>
      </c>
      <c r="J62" s="62"/>
      <c r="K62" s="59">
        <f>K63</f>
        <v>1253.81</v>
      </c>
      <c r="L62" s="62"/>
    </row>
    <row r="63" spans="2:12" s="51" customFormat="1" ht="68.25" customHeight="1">
      <c r="B63" s="56"/>
      <c r="C63" s="57" t="s">
        <v>252</v>
      </c>
      <c r="D63" s="58" t="s">
        <v>3</v>
      </c>
      <c r="E63" s="58" t="s">
        <v>13</v>
      </c>
      <c r="F63" s="58" t="s">
        <v>21</v>
      </c>
      <c r="G63" s="75" t="s">
        <v>151</v>
      </c>
      <c r="H63" s="75"/>
      <c r="I63" s="59">
        <f>I64</f>
        <v>1253.81</v>
      </c>
      <c r="J63" s="62"/>
      <c r="K63" s="59">
        <f>K64</f>
        <v>1253.81</v>
      </c>
      <c r="L63" s="62"/>
    </row>
    <row r="64" spans="2:12" s="51" customFormat="1" ht="41.25" customHeight="1">
      <c r="B64" s="56"/>
      <c r="C64" s="72" t="s">
        <v>77</v>
      </c>
      <c r="D64" s="55" t="s">
        <v>3</v>
      </c>
      <c r="E64" s="55" t="s">
        <v>13</v>
      </c>
      <c r="F64" s="55" t="s">
        <v>21</v>
      </c>
      <c r="G64" s="71" t="s">
        <v>151</v>
      </c>
      <c r="H64" s="55" t="s">
        <v>71</v>
      </c>
      <c r="I64" s="62">
        <v>1253.81</v>
      </c>
      <c r="J64" s="62"/>
      <c r="K64" s="62">
        <f>53.81+1200</f>
        <v>1253.81</v>
      </c>
      <c r="L64" s="62"/>
    </row>
    <row r="65" spans="2:12" s="51" customFormat="1" ht="28.5" customHeight="1">
      <c r="B65" s="56"/>
      <c r="C65" s="80" t="s">
        <v>135</v>
      </c>
      <c r="D65" s="58" t="s">
        <v>3</v>
      </c>
      <c r="E65" s="75" t="s">
        <v>13</v>
      </c>
      <c r="F65" s="75" t="s">
        <v>136</v>
      </c>
      <c r="G65" s="75"/>
      <c r="H65" s="75"/>
      <c r="I65" s="59">
        <f>I66</f>
        <v>1</v>
      </c>
      <c r="J65" s="62"/>
      <c r="K65" s="59">
        <f>K66</f>
        <v>1</v>
      </c>
      <c r="L65" s="62"/>
    </row>
    <row r="66" spans="2:12" s="51" customFormat="1" ht="40.5" customHeight="1">
      <c r="B66" s="56"/>
      <c r="C66" s="107" t="s">
        <v>248</v>
      </c>
      <c r="D66" s="58" t="s">
        <v>3</v>
      </c>
      <c r="E66" s="58" t="s">
        <v>13</v>
      </c>
      <c r="F66" s="58" t="s">
        <v>136</v>
      </c>
      <c r="G66" s="58" t="s">
        <v>112</v>
      </c>
      <c r="H66" s="75"/>
      <c r="I66" s="59">
        <f>I67</f>
        <v>1</v>
      </c>
      <c r="J66" s="62"/>
      <c r="K66" s="59">
        <f>K67</f>
        <v>1</v>
      </c>
      <c r="L66" s="62"/>
    </row>
    <row r="67" spans="2:12" s="51" customFormat="1" ht="51.75" customHeight="1">
      <c r="B67" s="56"/>
      <c r="C67" s="108" t="s">
        <v>250</v>
      </c>
      <c r="D67" s="106" t="s">
        <v>3</v>
      </c>
      <c r="E67" s="58" t="s">
        <v>13</v>
      </c>
      <c r="F67" s="58" t="s">
        <v>136</v>
      </c>
      <c r="G67" s="58" t="s">
        <v>122</v>
      </c>
      <c r="H67" s="75"/>
      <c r="I67" s="59">
        <f>I68</f>
        <v>1</v>
      </c>
      <c r="J67" s="62"/>
      <c r="K67" s="59">
        <f>K68</f>
        <v>1</v>
      </c>
      <c r="L67" s="62"/>
    </row>
    <row r="68" spans="2:12" s="51" customFormat="1" ht="65.25" customHeight="1">
      <c r="B68" s="56"/>
      <c r="C68" s="80" t="s">
        <v>253</v>
      </c>
      <c r="D68" s="58" t="s">
        <v>3</v>
      </c>
      <c r="E68" s="58" t="s">
        <v>13</v>
      </c>
      <c r="F68" s="58" t="s">
        <v>136</v>
      </c>
      <c r="G68" s="58" t="s">
        <v>140</v>
      </c>
      <c r="H68" s="58"/>
      <c r="I68" s="59">
        <f>I69</f>
        <v>1</v>
      </c>
      <c r="J68" s="62"/>
      <c r="K68" s="59">
        <f>K69</f>
        <v>1</v>
      </c>
      <c r="L68" s="62"/>
    </row>
    <row r="69" spans="2:12" s="51" customFormat="1" ht="45" customHeight="1">
      <c r="B69" s="56"/>
      <c r="C69" s="61" t="s">
        <v>4</v>
      </c>
      <c r="D69" s="55" t="s">
        <v>3</v>
      </c>
      <c r="E69" s="55" t="s">
        <v>13</v>
      </c>
      <c r="F69" s="55" t="s">
        <v>136</v>
      </c>
      <c r="G69" s="55" t="s">
        <v>140</v>
      </c>
      <c r="H69" s="55" t="s">
        <v>138</v>
      </c>
      <c r="I69" s="62">
        <v>1</v>
      </c>
      <c r="J69" s="62"/>
      <c r="K69" s="62">
        <v>1</v>
      </c>
      <c r="L69" s="62"/>
    </row>
    <row r="70" spans="2:12" s="51" customFormat="1" ht="15.75">
      <c r="B70" s="56"/>
      <c r="C70" s="57" t="s">
        <v>92</v>
      </c>
      <c r="D70" s="58" t="s">
        <v>3</v>
      </c>
      <c r="E70" s="58" t="s">
        <v>27</v>
      </c>
      <c r="F70" s="58" t="s">
        <v>9</v>
      </c>
      <c r="G70" s="58"/>
      <c r="H70" s="58"/>
      <c r="I70" s="59">
        <f>I71+I81</f>
        <v>843.96</v>
      </c>
      <c r="J70" s="59">
        <f>K70-I70</f>
        <v>42</v>
      </c>
      <c r="K70" s="59">
        <f>K71+K80</f>
        <v>885.96</v>
      </c>
      <c r="L70" s="59">
        <f>L71+L80</f>
        <v>775.28</v>
      </c>
    </row>
    <row r="71" spans="2:12" s="51" customFormat="1" ht="20.25" customHeight="1">
      <c r="B71" s="56"/>
      <c r="C71" s="57" t="s">
        <v>137</v>
      </c>
      <c r="D71" s="58" t="s">
        <v>3</v>
      </c>
      <c r="E71" s="58" t="s">
        <v>27</v>
      </c>
      <c r="F71" s="58" t="s">
        <v>18</v>
      </c>
      <c r="G71" s="58"/>
      <c r="H71" s="58"/>
      <c r="I71" s="59">
        <f>I76</f>
        <v>230</v>
      </c>
      <c r="J71" s="59">
        <f>K71-I71</f>
        <v>42</v>
      </c>
      <c r="K71" s="59">
        <f>K76</f>
        <v>272</v>
      </c>
      <c r="L71" s="59">
        <f>L76</f>
        <v>107.04</v>
      </c>
    </row>
    <row r="72" spans="2:12" s="51" customFormat="1" ht="36.75" customHeight="1" hidden="1">
      <c r="B72" s="56"/>
      <c r="C72" s="64" t="s">
        <v>248</v>
      </c>
      <c r="D72" s="58" t="s">
        <v>3</v>
      </c>
      <c r="E72" s="58" t="s">
        <v>27</v>
      </c>
      <c r="F72" s="58" t="s">
        <v>11</v>
      </c>
      <c r="G72" s="58" t="s">
        <v>112</v>
      </c>
      <c r="H72" s="58"/>
      <c r="I72" s="59">
        <f>I73</f>
        <v>0</v>
      </c>
      <c r="J72" s="59">
        <f>K72-I72</f>
        <v>0</v>
      </c>
      <c r="K72" s="59">
        <f>K73</f>
        <v>0</v>
      </c>
      <c r="L72" s="59"/>
    </row>
    <row r="73" spans="2:12" s="51" customFormat="1" ht="49.5" customHeight="1" hidden="1">
      <c r="B73" s="56"/>
      <c r="C73" s="57" t="s">
        <v>251</v>
      </c>
      <c r="D73" s="58" t="s">
        <v>3</v>
      </c>
      <c r="E73" s="58" t="s">
        <v>27</v>
      </c>
      <c r="F73" s="58" t="s">
        <v>11</v>
      </c>
      <c r="G73" s="58" t="s">
        <v>128</v>
      </c>
      <c r="H73" s="58"/>
      <c r="I73" s="59">
        <f>I74</f>
        <v>0</v>
      </c>
      <c r="J73" s="59">
        <f>K73-I73</f>
        <v>0</v>
      </c>
      <c r="K73" s="59">
        <f>K74</f>
        <v>0</v>
      </c>
      <c r="L73" s="59"/>
    </row>
    <row r="74" spans="2:12" s="51" customFormat="1" ht="20.25" customHeight="1" hidden="1">
      <c r="B74" s="56"/>
      <c r="C74" s="57" t="s">
        <v>88</v>
      </c>
      <c r="D74" s="58" t="s">
        <v>3</v>
      </c>
      <c r="E74" s="58" t="s">
        <v>27</v>
      </c>
      <c r="F74" s="58" t="s">
        <v>11</v>
      </c>
      <c r="G74" s="58" t="s">
        <v>127</v>
      </c>
      <c r="H74" s="58"/>
      <c r="I74" s="59">
        <f>I75</f>
        <v>0</v>
      </c>
      <c r="J74" s="59">
        <f>K74-I74</f>
        <v>0</v>
      </c>
      <c r="K74" s="59">
        <f>K75</f>
        <v>0</v>
      </c>
      <c r="L74" s="59"/>
    </row>
    <row r="75" spans="2:12" s="51" customFormat="1" ht="20.25" customHeight="1" hidden="1">
      <c r="B75" s="56"/>
      <c r="C75" s="72" t="s">
        <v>77</v>
      </c>
      <c r="D75" s="55" t="s">
        <v>3</v>
      </c>
      <c r="E75" s="55" t="s">
        <v>27</v>
      </c>
      <c r="F75" s="55" t="s">
        <v>11</v>
      </c>
      <c r="G75" s="55" t="s">
        <v>127</v>
      </c>
      <c r="H75" s="55" t="s">
        <v>71</v>
      </c>
      <c r="I75" s="62">
        <v>0</v>
      </c>
      <c r="J75" s="59">
        <f>K75-I75</f>
        <v>0</v>
      </c>
      <c r="K75" s="62">
        <v>0</v>
      </c>
      <c r="L75" s="59"/>
    </row>
    <row r="76" spans="2:12" s="51" customFormat="1" ht="42.75" customHeight="1">
      <c r="B76" s="56"/>
      <c r="C76" s="64" t="s">
        <v>248</v>
      </c>
      <c r="D76" s="58" t="s">
        <v>3</v>
      </c>
      <c r="E76" s="58" t="s">
        <v>27</v>
      </c>
      <c r="F76" s="58" t="s">
        <v>18</v>
      </c>
      <c r="G76" s="75" t="s">
        <v>112</v>
      </c>
      <c r="H76" s="58"/>
      <c r="I76" s="59">
        <f>I77</f>
        <v>230</v>
      </c>
      <c r="J76" s="59">
        <f>K76-I76</f>
        <v>42</v>
      </c>
      <c r="K76" s="59">
        <f aca="true" t="shared" si="1" ref="K76:L78">K77</f>
        <v>272</v>
      </c>
      <c r="L76" s="59">
        <f t="shared" si="1"/>
        <v>107.04</v>
      </c>
    </row>
    <row r="77" spans="2:12" s="51" customFormat="1" ht="51" customHeight="1">
      <c r="B77" s="56"/>
      <c r="C77" s="57" t="s">
        <v>251</v>
      </c>
      <c r="D77" s="58" t="s">
        <v>3</v>
      </c>
      <c r="E77" s="58" t="s">
        <v>27</v>
      </c>
      <c r="F77" s="58" t="s">
        <v>18</v>
      </c>
      <c r="G77" s="75" t="s">
        <v>128</v>
      </c>
      <c r="H77" s="58"/>
      <c r="I77" s="59">
        <f>I78</f>
        <v>230</v>
      </c>
      <c r="J77" s="59">
        <f>K77-I77</f>
        <v>42</v>
      </c>
      <c r="K77" s="59">
        <f t="shared" si="1"/>
        <v>272</v>
      </c>
      <c r="L77" s="59">
        <f t="shared" si="1"/>
        <v>107.04</v>
      </c>
    </row>
    <row r="78" spans="2:12" s="51" customFormat="1" ht="20.25" customHeight="1">
      <c r="B78" s="56"/>
      <c r="C78" s="57" t="s">
        <v>88</v>
      </c>
      <c r="D78" s="58" t="s">
        <v>3</v>
      </c>
      <c r="E78" s="58" t="s">
        <v>27</v>
      </c>
      <c r="F78" s="58" t="s">
        <v>18</v>
      </c>
      <c r="G78" s="75" t="s">
        <v>127</v>
      </c>
      <c r="H78" s="58"/>
      <c r="I78" s="59">
        <f>I79</f>
        <v>230</v>
      </c>
      <c r="J78" s="59">
        <f>K78-I78</f>
        <v>42</v>
      </c>
      <c r="K78" s="59">
        <f t="shared" si="1"/>
        <v>272</v>
      </c>
      <c r="L78" s="59">
        <f t="shared" si="1"/>
        <v>107.04</v>
      </c>
    </row>
    <row r="79" spans="2:12" s="51" customFormat="1" ht="48.75" customHeight="1">
      <c r="B79" s="56"/>
      <c r="C79" s="72" t="s">
        <v>77</v>
      </c>
      <c r="D79" s="55" t="s">
        <v>3</v>
      </c>
      <c r="E79" s="55" t="s">
        <v>27</v>
      </c>
      <c r="F79" s="55" t="s">
        <v>18</v>
      </c>
      <c r="G79" s="71" t="s">
        <v>127</v>
      </c>
      <c r="H79" s="55" t="s">
        <v>71</v>
      </c>
      <c r="I79" s="62">
        <v>230</v>
      </c>
      <c r="J79" s="62">
        <f aca="true" t="shared" si="2" ref="J79:J108">K79-I79</f>
        <v>42</v>
      </c>
      <c r="K79" s="62">
        <f>140+10+80+42</f>
        <v>272</v>
      </c>
      <c r="L79" s="62">
        <v>107.04</v>
      </c>
    </row>
    <row r="80" spans="2:12" s="51" customFormat="1" ht="31.5">
      <c r="B80" s="56"/>
      <c r="C80" s="57" t="s">
        <v>29</v>
      </c>
      <c r="D80" s="58" t="s">
        <v>3</v>
      </c>
      <c r="E80" s="75" t="s">
        <v>27</v>
      </c>
      <c r="F80" s="75" t="s">
        <v>27</v>
      </c>
      <c r="G80" s="75"/>
      <c r="H80" s="75"/>
      <c r="I80" s="59">
        <f>I81</f>
        <v>613.96</v>
      </c>
      <c r="J80" s="62"/>
      <c r="K80" s="59">
        <f>K81</f>
        <v>613.96</v>
      </c>
      <c r="L80" s="59">
        <f>L89</f>
        <v>668.24</v>
      </c>
    </row>
    <row r="81" spans="2:12" s="51" customFormat="1" ht="47.25">
      <c r="B81" s="56"/>
      <c r="C81" s="64" t="s">
        <v>248</v>
      </c>
      <c r="D81" s="58" t="s">
        <v>3</v>
      </c>
      <c r="E81" s="58" t="s">
        <v>27</v>
      </c>
      <c r="F81" s="58" t="s">
        <v>27</v>
      </c>
      <c r="G81" s="75" t="s">
        <v>112</v>
      </c>
      <c r="H81" s="58"/>
      <c r="I81" s="59">
        <f>I82</f>
        <v>613.96</v>
      </c>
      <c r="J81" s="62"/>
      <c r="K81" s="59">
        <f>K82</f>
        <v>613.96</v>
      </c>
      <c r="L81" s="59"/>
    </row>
    <row r="82" spans="2:12" s="51" customFormat="1" ht="47.25">
      <c r="B82" s="56"/>
      <c r="C82" s="57" t="s">
        <v>251</v>
      </c>
      <c r="D82" s="58" t="s">
        <v>3</v>
      </c>
      <c r="E82" s="58" t="s">
        <v>27</v>
      </c>
      <c r="F82" s="58" t="s">
        <v>27</v>
      </c>
      <c r="G82" s="75" t="s">
        <v>128</v>
      </c>
      <c r="H82" s="58"/>
      <c r="I82" s="59">
        <f>I83</f>
        <v>613.96</v>
      </c>
      <c r="J82" s="62"/>
      <c r="K82" s="59">
        <f>K83</f>
        <v>613.96</v>
      </c>
      <c r="L82" s="59"/>
    </row>
    <row r="83" spans="2:12" s="51" customFormat="1" ht="15.75">
      <c r="B83" s="56"/>
      <c r="C83" s="57" t="s">
        <v>88</v>
      </c>
      <c r="D83" s="58" t="s">
        <v>3</v>
      </c>
      <c r="E83" s="58" t="s">
        <v>27</v>
      </c>
      <c r="F83" s="58" t="s">
        <v>27</v>
      </c>
      <c r="G83" s="75" t="s">
        <v>127</v>
      </c>
      <c r="H83" s="58"/>
      <c r="I83" s="59">
        <f>I84+I85+I87+I88+I86+I96</f>
        <v>613.96</v>
      </c>
      <c r="J83" s="62"/>
      <c r="K83" s="59">
        <f>K84+K85+K87+K88+K86+K96</f>
        <v>613.96</v>
      </c>
      <c r="L83" s="59"/>
    </row>
    <row r="84" spans="2:12" s="51" customFormat="1" ht="15.75">
      <c r="B84" s="56"/>
      <c r="C84" s="110" t="s">
        <v>118</v>
      </c>
      <c r="D84" s="55" t="s">
        <v>3</v>
      </c>
      <c r="E84" s="71" t="s">
        <v>27</v>
      </c>
      <c r="F84" s="71" t="s">
        <v>27</v>
      </c>
      <c r="G84" s="71" t="s">
        <v>127</v>
      </c>
      <c r="H84" s="71" t="s">
        <v>64</v>
      </c>
      <c r="I84" s="62">
        <v>180.46</v>
      </c>
      <c r="J84" s="62"/>
      <c r="K84" s="62">
        <v>180.46</v>
      </c>
      <c r="L84" s="59"/>
    </row>
    <row r="85" spans="2:13" s="51" customFormat="1" ht="47.25">
      <c r="B85" s="56"/>
      <c r="C85" s="67" t="s">
        <v>119</v>
      </c>
      <c r="D85" s="55" t="s">
        <v>3</v>
      </c>
      <c r="E85" s="71" t="s">
        <v>27</v>
      </c>
      <c r="F85" s="71" t="s">
        <v>27</v>
      </c>
      <c r="G85" s="71" t="s">
        <v>127</v>
      </c>
      <c r="H85" s="71" t="s">
        <v>117</v>
      </c>
      <c r="I85" s="62">
        <v>54.5</v>
      </c>
      <c r="J85" s="62"/>
      <c r="K85" s="62">
        <v>54.5</v>
      </c>
      <c r="L85" s="59"/>
      <c r="M85" s="65"/>
    </row>
    <row r="86" spans="2:13" s="51" customFormat="1" ht="31.5">
      <c r="B86" s="56"/>
      <c r="C86" s="72" t="s">
        <v>77</v>
      </c>
      <c r="D86" s="55"/>
      <c r="E86" s="71"/>
      <c r="F86" s="71"/>
      <c r="G86" s="71" t="s">
        <v>127</v>
      </c>
      <c r="H86" s="71" t="s">
        <v>71</v>
      </c>
      <c r="I86" s="62">
        <v>279</v>
      </c>
      <c r="J86" s="62">
        <f t="shared" si="2"/>
        <v>3.730000000000018</v>
      </c>
      <c r="K86" s="62">
        <v>282.73</v>
      </c>
      <c r="L86" s="59"/>
      <c r="M86" s="65"/>
    </row>
    <row r="87" spans="2:12" s="51" customFormat="1" ht="31.5">
      <c r="B87" s="56"/>
      <c r="C87" s="111" t="s">
        <v>78</v>
      </c>
      <c r="D87" s="55" t="s">
        <v>3</v>
      </c>
      <c r="E87" s="71" t="s">
        <v>27</v>
      </c>
      <c r="F87" s="71" t="s">
        <v>27</v>
      </c>
      <c r="G87" s="71" t="s">
        <v>127</v>
      </c>
      <c r="H87" s="71" t="s">
        <v>73</v>
      </c>
      <c r="I87" s="62">
        <v>70</v>
      </c>
      <c r="J87" s="62"/>
      <c r="K87" s="62">
        <v>70</v>
      </c>
      <c r="L87" s="59"/>
    </row>
    <row r="88" spans="2:12" s="51" customFormat="1" ht="27" customHeight="1">
      <c r="B88" s="56"/>
      <c r="C88" s="111" t="s">
        <v>240</v>
      </c>
      <c r="D88" s="55" t="s">
        <v>3</v>
      </c>
      <c r="E88" s="71" t="s">
        <v>27</v>
      </c>
      <c r="F88" s="71" t="s">
        <v>27</v>
      </c>
      <c r="G88" s="71" t="s">
        <v>127</v>
      </c>
      <c r="H88" s="71" t="s">
        <v>75</v>
      </c>
      <c r="I88" s="62">
        <v>17.72</v>
      </c>
      <c r="J88" s="62">
        <f t="shared" si="2"/>
        <v>-3.7299999999999986</v>
      </c>
      <c r="K88" s="62">
        <v>13.99</v>
      </c>
      <c r="L88" s="59"/>
    </row>
    <row r="89" spans="2:12" s="51" customFormat="1" ht="47.25" customHeight="1" hidden="1">
      <c r="B89" s="56"/>
      <c r="C89" s="64" t="s">
        <v>248</v>
      </c>
      <c r="D89" s="58" t="s">
        <v>3</v>
      </c>
      <c r="E89" s="58" t="s">
        <v>27</v>
      </c>
      <c r="F89" s="58" t="s">
        <v>27</v>
      </c>
      <c r="G89" s="75" t="s">
        <v>66</v>
      </c>
      <c r="H89" s="58"/>
      <c r="I89" s="59">
        <f>I90</f>
        <v>668.24</v>
      </c>
      <c r="J89" s="62">
        <f t="shared" si="2"/>
        <v>-668.24</v>
      </c>
      <c r="K89" s="59">
        <f>K90</f>
        <v>0</v>
      </c>
      <c r="L89" s="59">
        <f>L90</f>
        <v>668.24</v>
      </c>
    </row>
    <row r="90" spans="2:12" s="51" customFormat="1" ht="47.25" customHeight="1" hidden="1">
      <c r="B90" s="56"/>
      <c r="C90" s="57" t="s">
        <v>251</v>
      </c>
      <c r="D90" s="58" t="s">
        <v>3</v>
      </c>
      <c r="E90" s="58" t="s">
        <v>27</v>
      </c>
      <c r="F90" s="58" t="s">
        <v>27</v>
      </c>
      <c r="G90" s="75" t="s">
        <v>87</v>
      </c>
      <c r="H90" s="58"/>
      <c r="I90" s="59">
        <f>I91</f>
        <v>668.24</v>
      </c>
      <c r="J90" s="62">
        <f t="shared" si="2"/>
        <v>-668.24</v>
      </c>
      <c r="K90" s="59">
        <f>K91</f>
        <v>0</v>
      </c>
      <c r="L90" s="59">
        <f>L91</f>
        <v>668.24</v>
      </c>
    </row>
    <row r="91" spans="2:12" s="51" customFormat="1" ht="15.75" customHeight="1" hidden="1">
      <c r="B91" s="56"/>
      <c r="C91" s="57" t="s">
        <v>88</v>
      </c>
      <c r="D91" s="58" t="s">
        <v>3</v>
      </c>
      <c r="E91" s="58" t="s">
        <v>27</v>
      </c>
      <c r="F91" s="58" t="s">
        <v>27</v>
      </c>
      <c r="G91" s="75" t="s">
        <v>130</v>
      </c>
      <c r="H91" s="58"/>
      <c r="I91" s="59">
        <f>I92+I93+I94+I95</f>
        <v>668.24</v>
      </c>
      <c r="J91" s="62">
        <f t="shared" si="2"/>
        <v>-668.24</v>
      </c>
      <c r="K91" s="59">
        <f>K92+K93+K94+K95</f>
        <v>0</v>
      </c>
      <c r="L91" s="59">
        <f>L92+L93+L94+L95</f>
        <v>668.24</v>
      </c>
    </row>
    <row r="92" spans="2:12" s="51" customFormat="1" ht="31.5" customHeight="1" hidden="1">
      <c r="B92" s="56"/>
      <c r="C92" s="83" t="s">
        <v>67</v>
      </c>
      <c r="D92" s="55" t="s">
        <v>3</v>
      </c>
      <c r="E92" s="71" t="s">
        <v>27</v>
      </c>
      <c r="F92" s="71" t="s">
        <v>27</v>
      </c>
      <c r="G92" s="71" t="s">
        <v>130</v>
      </c>
      <c r="H92" s="71" t="s">
        <v>64</v>
      </c>
      <c r="I92" s="62">
        <v>395.54</v>
      </c>
      <c r="J92" s="62">
        <f t="shared" si="2"/>
        <v>-395.54</v>
      </c>
      <c r="K92" s="62">
        <v>0</v>
      </c>
      <c r="L92" s="62">
        <v>395.54</v>
      </c>
    </row>
    <row r="93" spans="2:12" s="51" customFormat="1" ht="31.5" customHeight="1" hidden="1">
      <c r="B93" s="56"/>
      <c r="C93" s="72" t="s">
        <v>77</v>
      </c>
      <c r="D93" s="55" t="s">
        <v>3</v>
      </c>
      <c r="E93" s="71" t="s">
        <v>27</v>
      </c>
      <c r="F93" s="71" t="s">
        <v>27</v>
      </c>
      <c r="G93" s="71" t="s">
        <v>89</v>
      </c>
      <c r="H93" s="71" t="s">
        <v>71</v>
      </c>
      <c r="I93" s="62">
        <v>0</v>
      </c>
      <c r="J93" s="62">
        <f t="shared" si="2"/>
        <v>0</v>
      </c>
      <c r="K93" s="62">
        <v>0</v>
      </c>
      <c r="L93" s="62">
        <v>0</v>
      </c>
    </row>
    <row r="94" spans="2:12" s="51" customFormat="1" ht="31.5" customHeight="1" hidden="1">
      <c r="B94" s="56"/>
      <c r="C94" s="72" t="s">
        <v>78</v>
      </c>
      <c r="D94" s="55" t="s">
        <v>3</v>
      </c>
      <c r="E94" s="71" t="s">
        <v>27</v>
      </c>
      <c r="F94" s="71" t="s">
        <v>27</v>
      </c>
      <c r="G94" s="71" t="s">
        <v>130</v>
      </c>
      <c r="H94" s="71" t="s">
        <v>73</v>
      </c>
      <c r="I94" s="62">
        <v>256.51</v>
      </c>
      <c r="J94" s="62">
        <f t="shared" si="2"/>
        <v>-256.51</v>
      </c>
      <c r="K94" s="62">
        <v>0</v>
      </c>
      <c r="L94" s="62">
        <v>256.51</v>
      </c>
    </row>
    <row r="95" spans="2:12" s="51" customFormat="1" ht="31.5" customHeight="1" hidden="1">
      <c r="B95" s="56"/>
      <c r="C95" s="72" t="s">
        <v>79</v>
      </c>
      <c r="D95" s="55" t="s">
        <v>3</v>
      </c>
      <c r="E95" s="71" t="s">
        <v>27</v>
      </c>
      <c r="F95" s="71" t="s">
        <v>27</v>
      </c>
      <c r="G95" s="71" t="s">
        <v>130</v>
      </c>
      <c r="H95" s="71" t="s">
        <v>75</v>
      </c>
      <c r="I95" s="62">
        <v>16.19</v>
      </c>
      <c r="J95" s="62">
        <f t="shared" si="2"/>
        <v>-16.19</v>
      </c>
      <c r="K95" s="62">
        <v>0</v>
      </c>
      <c r="L95" s="62">
        <v>16.19</v>
      </c>
    </row>
    <row r="96" spans="2:12" s="51" customFormat="1" ht="31.5" customHeight="1">
      <c r="B96" s="56"/>
      <c r="C96" s="72" t="s">
        <v>241</v>
      </c>
      <c r="D96" s="55"/>
      <c r="E96" s="71"/>
      <c r="F96" s="71"/>
      <c r="G96" s="71" t="s">
        <v>127</v>
      </c>
      <c r="H96" s="71" t="s">
        <v>239</v>
      </c>
      <c r="I96" s="62">
        <v>12.28</v>
      </c>
      <c r="J96" s="62"/>
      <c r="K96" s="62">
        <v>12.28</v>
      </c>
      <c r="L96" s="62"/>
    </row>
    <row r="97" spans="2:12" s="51" customFormat="1" ht="15.75">
      <c r="B97" s="56"/>
      <c r="C97" s="57" t="s">
        <v>32</v>
      </c>
      <c r="D97" s="58" t="s">
        <v>3</v>
      </c>
      <c r="E97" s="75" t="s">
        <v>31</v>
      </c>
      <c r="F97" s="75" t="s">
        <v>31</v>
      </c>
      <c r="G97" s="75"/>
      <c r="H97" s="75"/>
      <c r="I97" s="79">
        <f>I98</f>
        <v>39.48</v>
      </c>
      <c r="J97" s="62"/>
      <c r="K97" s="79">
        <f>K98</f>
        <v>39.480000000000004</v>
      </c>
      <c r="L97" s="62"/>
    </row>
    <row r="98" spans="2:12" s="51" customFormat="1" ht="47.25">
      <c r="B98" s="56"/>
      <c r="C98" s="64" t="s">
        <v>248</v>
      </c>
      <c r="D98" s="58" t="s">
        <v>3</v>
      </c>
      <c r="E98" s="75" t="s">
        <v>31</v>
      </c>
      <c r="F98" s="75" t="s">
        <v>31</v>
      </c>
      <c r="G98" s="75" t="s">
        <v>112</v>
      </c>
      <c r="H98" s="75"/>
      <c r="I98" s="79">
        <f>I99</f>
        <v>39.48</v>
      </c>
      <c r="J98" s="62"/>
      <c r="K98" s="79">
        <f>K99</f>
        <v>39.480000000000004</v>
      </c>
      <c r="L98" s="62"/>
    </row>
    <row r="99" spans="2:12" s="51" customFormat="1" ht="47.25">
      <c r="B99" s="56"/>
      <c r="C99" s="81" t="s">
        <v>254</v>
      </c>
      <c r="D99" s="58" t="s">
        <v>3</v>
      </c>
      <c r="E99" s="75" t="s">
        <v>31</v>
      </c>
      <c r="F99" s="75" t="s">
        <v>31</v>
      </c>
      <c r="G99" s="75" t="s">
        <v>125</v>
      </c>
      <c r="H99" s="75"/>
      <c r="I99" s="79">
        <f>I100</f>
        <v>39.48</v>
      </c>
      <c r="J99" s="62"/>
      <c r="K99" s="79">
        <f>K100</f>
        <v>39.480000000000004</v>
      </c>
      <c r="L99" s="62"/>
    </row>
    <row r="100" spans="2:12" s="51" customFormat="1" ht="63">
      <c r="B100" s="56"/>
      <c r="C100" s="82" t="s">
        <v>255</v>
      </c>
      <c r="D100" s="58" t="s">
        <v>3</v>
      </c>
      <c r="E100" s="75" t="s">
        <v>31</v>
      </c>
      <c r="F100" s="75" t="s">
        <v>31</v>
      </c>
      <c r="G100" s="75" t="s">
        <v>126</v>
      </c>
      <c r="H100" s="75"/>
      <c r="I100" s="79">
        <f>I101+I102+I103</f>
        <v>39.48</v>
      </c>
      <c r="J100" s="62"/>
      <c r="K100" s="79">
        <f>K101+K102+K103</f>
        <v>39.480000000000004</v>
      </c>
      <c r="L100" s="62"/>
    </row>
    <row r="101" spans="2:12" s="51" customFormat="1" ht="15.75" hidden="1">
      <c r="B101" s="56"/>
      <c r="C101" s="110" t="s">
        <v>118</v>
      </c>
      <c r="D101" s="55" t="s">
        <v>3</v>
      </c>
      <c r="E101" s="71" t="s">
        <v>31</v>
      </c>
      <c r="F101" s="71" t="s">
        <v>31</v>
      </c>
      <c r="G101" s="71" t="s">
        <v>126</v>
      </c>
      <c r="H101" s="71" t="s">
        <v>64</v>
      </c>
      <c r="I101" s="78">
        <v>0</v>
      </c>
      <c r="J101" s="62"/>
      <c r="K101" s="78">
        <v>0</v>
      </c>
      <c r="L101" s="62"/>
    </row>
    <row r="102" spans="2:12" s="51" customFormat="1" ht="47.25" hidden="1">
      <c r="B102" s="56"/>
      <c r="C102" s="67" t="s">
        <v>119</v>
      </c>
      <c r="D102" s="55" t="s">
        <v>3</v>
      </c>
      <c r="E102" s="71" t="s">
        <v>31</v>
      </c>
      <c r="F102" s="71" t="s">
        <v>31</v>
      </c>
      <c r="G102" s="71" t="s">
        <v>126</v>
      </c>
      <c r="H102" s="71" t="s">
        <v>117</v>
      </c>
      <c r="I102" s="78">
        <v>0</v>
      </c>
      <c r="J102" s="62"/>
      <c r="K102" s="78">
        <v>0</v>
      </c>
      <c r="L102" s="62"/>
    </row>
    <row r="103" spans="2:12" s="51" customFormat="1" ht="31.5">
      <c r="B103" s="56"/>
      <c r="C103" s="61" t="s">
        <v>70</v>
      </c>
      <c r="D103" s="55" t="s">
        <v>3</v>
      </c>
      <c r="E103" s="71" t="s">
        <v>31</v>
      </c>
      <c r="F103" s="71" t="s">
        <v>31</v>
      </c>
      <c r="G103" s="71" t="s">
        <v>126</v>
      </c>
      <c r="H103" s="71" t="s">
        <v>71</v>
      </c>
      <c r="I103" s="78">
        <v>39.48</v>
      </c>
      <c r="J103" s="62"/>
      <c r="K103" s="78">
        <f>20+19.48</f>
        <v>39.480000000000004</v>
      </c>
      <c r="L103" s="62"/>
    </row>
    <row r="104" spans="2:12" s="51" customFormat="1" ht="47.25" customHeight="1" hidden="1">
      <c r="B104" s="56"/>
      <c r="C104" s="64" t="s">
        <v>248</v>
      </c>
      <c r="D104" s="58" t="s">
        <v>3</v>
      </c>
      <c r="E104" s="75" t="s">
        <v>31</v>
      </c>
      <c r="F104" s="75" t="s">
        <v>31</v>
      </c>
      <c r="G104" s="75" t="s">
        <v>66</v>
      </c>
      <c r="H104" s="75"/>
      <c r="I104" s="79">
        <f>I105</f>
        <v>104.54</v>
      </c>
      <c r="J104" s="62">
        <f t="shared" si="2"/>
        <v>-104.54</v>
      </c>
      <c r="K104" s="79">
        <f>K105</f>
        <v>0</v>
      </c>
      <c r="L104" s="62"/>
    </row>
    <row r="105" spans="2:12" s="51" customFormat="1" ht="47.25" customHeight="1" hidden="1">
      <c r="B105" s="56"/>
      <c r="C105" s="81" t="s">
        <v>254</v>
      </c>
      <c r="D105" s="58" t="s">
        <v>3</v>
      </c>
      <c r="E105" s="75" t="s">
        <v>31</v>
      </c>
      <c r="F105" s="75" t="s">
        <v>31</v>
      </c>
      <c r="G105" s="75" t="s">
        <v>90</v>
      </c>
      <c r="H105" s="75"/>
      <c r="I105" s="79">
        <f>I106</f>
        <v>104.54</v>
      </c>
      <c r="J105" s="62">
        <f t="shared" si="2"/>
        <v>-104.54</v>
      </c>
      <c r="K105" s="79">
        <f>K106</f>
        <v>0</v>
      </c>
      <c r="L105" s="62"/>
    </row>
    <row r="106" spans="2:12" s="51" customFormat="1" ht="63" customHeight="1" hidden="1">
      <c r="B106" s="56"/>
      <c r="C106" s="82" t="s">
        <v>255</v>
      </c>
      <c r="D106" s="58" t="s">
        <v>3</v>
      </c>
      <c r="E106" s="75" t="s">
        <v>31</v>
      </c>
      <c r="F106" s="75" t="s">
        <v>31</v>
      </c>
      <c r="G106" s="75" t="s">
        <v>129</v>
      </c>
      <c r="H106" s="75"/>
      <c r="I106" s="79">
        <f>I107+I108</f>
        <v>104.54</v>
      </c>
      <c r="J106" s="62">
        <f t="shared" si="2"/>
        <v>-104.54</v>
      </c>
      <c r="K106" s="79">
        <f>K107+K108</f>
        <v>0</v>
      </c>
      <c r="L106" s="62"/>
    </row>
    <row r="107" spans="2:12" s="51" customFormat="1" ht="31.5" customHeight="1" hidden="1">
      <c r="B107" s="56"/>
      <c r="C107" s="83" t="s">
        <v>67</v>
      </c>
      <c r="D107" s="55" t="s">
        <v>3</v>
      </c>
      <c r="E107" s="71" t="s">
        <v>31</v>
      </c>
      <c r="F107" s="71" t="s">
        <v>31</v>
      </c>
      <c r="G107" s="71" t="s">
        <v>129</v>
      </c>
      <c r="H107" s="71" t="s">
        <v>64</v>
      </c>
      <c r="I107" s="78">
        <v>99.54</v>
      </c>
      <c r="J107" s="62">
        <f t="shared" si="2"/>
        <v>-99.54</v>
      </c>
      <c r="K107" s="78">
        <v>0</v>
      </c>
      <c r="L107" s="62"/>
    </row>
    <row r="108" spans="2:12" s="51" customFormat="1" ht="31.5" customHeight="1" hidden="1">
      <c r="B108" s="56"/>
      <c r="C108" s="61" t="s">
        <v>70</v>
      </c>
      <c r="D108" s="55" t="s">
        <v>3</v>
      </c>
      <c r="E108" s="71" t="s">
        <v>31</v>
      </c>
      <c r="F108" s="71" t="s">
        <v>31</v>
      </c>
      <c r="G108" s="71" t="s">
        <v>129</v>
      </c>
      <c r="H108" s="71" t="s">
        <v>71</v>
      </c>
      <c r="I108" s="78">
        <v>5</v>
      </c>
      <c r="J108" s="62">
        <f t="shared" si="2"/>
        <v>-5</v>
      </c>
      <c r="K108" s="78">
        <v>0</v>
      </c>
      <c r="L108" s="62"/>
    </row>
    <row r="109" spans="2:12" s="51" customFormat="1" ht="15.75">
      <c r="B109" s="56"/>
      <c r="C109" s="57" t="s">
        <v>93</v>
      </c>
      <c r="D109" s="58" t="s">
        <v>3</v>
      </c>
      <c r="E109" s="58" t="s">
        <v>34</v>
      </c>
      <c r="F109" s="58" t="s">
        <v>9</v>
      </c>
      <c r="G109" s="58"/>
      <c r="H109" s="58"/>
      <c r="I109" s="59">
        <f>I110</f>
        <v>1534.07</v>
      </c>
      <c r="J109" s="62"/>
      <c r="K109" s="59">
        <f>K110</f>
        <v>1534.07</v>
      </c>
      <c r="L109" s="59">
        <f>L117</f>
        <v>506</v>
      </c>
    </row>
    <row r="110" spans="2:12" s="51" customFormat="1" ht="15.75">
      <c r="B110" s="56"/>
      <c r="C110" s="57" t="s">
        <v>94</v>
      </c>
      <c r="D110" s="58" t="s">
        <v>3</v>
      </c>
      <c r="E110" s="75" t="s">
        <v>34</v>
      </c>
      <c r="F110" s="75" t="s">
        <v>8</v>
      </c>
      <c r="G110" s="75"/>
      <c r="H110" s="75"/>
      <c r="I110" s="59">
        <f>I111</f>
        <v>1534.07</v>
      </c>
      <c r="J110" s="62"/>
      <c r="K110" s="59">
        <f>K111</f>
        <v>1534.07</v>
      </c>
      <c r="L110" s="59">
        <f>L117</f>
        <v>506</v>
      </c>
    </row>
    <row r="111" spans="2:12" s="51" customFormat="1" ht="47.25">
      <c r="B111" s="56"/>
      <c r="C111" s="64" t="s">
        <v>248</v>
      </c>
      <c r="D111" s="58" t="s">
        <v>3</v>
      </c>
      <c r="E111" s="58" t="s">
        <v>34</v>
      </c>
      <c r="F111" s="58" t="s">
        <v>8</v>
      </c>
      <c r="G111" s="58" t="s">
        <v>112</v>
      </c>
      <c r="H111" s="58"/>
      <c r="I111" s="59">
        <f>I112</f>
        <v>1534.07</v>
      </c>
      <c r="J111" s="62"/>
      <c r="K111" s="59">
        <f>K112</f>
        <v>1534.07</v>
      </c>
      <c r="L111" s="59"/>
    </row>
    <row r="112" spans="2:12" s="51" customFormat="1" ht="47.25">
      <c r="B112" s="56"/>
      <c r="C112" s="81" t="s">
        <v>254</v>
      </c>
      <c r="D112" s="58" t="s">
        <v>3</v>
      </c>
      <c r="E112" s="58" t="s">
        <v>34</v>
      </c>
      <c r="F112" s="58" t="s">
        <v>8</v>
      </c>
      <c r="G112" s="58" t="s">
        <v>125</v>
      </c>
      <c r="H112" s="58"/>
      <c r="I112" s="59">
        <f>I113</f>
        <v>1534.07</v>
      </c>
      <c r="J112" s="62"/>
      <c r="K112" s="59">
        <f>K113</f>
        <v>1534.07</v>
      </c>
      <c r="L112" s="59"/>
    </row>
    <row r="113" spans="2:12" s="51" customFormat="1" ht="47.25" customHeight="1">
      <c r="B113" s="56"/>
      <c r="C113" s="82" t="s">
        <v>256</v>
      </c>
      <c r="D113" s="58" t="s">
        <v>3</v>
      </c>
      <c r="E113" s="58" t="s">
        <v>34</v>
      </c>
      <c r="F113" s="58" t="s">
        <v>8</v>
      </c>
      <c r="G113" s="58" t="s">
        <v>131</v>
      </c>
      <c r="H113" s="58"/>
      <c r="I113" s="59">
        <f>I114+I116+I115</f>
        <v>1534.07</v>
      </c>
      <c r="J113" s="62"/>
      <c r="K113" s="59">
        <f>K114+K115+K116</f>
        <v>1534.07</v>
      </c>
      <c r="L113" s="59"/>
    </row>
    <row r="114" spans="2:12" s="51" customFormat="1" ht="31.5">
      <c r="B114" s="56"/>
      <c r="C114" s="61" t="s">
        <v>70</v>
      </c>
      <c r="D114" s="55" t="s">
        <v>3</v>
      </c>
      <c r="E114" s="55" t="s">
        <v>34</v>
      </c>
      <c r="F114" s="55" t="s">
        <v>8</v>
      </c>
      <c r="G114" s="55" t="s">
        <v>131</v>
      </c>
      <c r="H114" s="55" t="s">
        <v>71</v>
      </c>
      <c r="I114" s="62">
        <v>1521.07</v>
      </c>
      <c r="J114" s="62"/>
      <c r="K114" s="62">
        <f>1273.05+28+6.37+165+48.65</f>
        <v>1521.07</v>
      </c>
      <c r="L114" s="59"/>
    </row>
    <row r="115" spans="2:12" s="51" customFormat="1" ht="15.75">
      <c r="B115" s="56"/>
      <c r="C115" s="61" t="s">
        <v>4</v>
      </c>
      <c r="D115" s="55" t="s">
        <v>3</v>
      </c>
      <c r="E115" s="55" t="s">
        <v>34</v>
      </c>
      <c r="F115" s="55" t="s">
        <v>8</v>
      </c>
      <c r="G115" s="55" t="s">
        <v>131</v>
      </c>
      <c r="H115" s="55" t="s">
        <v>138</v>
      </c>
      <c r="I115" s="62">
        <v>10</v>
      </c>
      <c r="J115" s="62"/>
      <c r="K115" s="62">
        <v>10</v>
      </c>
      <c r="L115" s="59"/>
    </row>
    <row r="116" spans="2:12" s="51" customFormat="1" ht="31.5">
      <c r="B116" s="56"/>
      <c r="C116" s="72" t="s">
        <v>78</v>
      </c>
      <c r="D116" s="55" t="s">
        <v>3</v>
      </c>
      <c r="E116" s="71" t="s">
        <v>34</v>
      </c>
      <c r="F116" s="71" t="s">
        <v>8</v>
      </c>
      <c r="G116" s="55" t="s">
        <v>131</v>
      </c>
      <c r="H116" s="71" t="s">
        <v>73</v>
      </c>
      <c r="I116" s="62">
        <v>3</v>
      </c>
      <c r="J116" s="62"/>
      <c r="K116" s="62">
        <v>3</v>
      </c>
      <c r="L116" s="59"/>
    </row>
    <row r="117" spans="2:12" s="51" customFormat="1" ht="52.5" customHeight="1" hidden="1">
      <c r="B117" s="56"/>
      <c r="C117" s="64" t="s">
        <v>248</v>
      </c>
      <c r="D117" s="58" t="s">
        <v>3</v>
      </c>
      <c r="E117" s="58" t="s">
        <v>34</v>
      </c>
      <c r="F117" s="58" t="s">
        <v>8</v>
      </c>
      <c r="G117" s="58" t="s">
        <v>66</v>
      </c>
      <c r="H117" s="58"/>
      <c r="I117" s="59">
        <f>I118</f>
        <v>506</v>
      </c>
      <c r="J117" s="62"/>
      <c r="K117" s="59">
        <f>K118</f>
        <v>0</v>
      </c>
      <c r="L117" s="59">
        <f>L118</f>
        <v>506</v>
      </c>
    </row>
    <row r="118" spans="2:12" s="51" customFormat="1" ht="57" customHeight="1" hidden="1">
      <c r="B118" s="56"/>
      <c r="C118" s="81" t="s">
        <v>254</v>
      </c>
      <c r="D118" s="58" t="s">
        <v>3</v>
      </c>
      <c r="E118" s="58" t="s">
        <v>34</v>
      </c>
      <c r="F118" s="58" t="s">
        <v>8</v>
      </c>
      <c r="G118" s="58" t="s">
        <v>90</v>
      </c>
      <c r="H118" s="58"/>
      <c r="I118" s="59">
        <f>I119</f>
        <v>506</v>
      </c>
      <c r="J118" s="62"/>
      <c r="K118" s="59">
        <f>K119</f>
        <v>0</v>
      </c>
      <c r="L118" s="59">
        <f>L119</f>
        <v>506</v>
      </c>
    </row>
    <row r="119" spans="2:12" s="51" customFormat="1" ht="67.5" customHeight="1" hidden="1">
      <c r="B119" s="56"/>
      <c r="C119" s="82" t="s">
        <v>256</v>
      </c>
      <c r="D119" s="58" t="s">
        <v>3</v>
      </c>
      <c r="E119" s="58" t="s">
        <v>34</v>
      </c>
      <c r="F119" s="58" t="s">
        <v>8</v>
      </c>
      <c r="G119" s="58" t="s">
        <v>134</v>
      </c>
      <c r="H119" s="58"/>
      <c r="I119" s="59">
        <f>I120+I121</f>
        <v>506</v>
      </c>
      <c r="J119" s="62"/>
      <c r="K119" s="59">
        <f>K120+K121</f>
        <v>0</v>
      </c>
      <c r="L119" s="59">
        <f>L120+L121</f>
        <v>506</v>
      </c>
    </row>
    <row r="120" spans="2:12" s="51" customFormat="1" ht="31.5" customHeight="1" hidden="1">
      <c r="B120" s="56"/>
      <c r="C120" s="61" t="s">
        <v>70</v>
      </c>
      <c r="D120" s="55" t="s">
        <v>3</v>
      </c>
      <c r="E120" s="55" t="s">
        <v>34</v>
      </c>
      <c r="F120" s="55" t="s">
        <v>8</v>
      </c>
      <c r="G120" s="55" t="s">
        <v>134</v>
      </c>
      <c r="H120" s="55" t="s">
        <v>71</v>
      </c>
      <c r="I120" s="62">
        <v>503</v>
      </c>
      <c r="J120" s="62"/>
      <c r="K120" s="62">
        <v>0</v>
      </c>
      <c r="L120" s="62">
        <f>23+15+465</f>
        <v>503</v>
      </c>
    </row>
    <row r="121" spans="2:12" s="51" customFormat="1" ht="31.5" customHeight="1" hidden="1">
      <c r="B121" s="56"/>
      <c r="C121" s="72" t="s">
        <v>78</v>
      </c>
      <c r="D121" s="55" t="s">
        <v>3</v>
      </c>
      <c r="E121" s="71" t="s">
        <v>34</v>
      </c>
      <c r="F121" s="71" t="s">
        <v>8</v>
      </c>
      <c r="G121" s="71" t="s">
        <v>134</v>
      </c>
      <c r="H121" s="71" t="s">
        <v>73</v>
      </c>
      <c r="I121" s="62">
        <v>3</v>
      </c>
      <c r="J121" s="62"/>
      <c r="K121" s="62">
        <v>0</v>
      </c>
      <c r="L121" s="62">
        <v>3</v>
      </c>
    </row>
    <row r="122" spans="2:12" s="51" customFormat="1" ht="15.75" customHeight="1" hidden="1">
      <c r="B122" s="56"/>
      <c r="C122" s="57" t="s">
        <v>93</v>
      </c>
      <c r="D122" s="58" t="s">
        <v>3</v>
      </c>
      <c r="E122" s="58" t="s">
        <v>34</v>
      </c>
      <c r="F122" s="58" t="s">
        <v>9</v>
      </c>
      <c r="G122" s="58" t="s">
        <v>56</v>
      </c>
      <c r="H122" s="58" t="s">
        <v>2</v>
      </c>
      <c r="I122" s="59">
        <f>I123</f>
        <v>378.15</v>
      </c>
      <c r="J122" s="62"/>
      <c r="K122" s="59">
        <f aca="true" t="shared" si="3" ref="K122:L124">K123</f>
        <v>0</v>
      </c>
      <c r="L122" s="59">
        <f t="shared" si="3"/>
        <v>0</v>
      </c>
    </row>
    <row r="123" spans="2:12" s="51" customFormat="1" ht="24" customHeight="1" hidden="1">
      <c r="B123" s="56"/>
      <c r="C123" s="57" t="s">
        <v>94</v>
      </c>
      <c r="D123" s="58" t="s">
        <v>3</v>
      </c>
      <c r="E123" s="75" t="s">
        <v>34</v>
      </c>
      <c r="F123" s="75" t="s">
        <v>8</v>
      </c>
      <c r="G123" s="75" t="s">
        <v>56</v>
      </c>
      <c r="H123" s="75" t="s">
        <v>2</v>
      </c>
      <c r="I123" s="59">
        <f>I124</f>
        <v>378.15</v>
      </c>
      <c r="J123" s="62"/>
      <c r="K123" s="59">
        <f t="shared" si="3"/>
        <v>0</v>
      </c>
      <c r="L123" s="59">
        <f t="shared" si="3"/>
        <v>0</v>
      </c>
    </row>
    <row r="124" spans="2:12" s="51" customFormat="1" ht="36" customHeight="1" hidden="1">
      <c r="B124" s="56"/>
      <c r="C124" s="57" t="s">
        <v>95</v>
      </c>
      <c r="D124" s="58" t="s">
        <v>3</v>
      </c>
      <c r="E124" s="75" t="s">
        <v>34</v>
      </c>
      <c r="F124" s="75" t="s">
        <v>8</v>
      </c>
      <c r="G124" s="75" t="s">
        <v>96</v>
      </c>
      <c r="H124" s="75" t="s">
        <v>2</v>
      </c>
      <c r="I124" s="59">
        <f>I125</f>
        <v>378.15</v>
      </c>
      <c r="J124" s="62"/>
      <c r="K124" s="59">
        <f t="shared" si="3"/>
        <v>0</v>
      </c>
      <c r="L124" s="59">
        <f t="shared" si="3"/>
        <v>0</v>
      </c>
    </row>
    <row r="125" spans="2:12" s="51" customFormat="1" ht="21.75" customHeight="1" hidden="1">
      <c r="B125" s="56"/>
      <c r="C125" s="61" t="s">
        <v>91</v>
      </c>
      <c r="D125" s="55" t="s">
        <v>3</v>
      </c>
      <c r="E125" s="71" t="s">
        <v>34</v>
      </c>
      <c r="F125" s="71" t="s">
        <v>8</v>
      </c>
      <c r="G125" s="71" t="s">
        <v>96</v>
      </c>
      <c r="H125" s="71" t="s">
        <v>2</v>
      </c>
      <c r="I125" s="62">
        <f>I126+I127+I128</f>
        <v>378.15</v>
      </c>
      <c r="J125" s="62"/>
      <c r="K125" s="62">
        <f>K126+K127+K128</f>
        <v>0</v>
      </c>
      <c r="L125" s="62">
        <f>L126+L127+L128</f>
        <v>0</v>
      </c>
    </row>
    <row r="126" spans="2:12" s="51" customFormat="1" ht="21" customHeight="1" hidden="1">
      <c r="B126" s="56"/>
      <c r="C126" s="72" t="s">
        <v>76</v>
      </c>
      <c r="D126" s="55" t="s">
        <v>3</v>
      </c>
      <c r="E126" s="71" t="s">
        <v>34</v>
      </c>
      <c r="F126" s="71" t="s">
        <v>8</v>
      </c>
      <c r="G126" s="71" t="s">
        <v>96</v>
      </c>
      <c r="H126" s="71" t="s">
        <v>64</v>
      </c>
      <c r="I126" s="62">
        <v>0</v>
      </c>
      <c r="J126" s="62"/>
      <c r="K126" s="62">
        <v>0</v>
      </c>
      <c r="L126" s="62">
        <v>0</v>
      </c>
    </row>
    <row r="127" spans="2:12" s="51" customFormat="1" ht="18.75" customHeight="1" hidden="1">
      <c r="B127" s="56"/>
      <c r="C127" s="72" t="s">
        <v>77</v>
      </c>
      <c r="D127" s="55" t="s">
        <v>3</v>
      </c>
      <c r="E127" s="71" t="s">
        <v>34</v>
      </c>
      <c r="F127" s="71" t="s">
        <v>8</v>
      </c>
      <c r="G127" s="71" t="s">
        <v>96</v>
      </c>
      <c r="H127" s="71" t="s">
        <v>71</v>
      </c>
      <c r="I127" s="62">
        <v>358.18</v>
      </c>
      <c r="J127" s="62"/>
      <c r="K127" s="62">
        <v>0</v>
      </c>
      <c r="L127" s="62">
        <v>0</v>
      </c>
    </row>
    <row r="128" spans="2:12" s="51" customFormat="1" ht="23.25" customHeight="1" hidden="1">
      <c r="B128" s="56"/>
      <c r="C128" s="72" t="s">
        <v>78</v>
      </c>
      <c r="D128" s="55" t="s">
        <v>3</v>
      </c>
      <c r="E128" s="71" t="s">
        <v>34</v>
      </c>
      <c r="F128" s="71" t="s">
        <v>8</v>
      </c>
      <c r="G128" s="71" t="s">
        <v>96</v>
      </c>
      <c r="H128" s="71" t="s">
        <v>73</v>
      </c>
      <c r="I128" s="62">
        <v>19.97</v>
      </c>
      <c r="J128" s="62"/>
      <c r="K128" s="62">
        <v>0</v>
      </c>
      <c r="L128" s="62">
        <v>0</v>
      </c>
    </row>
    <row r="129" spans="2:12" s="51" customFormat="1" ht="18.75" customHeight="1" hidden="1">
      <c r="B129" s="56"/>
      <c r="C129" s="57" t="s">
        <v>93</v>
      </c>
      <c r="D129" s="58" t="s">
        <v>3</v>
      </c>
      <c r="E129" s="58" t="s">
        <v>34</v>
      </c>
      <c r="F129" s="58" t="s">
        <v>9</v>
      </c>
      <c r="G129" s="58" t="s">
        <v>56</v>
      </c>
      <c r="H129" s="58" t="s">
        <v>2</v>
      </c>
      <c r="I129" s="59">
        <f>I130</f>
        <v>28</v>
      </c>
      <c r="J129" s="62"/>
      <c r="K129" s="59">
        <f aca="true" t="shared" si="4" ref="K129:L131">K130</f>
        <v>0</v>
      </c>
      <c r="L129" s="59">
        <f t="shared" si="4"/>
        <v>0</v>
      </c>
    </row>
    <row r="130" spans="2:12" s="51" customFormat="1" ht="19.5" customHeight="1" hidden="1">
      <c r="B130" s="56"/>
      <c r="C130" s="57" t="s">
        <v>94</v>
      </c>
      <c r="D130" s="58" t="s">
        <v>3</v>
      </c>
      <c r="E130" s="75" t="s">
        <v>34</v>
      </c>
      <c r="F130" s="75" t="s">
        <v>8</v>
      </c>
      <c r="G130" s="75" t="s">
        <v>56</v>
      </c>
      <c r="H130" s="75" t="s">
        <v>2</v>
      </c>
      <c r="I130" s="59">
        <f>I131</f>
        <v>28</v>
      </c>
      <c r="J130" s="62"/>
      <c r="K130" s="59">
        <f t="shared" si="4"/>
        <v>0</v>
      </c>
      <c r="L130" s="59">
        <f t="shared" si="4"/>
        <v>0</v>
      </c>
    </row>
    <row r="131" spans="2:12" s="51" customFormat="1" ht="24" customHeight="1" hidden="1">
      <c r="B131" s="56"/>
      <c r="C131" s="57" t="s">
        <v>97</v>
      </c>
      <c r="D131" s="58" t="s">
        <v>3</v>
      </c>
      <c r="E131" s="75" t="s">
        <v>34</v>
      </c>
      <c r="F131" s="75" t="s">
        <v>8</v>
      </c>
      <c r="G131" s="75" t="s">
        <v>98</v>
      </c>
      <c r="H131" s="75" t="s">
        <v>2</v>
      </c>
      <c r="I131" s="59">
        <f>I132</f>
        <v>28</v>
      </c>
      <c r="J131" s="62"/>
      <c r="K131" s="59">
        <f t="shared" si="4"/>
        <v>0</v>
      </c>
      <c r="L131" s="59">
        <f t="shared" si="4"/>
        <v>0</v>
      </c>
    </row>
    <row r="132" spans="2:12" s="51" customFormat="1" ht="27" customHeight="1" hidden="1">
      <c r="B132" s="56"/>
      <c r="C132" s="61" t="s">
        <v>91</v>
      </c>
      <c r="D132" s="55" t="s">
        <v>3</v>
      </c>
      <c r="E132" s="71" t="s">
        <v>34</v>
      </c>
      <c r="F132" s="71" t="s">
        <v>8</v>
      </c>
      <c r="G132" s="71" t="s">
        <v>98</v>
      </c>
      <c r="H132" s="71" t="s">
        <v>2</v>
      </c>
      <c r="I132" s="62">
        <f>I133+I134</f>
        <v>28</v>
      </c>
      <c r="J132" s="62"/>
      <c r="K132" s="62">
        <f>K133+K134</f>
        <v>0</v>
      </c>
      <c r="L132" s="62">
        <f>L133+L134</f>
        <v>0</v>
      </c>
    </row>
    <row r="133" spans="2:12" s="51" customFormat="1" ht="19.5" customHeight="1" hidden="1">
      <c r="B133" s="56"/>
      <c r="C133" s="72" t="s">
        <v>76</v>
      </c>
      <c r="D133" s="55" t="s">
        <v>3</v>
      </c>
      <c r="E133" s="55" t="s">
        <v>34</v>
      </c>
      <c r="F133" s="55" t="s">
        <v>8</v>
      </c>
      <c r="G133" s="55" t="s">
        <v>98</v>
      </c>
      <c r="H133" s="55" t="s">
        <v>64</v>
      </c>
      <c r="I133" s="62">
        <v>0</v>
      </c>
      <c r="J133" s="62"/>
      <c r="K133" s="62">
        <v>0</v>
      </c>
      <c r="L133" s="62">
        <v>0</v>
      </c>
    </row>
    <row r="134" spans="2:12" s="51" customFormat="1" ht="24.75" customHeight="1" hidden="1">
      <c r="B134" s="56"/>
      <c r="C134" s="72" t="s">
        <v>77</v>
      </c>
      <c r="D134" s="55" t="s">
        <v>3</v>
      </c>
      <c r="E134" s="55" t="s">
        <v>34</v>
      </c>
      <c r="F134" s="55" t="s">
        <v>8</v>
      </c>
      <c r="G134" s="55" t="s">
        <v>98</v>
      </c>
      <c r="H134" s="55" t="s">
        <v>71</v>
      </c>
      <c r="I134" s="62">
        <v>28</v>
      </c>
      <c r="J134" s="62"/>
      <c r="K134" s="62">
        <v>0</v>
      </c>
      <c r="L134" s="62">
        <v>0</v>
      </c>
    </row>
    <row r="135" spans="2:12" s="51" customFormat="1" ht="24.75" customHeight="1">
      <c r="B135" s="56"/>
      <c r="C135" s="57" t="s">
        <v>37</v>
      </c>
      <c r="D135" s="58" t="s">
        <v>3</v>
      </c>
      <c r="E135" s="58" t="s">
        <v>15</v>
      </c>
      <c r="F135" s="58" t="s">
        <v>9</v>
      </c>
      <c r="G135" s="58"/>
      <c r="H135" s="58"/>
      <c r="I135" s="59">
        <f>I145</f>
        <v>1229.04</v>
      </c>
      <c r="J135" s="62"/>
      <c r="K135" s="59">
        <f>K136+K145</f>
        <v>1229.04</v>
      </c>
      <c r="L135" s="59">
        <f>L136+L145</f>
        <v>816.68</v>
      </c>
    </row>
    <row r="136" spans="2:12" s="51" customFormat="1" ht="24.75" customHeight="1" hidden="1">
      <c r="B136" s="56"/>
      <c r="C136" s="57" t="s">
        <v>99</v>
      </c>
      <c r="D136" s="58" t="s">
        <v>3</v>
      </c>
      <c r="E136" s="58" t="s">
        <v>15</v>
      </c>
      <c r="F136" s="58" t="s">
        <v>8</v>
      </c>
      <c r="G136" s="75"/>
      <c r="H136" s="75"/>
      <c r="I136" s="59">
        <f>I141</f>
        <v>105</v>
      </c>
      <c r="J136" s="62"/>
      <c r="K136" s="59">
        <f>K137</f>
        <v>0</v>
      </c>
      <c r="L136" s="59">
        <f>L141</f>
        <v>105</v>
      </c>
    </row>
    <row r="137" spans="2:12" s="51" customFormat="1" ht="47.25" hidden="1">
      <c r="B137" s="56"/>
      <c r="C137" s="64" t="s">
        <v>248</v>
      </c>
      <c r="D137" s="58" t="s">
        <v>3</v>
      </c>
      <c r="E137" s="75" t="s">
        <v>15</v>
      </c>
      <c r="F137" s="75" t="s">
        <v>8</v>
      </c>
      <c r="G137" s="84" t="s">
        <v>112</v>
      </c>
      <c r="H137" s="75"/>
      <c r="I137" s="59">
        <f>I138</f>
        <v>0</v>
      </c>
      <c r="J137" s="62"/>
      <c r="K137" s="59">
        <f>K138</f>
        <v>0</v>
      </c>
      <c r="L137" s="59"/>
    </row>
    <row r="138" spans="2:12" s="51" customFormat="1" ht="47.25" hidden="1">
      <c r="B138" s="56"/>
      <c r="C138" s="81" t="s">
        <v>254</v>
      </c>
      <c r="D138" s="58" t="s">
        <v>3</v>
      </c>
      <c r="E138" s="75" t="s">
        <v>15</v>
      </c>
      <c r="F138" s="75" t="s">
        <v>8</v>
      </c>
      <c r="G138" s="85" t="s">
        <v>125</v>
      </c>
      <c r="H138" s="75"/>
      <c r="I138" s="59">
        <f>I139</f>
        <v>0</v>
      </c>
      <c r="J138" s="62"/>
      <c r="K138" s="59">
        <f>K139</f>
        <v>0</v>
      </c>
      <c r="L138" s="59"/>
    </row>
    <row r="139" spans="2:12" s="51" customFormat="1" ht="63" hidden="1">
      <c r="B139" s="56"/>
      <c r="C139" s="82" t="s">
        <v>257</v>
      </c>
      <c r="D139" s="58" t="s">
        <v>3</v>
      </c>
      <c r="E139" s="75" t="s">
        <v>15</v>
      </c>
      <c r="F139" s="75" t="s">
        <v>8</v>
      </c>
      <c r="G139" s="85" t="s">
        <v>132</v>
      </c>
      <c r="H139" s="75"/>
      <c r="I139" s="59">
        <f>I140</f>
        <v>0</v>
      </c>
      <c r="J139" s="62"/>
      <c r="K139" s="59">
        <f>K140</f>
        <v>0</v>
      </c>
      <c r="L139" s="59"/>
    </row>
    <row r="140" spans="2:12" s="51" customFormat="1" ht="31.5" hidden="1">
      <c r="B140" s="56"/>
      <c r="C140" s="61" t="s">
        <v>70</v>
      </c>
      <c r="D140" s="55" t="s">
        <v>3</v>
      </c>
      <c r="E140" s="55" t="s">
        <v>15</v>
      </c>
      <c r="F140" s="55" t="s">
        <v>8</v>
      </c>
      <c r="G140" s="55" t="s">
        <v>132</v>
      </c>
      <c r="H140" s="55" t="s">
        <v>71</v>
      </c>
      <c r="I140" s="62">
        <v>0</v>
      </c>
      <c r="J140" s="62"/>
      <c r="K140" s="62">
        <v>0</v>
      </c>
      <c r="L140" s="59"/>
    </row>
    <row r="141" spans="2:12" s="51" customFormat="1" ht="33" customHeight="1" hidden="1">
      <c r="B141" s="56"/>
      <c r="C141" s="64" t="s">
        <v>248</v>
      </c>
      <c r="D141" s="58" t="s">
        <v>3</v>
      </c>
      <c r="E141" s="75" t="s">
        <v>15</v>
      </c>
      <c r="F141" s="75" t="s">
        <v>8</v>
      </c>
      <c r="G141" s="84" t="s">
        <v>66</v>
      </c>
      <c r="H141" s="75"/>
      <c r="I141" s="59">
        <f>I142</f>
        <v>105</v>
      </c>
      <c r="J141" s="62"/>
      <c r="K141" s="59">
        <f aca="true" t="shared" si="5" ref="K141:L143">K142</f>
        <v>0</v>
      </c>
      <c r="L141" s="59">
        <f t="shared" si="5"/>
        <v>105</v>
      </c>
    </row>
    <row r="142" spans="2:12" s="51" customFormat="1" ht="54.75" customHeight="1" hidden="1">
      <c r="B142" s="56"/>
      <c r="C142" s="81" t="s">
        <v>254</v>
      </c>
      <c r="D142" s="58" t="s">
        <v>3</v>
      </c>
      <c r="E142" s="75" t="s">
        <v>15</v>
      </c>
      <c r="F142" s="75" t="s">
        <v>8</v>
      </c>
      <c r="G142" s="85" t="s">
        <v>90</v>
      </c>
      <c r="H142" s="75"/>
      <c r="I142" s="59">
        <f>I143</f>
        <v>105</v>
      </c>
      <c r="J142" s="62"/>
      <c r="K142" s="59">
        <f t="shared" si="5"/>
        <v>0</v>
      </c>
      <c r="L142" s="59">
        <f t="shared" si="5"/>
        <v>105</v>
      </c>
    </row>
    <row r="143" spans="2:12" s="51" customFormat="1" ht="48" customHeight="1" hidden="1">
      <c r="B143" s="56"/>
      <c r="C143" s="82" t="s">
        <v>257</v>
      </c>
      <c r="D143" s="58" t="s">
        <v>3</v>
      </c>
      <c r="E143" s="75" t="s">
        <v>15</v>
      </c>
      <c r="F143" s="75" t="s">
        <v>8</v>
      </c>
      <c r="G143" s="85" t="s">
        <v>133</v>
      </c>
      <c r="H143" s="75"/>
      <c r="I143" s="59">
        <f>I144</f>
        <v>105</v>
      </c>
      <c r="J143" s="62"/>
      <c r="K143" s="59">
        <f t="shared" si="5"/>
        <v>0</v>
      </c>
      <c r="L143" s="59">
        <f t="shared" si="5"/>
        <v>105</v>
      </c>
    </row>
    <row r="144" spans="2:12" s="51" customFormat="1" ht="30.75" customHeight="1" hidden="1">
      <c r="B144" s="56"/>
      <c r="C144" s="61" t="s">
        <v>70</v>
      </c>
      <c r="D144" s="55" t="s">
        <v>3</v>
      </c>
      <c r="E144" s="55" t="s">
        <v>15</v>
      </c>
      <c r="F144" s="55" t="s">
        <v>8</v>
      </c>
      <c r="G144" s="55" t="s">
        <v>133</v>
      </c>
      <c r="H144" s="55" t="s">
        <v>71</v>
      </c>
      <c r="I144" s="62">
        <v>105</v>
      </c>
      <c r="J144" s="62"/>
      <c r="K144" s="62">
        <v>0</v>
      </c>
      <c r="L144" s="62">
        <v>105</v>
      </c>
    </row>
    <row r="145" spans="2:12" s="51" customFormat="1" ht="24.75" customHeight="1">
      <c r="B145" s="56"/>
      <c r="C145" s="57" t="s">
        <v>38</v>
      </c>
      <c r="D145" s="58" t="s">
        <v>3</v>
      </c>
      <c r="E145" s="75" t="s">
        <v>15</v>
      </c>
      <c r="F145" s="75" t="s">
        <v>27</v>
      </c>
      <c r="G145" s="75"/>
      <c r="H145" s="75"/>
      <c r="I145" s="59">
        <f>I146</f>
        <v>1229.04</v>
      </c>
      <c r="J145" s="62"/>
      <c r="K145" s="59">
        <f>K146</f>
        <v>1229.04</v>
      </c>
      <c r="L145" s="59">
        <f>L151</f>
        <v>711.68</v>
      </c>
    </row>
    <row r="146" spans="2:12" s="51" customFormat="1" ht="47.25">
      <c r="B146" s="56"/>
      <c r="C146" s="107" t="s">
        <v>248</v>
      </c>
      <c r="D146" s="58" t="s">
        <v>3</v>
      </c>
      <c r="E146" s="75" t="s">
        <v>15</v>
      </c>
      <c r="F146" s="75" t="s">
        <v>27</v>
      </c>
      <c r="G146" s="84" t="s">
        <v>112</v>
      </c>
      <c r="H146" s="75"/>
      <c r="I146" s="59">
        <f>I147</f>
        <v>1229.04</v>
      </c>
      <c r="J146" s="62"/>
      <c r="K146" s="59">
        <f>K147</f>
        <v>1229.04</v>
      </c>
      <c r="L146" s="59"/>
    </row>
    <row r="147" spans="2:12" s="51" customFormat="1" ht="47.25">
      <c r="B147" s="105"/>
      <c r="C147" s="182" t="s">
        <v>254</v>
      </c>
      <c r="D147" s="106" t="s">
        <v>3</v>
      </c>
      <c r="E147" s="75" t="s">
        <v>15</v>
      </c>
      <c r="F147" s="75" t="s">
        <v>27</v>
      </c>
      <c r="G147" s="85" t="s">
        <v>125</v>
      </c>
      <c r="H147" s="75"/>
      <c r="I147" s="59">
        <f>I148+I163</f>
        <v>1229.04</v>
      </c>
      <c r="J147" s="62"/>
      <c r="K147" s="59">
        <f>K148+K163</f>
        <v>1229.04</v>
      </c>
      <c r="L147" s="59"/>
    </row>
    <row r="148" spans="2:12" s="51" customFormat="1" ht="63">
      <c r="B148" s="56"/>
      <c r="C148" s="181" t="s">
        <v>257</v>
      </c>
      <c r="D148" s="58" t="s">
        <v>3</v>
      </c>
      <c r="E148" s="75" t="s">
        <v>15</v>
      </c>
      <c r="F148" s="75" t="s">
        <v>27</v>
      </c>
      <c r="G148" s="85" t="s">
        <v>132</v>
      </c>
      <c r="H148" s="75"/>
      <c r="I148" s="59">
        <f>I149+I150</f>
        <v>1111.34</v>
      </c>
      <c r="J148" s="62"/>
      <c r="K148" s="59">
        <f>K149+K150</f>
        <v>1111.34</v>
      </c>
      <c r="L148" s="59"/>
    </row>
    <row r="149" spans="2:12" s="51" customFormat="1" ht="15.75">
      <c r="B149" s="56"/>
      <c r="C149" s="110" t="s">
        <v>118</v>
      </c>
      <c r="D149" s="55" t="s">
        <v>3</v>
      </c>
      <c r="E149" s="71" t="s">
        <v>15</v>
      </c>
      <c r="F149" s="71" t="s">
        <v>27</v>
      </c>
      <c r="G149" s="112" t="s">
        <v>132</v>
      </c>
      <c r="H149" s="71" t="s">
        <v>64</v>
      </c>
      <c r="I149" s="62">
        <v>853.56</v>
      </c>
      <c r="J149" s="62"/>
      <c r="K149" s="62">
        <f>853.56</f>
        <v>853.56</v>
      </c>
      <c r="L149" s="59"/>
    </row>
    <row r="150" spans="2:12" s="51" customFormat="1" ht="47.25">
      <c r="B150" s="56"/>
      <c r="C150" s="67" t="s">
        <v>119</v>
      </c>
      <c r="D150" s="55" t="s">
        <v>3</v>
      </c>
      <c r="E150" s="71" t="s">
        <v>15</v>
      </c>
      <c r="F150" s="71" t="s">
        <v>27</v>
      </c>
      <c r="G150" s="112" t="s">
        <v>132</v>
      </c>
      <c r="H150" s="71" t="s">
        <v>117</v>
      </c>
      <c r="I150" s="62">
        <v>257.78</v>
      </c>
      <c r="J150" s="62"/>
      <c r="K150" s="62">
        <f>257.78</f>
        <v>257.78</v>
      </c>
      <c r="L150" s="59"/>
    </row>
    <row r="151" spans="2:12" s="51" customFormat="1" ht="60.75" customHeight="1" hidden="1">
      <c r="B151" s="56"/>
      <c r="C151" s="64" t="s">
        <v>248</v>
      </c>
      <c r="D151" s="58" t="s">
        <v>3</v>
      </c>
      <c r="E151" s="75" t="s">
        <v>15</v>
      </c>
      <c r="F151" s="75" t="s">
        <v>27</v>
      </c>
      <c r="G151" s="84" t="s">
        <v>66</v>
      </c>
      <c r="H151" s="75"/>
      <c r="I151" s="59">
        <f>I152</f>
        <v>0</v>
      </c>
      <c r="J151" s="62"/>
      <c r="K151" s="59">
        <f aca="true" t="shared" si="6" ref="K151:L153">K152</f>
        <v>0</v>
      </c>
      <c r="L151" s="59">
        <f t="shared" si="6"/>
        <v>711.68</v>
      </c>
    </row>
    <row r="152" spans="2:12" s="51" customFormat="1" ht="49.5" customHeight="1" hidden="1">
      <c r="B152" s="56"/>
      <c r="C152" s="81" t="s">
        <v>254</v>
      </c>
      <c r="D152" s="58" t="s">
        <v>3</v>
      </c>
      <c r="E152" s="75" t="s">
        <v>15</v>
      </c>
      <c r="F152" s="75" t="s">
        <v>27</v>
      </c>
      <c r="G152" s="85" t="s">
        <v>90</v>
      </c>
      <c r="H152" s="75"/>
      <c r="I152" s="59">
        <f>I153</f>
        <v>0</v>
      </c>
      <c r="J152" s="62"/>
      <c r="K152" s="59">
        <f t="shared" si="6"/>
        <v>0</v>
      </c>
      <c r="L152" s="59">
        <f t="shared" si="6"/>
        <v>711.68</v>
      </c>
    </row>
    <row r="153" spans="2:12" s="51" customFormat="1" ht="71.25" customHeight="1" hidden="1">
      <c r="B153" s="56"/>
      <c r="C153" s="82" t="s">
        <v>257</v>
      </c>
      <c r="D153" s="58" t="s">
        <v>3</v>
      </c>
      <c r="E153" s="75" t="s">
        <v>15</v>
      </c>
      <c r="F153" s="75" t="s">
        <v>27</v>
      </c>
      <c r="G153" s="85" t="s">
        <v>100</v>
      </c>
      <c r="H153" s="75"/>
      <c r="I153" s="59">
        <f>I154</f>
        <v>0</v>
      </c>
      <c r="J153" s="62"/>
      <c r="K153" s="59">
        <f t="shared" si="6"/>
        <v>0</v>
      </c>
      <c r="L153" s="59">
        <f t="shared" si="6"/>
        <v>711.68</v>
      </c>
    </row>
    <row r="154" spans="2:12" s="51" customFormat="1" ht="37.5" customHeight="1" hidden="1">
      <c r="B154" s="56"/>
      <c r="C154" s="83" t="s">
        <v>67</v>
      </c>
      <c r="D154" s="55" t="s">
        <v>3</v>
      </c>
      <c r="E154" s="71" t="s">
        <v>15</v>
      </c>
      <c r="F154" s="71" t="s">
        <v>27</v>
      </c>
      <c r="G154" s="86" t="s">
        <v>133</v>
      </c>
      <c r="H154" s="71" t="s">
        <v>64</v>
      </c>
      <c r="I154" s="62">
        <v>0</v>
      </c>
      <c r="J154" s="62"/>
      <c r="K154" s="62">
        <v>0</v>
      </c>
      <c r="L154" s="62">
        <v>711.68</v>
      </c>
    </row>
    <row r="155" spans="2:12" s="51" customFormat="1" ht="15.75" customHeight="1" hidden="1">
      <c r="B155" s="56"/>
      <c r="C155" s="57" t="s">
        <v>37</v>
      </c>
      <c r="D155" s="58" t="s">
        <v>3</v>
      </c>
      <c r="E155" s="58" t="s">
        <v>15</v>
      </c>
      <c r="F155" s="58" t="s">
        <v>9</v>
      </c>
      <c r="G155" s="58" t="s">
        <v>56</v>
      </c>
      <c r="H155" s="58" t="s">
        <v>2</v>
      </c>
      <c r="I155" s="59">
        <f>I159</f>
        <v>1766.68</v>
      </c>
      <c r="J155" s="62"/>
      <c r="K155" s="59">
        <f>K159+K156</f>
        <v>0</v>
      </c>
      <c r="L155" s="59">
        <f>L159+L156</f>
        <v>0</v>
      </c>
    </row>
    <row r="156" spans="2:12" s="51" customFormat="1" ht="15.75" customHeight="1" hidden="1">
      <c r="B156" s="56"/>
      <c r="C156" s="57" t="s">
        <v>101</v>
      </c>
      <c r="D156" s="58" t="s">
        <v>3</v>
      </c>
      <c r="E156" s="75" t="s">
        <v>15</v>
      </c>
      <c r="F156" s="75" t="s">
        <v>8</v>
      </c>
      <c r="G156" s="75" t="s">
        <v>102</v>
      </c>
      <c r="H156" s="75" t="s">
        <v>2</v>
      </c>
      <c r="I156" s="59">
        <f>I157</f>
        <v>0</v>
      </c>
      <c r="J156" s="62"/>
      <c r="K156" s="59">
        <f>K157</f>
        <v>0</v>
      </c>
      <c r="L156" s="59">
        <f>L157</f>
        <v>0</v>
      </c>
    </row>
    <row r="157" spans="2:12" s="51" customFormat="1" ht="42.75" customHeight="1" hidden="1">
      <c r="B157" s="56"/>
      <c r="C157" s="61" t="s">
        <v>91</v>
      </c>
      <c r="D157" s="55" t="s">
        <v>3</v>
      </c>
      <c r="E157" s="71" t="s">
        <v>15</v>
      </c>
      <c r="F157" s="71" t="s">
        <v>8</v>
      </c>
      <c r="G157" s="71" t="s">
        <v>102</v>
      </c>
      <c r="H157" s="71" t="s">
        <v>2</v>
      </c>
      <c r="I157" s="62">
        <f>I158</f>
        <v>0</v>
      </c>
      <c r="J157" s="62"/>
      <c r="K157" s="62">
        <f>K158</f>
        <v>0</v>
      </c>
      <c r="L157" s="62">
        <f>L158</f>
        <v>0</v>
      </c>
    </row>
    <row r="158" spans="2:12" s="51" customFormat="1" ht="33" customHeight="1" hidden="1">
      <c r="B158" s="56"/>
      <c r="C158" s="72" t="s">
        <v>77</v>
      </c>
      <c r="D158" s="55" t="s">
        <v>3</v>
      </c>
      <c r="E158" s="71" t="s">
        <v>15</v>
      </c>
      <c r="F158" s="71" t="s">
        <v>8</v>
      </c>
      <c r="G158" s="71" t="s">
        <v>102</v>
      </c>
      <c r="H158" s="71" t="s">
        <v>71</v>
      </c>
      <c r="I158" s="62">
        <v>0</v>
      </c>
      <c r="J158" s="62"/>
      <c r="K158" s="62">
        <v>0</v>
      </c>
      <c r="L158" s="62">
        <v>0</v>
      </c>
    </row>
    <row r="159" spans="2:12" s="51" customFormat="1" ht="28.5" customHeight="1" hidden="1">
      <c r="B159" s="56"/>
      <c r="C159" s="57" t="s">
        <v>38</v>
      </c>
      <c r="D159" s="58" t="s">
        <v>3</v>
      </c>
      <c r="E159" s="75" t="s">
        <v>15</v>
      </c>
      <c r="F159" s="75" t="s">
        <v>27</v>
      </c>
      <c r="G159" s="75" t="s">
        <v>56</v>
      </c>
      <c r="H159" s="75" t="s">
        <v>2</v>
      </c>
      <c r="I159" s="59">
        <f>I160</f>
        <v>1766.68</v>
      </c>
      <c r="J159" s="62"/>
      <c r="K159" s="59">
        <f>K160</f>
        <v>0</v>
      </c>
      <c r="L159" s="59">
        <f>L160</f>
        <v>0</v>
      </c>
    </row>
    <row r="160" spans="2:12" s="51" customFormat="1" ht="15.75" customHeight="1" hidden="1">
      <c r="B160" s="56"/>
      <c r="C160" s="61" t="s">
        <v>91</v>
      </c>
      <c r="D160" s="55" t="s">
        <v>3</v>
      </c>
      <c r="E160" s="71" t="s">
        <v>15</v>
      </c>
      <c r="F160" s="71" t="s">
        <v>27</v>
      </c>
      <c r="G160" s="71" t="s">
        <v>103</v>
      </c>
      <c r="H160" s="71" t="s">
        <v>2</v>
      </c>
      <c r="I160" s="62">
        <f>I161</f>
        <v>1766.68</v>
      </c>
      <c r="J160" s="62"/>
      <c r="K160" s="62">
        <v>0</v>
      </c>
      <c r="L160" s="62">
        <v>0</v>
      </c>
    </row>
    <row r="161" spans="2:12" s="51" customFormat="1" ht="24" customHeight="1" hidden="1">
      <c r="B161" s="56"/>
      <c r="C161" s="72" t="s">
        <v>76</v>
      </c>
      <c r="D161" s="55" t="s">
        <v>3</v>
      </c>
      <c r="E161" s="55" t="s">
        <v>15</v>
      </c>
      <c r="F161" s="55" t="s">
        <v>27</v>
      </c>
      <c r="G161" s="55" t="s">
        <v>103</v>
      </c>
      <c r="H161" s="55" t="s">
        <v>64</v>
      </c>
      <c r="I161" s="62">
        <v>1766.68</v>
      </c>
      <c r="J161" s="62"/>
      <c r="K161" s="62">
        <v>0</v>
      </c>
      <c r="L161" s="62">
        <v>0</v>
      </c>
    </row>
    <row r="162" spans="2:13" s="51" customFormat="1" ht="24" customHeight="1" hidden="1">
      <c r="B162" s="56"/>
      <c r="C162" s="87" t="s">
        <v>39</v>
      </c>
      <c r="D162" s="58" t="s">
        <v>104</v>
      </c>
      <c r="E162" s="58" t="s">
        <v>40</v>
      </c>
      <c r="F162" s="58" t="s">
        <v>40</v>
      </c>
      <c r="G162" s="58" t="s">
        <v>105</v>
      </c>
      <c r="H162" s="58"/>
      <c r="I162" s="59">
        <v>0</v>
      </c>
      <c r="J162" s="62"/>
      <c r="K162" s="59">
        <v>0</v>
      </c>
      <c r="L162" s="59">
        <v>218.3</v>
      </c>
      <c r="M162" s="88"/>
    </row>
    <row r="163" spans="2:13" s="51" customFormat="1" ht="48.75" customHeight="1">
      <c r="B163" s="56"/>
      <c r="C163" s="87" t="s">
        <v>255</v>
      </c>
      <c r="D163" s="58"/>
      <c r="E163" s="58"/>
      <c r="F163" s="58"/>
      <c r="G163" s="106"/>
      <c r="H163" s="58"/>
      <c r="I163" s="59">
        <f>I164+I165</f>
        <v>117.7</v>
      </c>
      <c r="J163" s="62"/>
      <c r="K163" s="59">
        <f>K164+K165</f>
        <v>117.7</v>
      </c>
      <c r="L163" s="59"/>
      <c r="M163" s="88"/>
    </row>
    <row r="164" spans="2:13" s="51" customFormat="1" ht="27.75" customHeight="1">
      <c r="B164" s="56"/>
      <c r="C164" s="110" t="s">
        <v>118</v>
      </c>
      <c r="D164" s="55" t="s">
        <v>3</v>
      </c>
      <c r="E164" s="71" t="s">
        <v>15</v>
      </c>
      <c r="F164" s="71" t="s">
        <v>27</v>
      </c>
      <c r="G164" s="112" t="s">
        <v>238</v>
      </c>
      <c r="H164" s="71" t="s">
        <v>64</v>
      </c>
      <c r="I164" s="62">
        <v>90.4</v>
      </c>
      <c r="J164" s="62"/>
      <c r="K164" s="62">
        <v>90.4</v>
      </c>
      <c r="L164" s="59"/>
      <c r="M164" s="88"/>
    </row>
    <row r="165" spans="2:13" s="51" customFormat="1" ht="31.5" customHeight="1">
      <c r="B165" s="56"/>
      <c r="C165" s="67" t="s">
        <v>119</v>
      </c>
      <c r="D165" s="55" t="s">
        <v>3</v>
      </c>
      <c r="E165" s="71" t="s">
        <v>15</v>
      </c>
      <c r="F165" s="71" t="s">
        <v>27</v>
      </c>
      <c r="G165" s="112" t="s">
        <v>238</v>
      </c>
      <c r="H165" s="71" t="s">
        <v>117</v>
      </c>
      <c r="I165" s="62">
        <v>27.3</v>
      </c>
      <c r="J165" s="62"/>
      <c r="K165" s="62">
        <v>27.3</v>
      </c>
      <c r="L165" s="59"/>
      <c r="M165" s="88"/>
    </row>
    <row r="166" spans="2:12" s="51" customFormat="1" ht="39.75" customHeight="1">
      <c r="B166" s="56"/>
      <c r="C166" s="57" t="s">
        <v>41</v>
      </c>
      <c r="D166" s="58"/>
      <c r="E166" s="58"/>
      <c r="F166" s="58"/>
      <c r="G166" s="58"/>
      <c r="H166" s="58"/>
      <c r="I166" s="59">
        <f>I135+I109+I97+I70+I59+I54+I48+I8</f>
        <v>7076.41</v>
      </c>
      <c r="J166" s="59">
        <f>K166-I166</f>
        <v>42</v>
      </c>
      <c r="K166" s="59">
        <f>K8+K48+K70+K109+K135+K97+K59+K54</f>
        <v>7118.41</v>
      </c>
      <c r="L166" s="59" t="e">
        <f>L8+L48+#REF!+L70+L109+L135+L162</f>
        <v>#REF!</v>
      </c>
    </row>
    <row r="167" spans="2:12" ht="17.25" customHeight="1">
      <c r="B167" s="89"/>
      <c r="C167" s="90"/>
      <c r="D167" s="91"/>
      <c r="E167" s="91"/>
      <c r="F167" s="91"/>
      <c r="G167" s="91"/>
      <c r="H167" s="91"/>
      <c r="I167" s="91"/>
      <c r="J167" s="91"/>
      <c r="K167" s="91"/>
      <c r="L167" s="94"/>
    </row>
    <row r="168" spans="2:12" s="92" customFormat="1" ht="17.25" customHeight="1">
      <c r="B168" s="89"/>
      <c r="C168" s="90"/>
      <c r="D168" s="91"/>
      <c r="E168" s="91"/>
      <c r="F168" s="91"/>
      <c r="G168" s="91"/>
      <c r="H168" s="91"/>
      <c r="I168" s="91"/>
      <c r="J168" s="91"/>
      <c r="K168" s="91"/>
      <c r="L168" s="94"/>
    </row>
    <row r="169" ht="12.75"/>
    <row r="170" ht="12.75"/>
    <row r="171" spans="2:13" ht="182.25" customHeight="1">
      <c r="B171" s="205" t="s">
        <v>106</v>
      </c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93"/>
    </row>
  </sheetData>
  <sheetProtection selectLockedCells="1" selectUnlockedCells="1"/>
  <mergeCells count="13">
    <mergeCell ref="G5:G6"/>
    <mergeCell ref="K5:K6"/>
    <mergeCell ref="H5:H6"/>
    <mergeCell ref="L5:L6"/>
    <mergeCell ref="B171:L171"/>
    <mergeCell ref="I5:J5"/>
    <mergeCell ref="H1:L1"/>
    <mergeCell ref="B3:L3"/>
    <mergeCell ref="H4:L4"/>
    <mergeCell ref="C5:C6"/>
    <mergeCell ref="D5:D6"/>
    <mergeCell ref="E5:E6"/>
    <mergeCell ref="F5:F6"/>
  </mergeCells>
  <printOptions/>
  <pageMargins left="0.27569444444444446" right="0.19652777777777777" top="0.5513888888888889" bottom="0.39375" header="0.5118055555555555" footer="0.5118055555555555"/>
  <pageSetup horizontalDpi="300" verticalDpi="3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70"/>
  <sheetViews>
    <sheetView view="pageBreakPreview" zoomScaleSheetLayoutView="100" zoomScalePageLayoutView="0" workbookViewId="0" topLeftCell="E134">
      <selection activeCell="I134" sqref="I1:I16384"/>
    </sheetView>
  </sheetViews>
  <sheetFormatPr defaultColWidth="9.140625" defaultRowHeight="182.25" customHeight="1"/>
  <cols>
    <col min="1" max="1" width="2.421875" style="46" customWidth="1"/>
    <col min="2" max="2" width="0" style="47" hidden="1" customWidth="1"/>
    <col min="3" max="3" width="67.421875" style="48" customWidth="1"/>
    <col min="4" max="5" width="16.00390625" style="49" customWidth="1"/>
    <col min="6" max="6" width="15.57421875" style="49" customWidth="1"/>
    <col min="7" max="7" width="15.00390625" style="49" customWidth="1"/>
    <col min="8" max="8" width="10.8515625" style="49" customWidth="1"/>
    <col min="9" max="9" width="11.7109375" style="49" hidden="1" customWidth="1"/>
    <col min="10" max="10" width="20.00390625" style="49" customWidth="1"/>
    <col min="11" max="11" width="20.140625" style="49" customWidth="1"/>
    <col min="12" max="12" width="15.421875" style="49" hidden="1" customWidth="1"/>
    <col min="13" max="13" width="13.8515625" style="46" customWidth="1"/>
    <col min="14" max="16384" width="9.140625" style="46" customWidth="1"/>
  </cols>
  <sheetData>
    <row r="1" spans="8:12" ht="88.5" customHeight="1">
      <c r="H1" s="207" t="s">
        <v>148</v>
      </c>
      <c r="I1" s="207"/>
      <c r="J1" s="207"/>
      <c r="K1" s="207"/>
      <c r="L1" s="207"/>
    </row>
    <row r="2" spans="8:12" ht="21.75" customHeight="1">
      <c r="H2" s="50"/>
      <c r="I2" s="50"/>
      <c r="J2" s="50"/>
      <c r="K2" s="50"/>
      <c r="L2" s="50"/>
    </row>
    <row r="3" spans="2:12" s="5" customFormat="1" ht="39.75" customHeight="1">
      <c r="B3" s="208" t="s">
        <v>144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2:12" s="51" customFormat="1" ht="15.75">
      <c r="B4" s="52"/>
      <c r="C4" s="52"/>
      <c r="D4" s="52"/>
      <c r="E4" s="52"/>
      <c r="F4" s="52"/>
      <c r="G4" s="53"/>
      <c r="H4" s="209" t="s">
        <v>0</v>
      </c>
      <c r="I4" s="209"/>
      <c r="J4" s="209"/>
      <c r="K4" s="209"/>
      <c r="L4" s="209"/>
    </row>
    <row r="5" spans="2:12" s="51" customFormat="1" ht="12.75" customHeight="1">
      <c r="B5" s="117"/>
      <c r="C5" s="210" t="s">
        <v>44</v>
      </c>
      <c r="D5" s="211" t="s">
        <v>45</v>
      </c>
      <c r="E5" s="211" t="s">
        <v>46</v>
      </c>
      <c r="F5" s="211" t="s">
        <v>47</v>
      </c>
      <c r="G5" s="211" t="s">
        <v>48</v>
      </c>
      <c r="H5" s="211" t="s">
        <v>49</v>
      </c>
      <c r="I5" s="206" t="s">
        <v>107</v>
      </c>
      <c r="J5" s="206"/>
      <c r="K5" s="212" t="s">
        <v>107</v>
      </c>
      <c r="L5" s="204" t="s">
        <v>107</v>
      </c>
    </row>
    <row r="6" spans="2:12" s="54" customFormat="1" ht="76.5" customHeight="1">
      <c r="B6" s="105" t="s">
        <v>43</v>
      </c>
      <c r="C6" s="210"/>
      <c r="D6" s="211"/>
      <c r="E6" s="211"/>
      <c r="F6" s="211"/>
      <c r="G6" s="211"/>
      <c r="H6" s="211"/>
      <c r="I6" s="119" t="s">
        <v>108</v>
      </c>
      <c r="J6" s="119" t="s">
        <v>1</v>
      </c>
      <c r="K6" s="212"/>
      <c r="L6" s="204"/>
    </row>
    <row r="7" spans="2:12" s="51" customFormat="1" ht="15.75">
      <c r="B7" s="56">
        <v>1</v>
      </c>
      <c r="C7" s="118">
        <v>2</v>
      </c>
      <c r="D7" s="115" t="s">
        <v>50</v>
      </c>
      <c r="E7" s="115" t="s">
        <v>51</v>
      </c>
      <c r="F7" s="115" t="s">
        <v>52</v>
      </c>
      <c r="G7" s="115" t="s">
        <v>53</v>
      </c>
      <c r="H7" s="115" t="s">
        <v>54</v>
      </c>
      <c r="I7" s="115"/>
      <c r="J7" s="118">
        <v>8</v>
      </c>
      <c r="K7" s="118">
        <v>9</v>
      </c>
      <c r="L7" s="56">
        <v>9</v>
      </c>
    </row>
    <row r="8" spans="2:12" s="51" customFormat="1" ht="15.75">
      <c r="B8" s="56"/>
      <c r="C8" s="57" t="s">
        <v>55</v>
      </c>
      <c r="D8" s="58" t="s">
        <v>3</v>
      </c>
      <c r="E8" s="58" t="s">
        <v>8</v>
      </c>
      <c r="F8" s="58" t="s">
        <v>9</v>
      </c>
      <c r="G8" s="58"/>
      <c r="H8" s="58"/>
      <c r="I8" s="59">
        <f>I9+I19+I37+I30</f>
        <v>2052.15</v>
      </c>
      <c r="J8" s="59"/>
      <c r="K8" s="59">
        <f>K9+K19+K37+K30</f>
        <v>2052.15</v>
      </c>
      <c r="L8" s="59" t="e">
        <f>L9+#REF!+L37</f>
        <v>#REF!</v>
      </c>
    </row>
    <row r="9" spans="2:12" s="51" customFormat="1" ht="31.5">
      <c r="B9" s="56"/>
      <c r="C9" s="60" t="s">
        <v>10</v>
      </c>
      <c r="D9" s="58" t="s">
        <v>3</v>
      </c>
      <c r="E9" s="58" t="s">
        <v>8</v>
      </c>
      <c r="F9" s="58" t="s">
        <v>11</v>
      </c>
      <c r="G9" s="58"/>
      <c r="H9" s="58"/>
      <c r="I9" s="59">
        <f>I10</f>
        <v>421.53999999999996</v>
      </c>
      <c r="J9" s="59"/>
      <c r="K9" s="59">
        <f>K10</f>
        <v>421.53999999999996</v>
      </c>
      <c r="L9" s="59">
        <f>L15</f>
        <v>357.67</v>
      </c>
    </row>
    <row r="10" spans="2:12" s="51" customFormat="1" ht="15.75">
      <c r="B10" s="56"/>
      <c r="C10" s="100" t="s">
        <v>57</v>
      </c>
      <c r="D10" s="97" t="s">
        <v>3</v>
      </c>
      <c r="E10" s="97" t="s">
        <v>8</v>
      </c>
      <c r="F10" s="97" t="s">
        <v>11</v>
      </c>
      <c r="G10" s="97" t="s">
        <v>109</v>
      </c>
      <c r="H10" s="97"/>
      <c r="I10" s="59">
        <f>I11</f>
        <v>421.53999999999996</v>
      </c>
      <c r="J10" s="59"/>
      <c r="K10" s="59">
        <f>K11</f>
        <v>421.53999999999996</v>
      </c>
      <c r="L10" s="59"/>
    </row>
    <row r="11" spans="2:12" s="51" customFormat="1" ht="31.5">
      <c r="B11" s="56"/>
      <c r="C11" s="98" t="s">
        <v>59</v>
      </c>
      <c r="D11" s="96" t="s">
        <v>3</v>
      </c>
      <c r="E11" s="96" t="s">
        <v>8</v>
      </c>
      <c r="F11" s="96" t="s">
        <v>11</v>
      </c>
      <c r="G11" s="96" t="s">
        <v>110</v>
      </c>
      <c r="H11" s="96"/>
      <c r="I11" s="62">
        <f>I12</f>
        <v>421.53999999999996</v>
      </c>
      <c r="J11" s="62"/>
      <c r="K11" s="62">
        <f>K12</f>
        <v>421.53999999999996</v>
      </c>
      <c r="L11" s="59"/>
    </row>
    <row r="12" spans="2:12" s="51" customFormat="1" ht="31.5">
      <c r="B12" s="56"/>
      <c r="C12" s="99" t="s">
        <v>61</v>
      </c>
      <c r="D12" s="96" t="s">
        <v>3</v>
      </c>
      <c r="E12" s="96" t="s">
        <v>8</v>
      </c>
      <c r="F12" s="96" t="s">
        <v>11</v>
      </c>
      <c r="G12" s="96" t="s">
        <v>111</v>
      </c>
      <c r="H12" s="96"/>
      <c r="I12" s="62">
        <f>I13+I14</f>
        <v>421.53999999999996</v>
      </c>
      <c r="J12" s="62"/>
      <c r="K12" s="62">
        <f>K13+K14</f>
        <v>421.53999999999996</v>
      </c>
      <c r="L12" s="59"/>
    </row>
    <row r="13" spans="2:12" s="51" customFormat="1" ht="15.75">
      <c r="B13" s="56"/>
      <c r="C13" s="67" t="s">
        <v>118</v>
      </c>
      <c r="D13" s="96" t="s">
        <v>3</v>
      </c>
      <c r="E13" s="96" t="s">
        <v>8</v>
      </c>
      <c r="F13" s="96" t="s">
        <v>11</v>
      </c>
      <c r="G13" s="96" t="s">
        <v>111</v>
      </c>
      <c r="H13" s="96" t="s">
        <v>64</v>
      </c>
      <c r="I13" s="62">
        <v>323.76</v>
      </c>
      <c r="J13" s="62"/>
      <c r="K13" s="62">
        <v>323.76</v>
      </c>
      <c r="L13" s="59"/>
    </row>
    <row r="14" spans="2:12" s="51" customFormat="1" ht="47.25">
      <c r="B14" s="56"/>
      <c r="C14" s="67" t="s">
        <v>119</v>
      </c>
      <c r="D14" s="96" t="s">
        <v>3</v>
      </c>
      <c r="E14" s="96" t="s">
        <v>8</v>
      </c>
      <c r="F14" s="96" t="s">
        <v>11</v>
      </c>
      <c r="G14" s="96" t="s">
        <v>111</v>
      </c>
      <c r="H14" s="96" t="s">
        <v>117</v>
      </c>
      <c r="I14" s="62">
        <v>97.78</v>
      </c>
      <c r="J14" s="62"/>
      <c r="K14" s="62">
        <v>97.78</v>
      </c>
      <c r="L14" s="59"/>
    </row>
    <row r="15" spans="2:12" s="51" customFormat="1" ht="15.75" customHeight="1" hidden="1">
      <c r="B15" s="56"/>
      <c r="C15" s="57" t="s">
        <v>57</v>
      </c>
      <c r="D15" s="58" t="s">
        <v>3</v>
      </c>
      <c r="E15" s="58" t="s">
        <v>8</v>
      </c>
      <c r="F15" s="58" t="s">
        <v>11</v>
      </c>
      <c r="G15" s="58" t="s">
        <v>58</v>
      </c>
      <c r="H15" s="58"/>
      <c r="I15" s="59">
        <f>I16</f>
        <v>357.67</v>
      </c>
      <c r="J15" s="62">
        <f>K15-I15</f>
        <v>-357.67</v>
      </c>
      <c r="K15" s="59">
        <f aca="true" t="shared" si="0" ref="K15:L17">K16</f>
        <v>0</v>
      </c>
      <c r="L15" s="59">
        <f t="shared" si="0"/>
        <v>357.67</v>
      </c>
    </row>
    <row r="16" spans="2:12" s="51" customFormat="1" ht="31.5" customHeight="1" hidden="1">
      <c r="B16" s="56"/>
      <c r="C16" s="57" t="s">
        <v>59</v>
      </c>
      <c r="D16" s="58" t="s">
        <v>3</v>
      </c>
      <c r="E16" s="58" t="s">
        <v>8</v>
      </c>
      <c r="F16" s="58" t="s">
        <v>11</v>
      </c>
      <c r="G16" s="58" t="s">
        <v>60</v>
      </c>
      <c r="H16" s="58"/>
      <c r="I16" s="59">
        <f>I17</f>
        <v>357.67</v>
      </c>
      <c r="J16" s="62">
        <f>K16-I16</f>
        <v>-357.67</v>
      </c>
      <c r="K16" s="59">
        <f t="shared" si="0"/>
        <v>0</v>
      </c>
      <c r="L16" s="59">
        <f t="shared" si="0"/>
        <v>357.67</v>
      </c>
    </row>
    <row r="17" spans="2:12" s="51" customFormat="1" ht="31.5" customHeight="1" hidden="1">
      <c r="B17" s="56"/>
      <c r="C17" s="61" t="s">
        <v>61</v>
      </c>
      <c r="D17" s="55" t="s">
        <v>3</v>
      </c>
      <c r="E17" s="55" t="s">
        <v>8</v>
      </c>
      <c r="F17" s="55" t="s">
        <v>11</v>
      </c>
      <c r="G17" s="55" t="s">
        <v>62</v>
      </c>
      <c r="H17" s="55"/>
      <c r="I17" s="62">
        <f>I18</f>
        <v>357.67</v>
      </c>
      <c r="J17" s="62">
        <f>K17-I17</f>
        <v>-357.67</v>
      </c>
      <c r="K17" s="62">
        <f t="shared" si="0"/>
        <v>0</v>
      </c>
      <c r="L17" s="62">
        <f t="shared" si="0"/>
        <v>357.67</v>
      </c>
    </row>
    <row r="18" spans="2:12" s="51" customFormat="1" ht="31.5" customHeight="1" hidden="1">
      <c r="B18" s="56"/>
      <c r="C18" s="63" t="s">
        <v>63</v>
      </c>
      <c r="D18" s="55" t="s">
        <v>3</v>
      </c>
      <c r="E18" s="55" t="s">
        <v>8</v>
      </c>
      <c r="F18" s="55" t="s">
        <v>11</v>
      </c>
      <c r="G18" s="55" t="s">
        <v>62</v>
      </c>
      <c r="H18" s="55" t="s">
        <v>64</v>
      </c>
      <c r="I18" s="62">
        <v>357.67</v>
      </c>
      <c r="J18" s="62">
        <f>K18-I18</f>
        <v>-357.67</v>
      </c>
      <c r="K18" s="62">
        <v>0</v>
      </c>
      <c r="L18" s="62">
        <v>357.67</v>
      </c>
    </row>
    <row r="19" spans="2:12" s="51" customFormat="1" ht="47.25">
      <c r="B19" s="56"/>
      <c r="C19" s="101" t="s">
        <v>12</v>
      </c>
      <c r="D19" s="58" t="s">
        <v>3</v>
      </c>
      <c r="E19" s="58" t="s">
        <v>8</v>
      </c>
      <c r="F19" s="58" t="s">
        <v>13</v>
      </c>
      <c r="G19" s="58"/>
      <c r="H19" s="58"/>
      <c r="I19" s="59">
        <f>I20</f>
        <v>1377.6100000000001</v>
      </c>
      <c r="J19" s="59"/>
      <c r="K19" s="59">
        <f>K20</f>
        <v>1377.6100000000001</v>
      </c>
      <c r="L19" s="62"/>
    </row>
    <row r="20" spans="2:12" s="51" customFormat="1" ht="47.25">
      <c r="B20" s="56"/>
      <c r="C20" s="64" t="s">
        <v>248</v>
      </c>
      <c r="D20" s="58" t="s">
        <v>3</v>
      </c>
      <c r="E20" s="58" t="s">
        <v>8</v>
      </c>
      <c r="F20" s="58" t="s">
        <v>13</v>
      </c>
      <c r="G20" s="58" t="s">
        <v>112</v>
      </c>
      <c r="H20" s="58"/>
      <c r="I20" s="59">
        <f>I21</f>
        <v>1377.6100000000001</v>
      </c>
      <c r="J20" s="59"/>
      <c r="K20" s="59">
        <f>K21</f>
        <v>1377.6100000000001</v>
      </c>
      <c r="L20" s="62"/>
    </row>
    <row r="21" spans="2:12" s="51" customFormat="1" ht="31.5">
      <c r="B21" s="56"/>
      <c r="C21" s="66" t="s">
        <v>249</v>
      </c>
      <c r="D21" s="58" t="s">
        <v>3</v>
      </c>
      <c r="E21" s="58" t="s">
        <v>8</v>
      </c>
      <c r="F21" s="58" t="s">
        <v>13</v>
      </c>
      <c r="G21" s="58" t="s">
        <v>113</v>
      </c>
      <c r="H21" s="58"/>
      <c r="I21" s="59">
        <f>I22+I25</f>
        <v>1377.6100000000001</v>
      </c>
      <c r="J21" s="59"/>
      <c r="K21" s="59">
        <f>K22+K25</f>
        <v>1377.6100000000001</v>
      </c>
      <c r="L21" s="62"/>
    </row>
    <row r="22" spans="2:12" s="51" customFormat="1" ht="31.5">
      <c r="B22" s="56"/>
      <c r="C22" s="102" t="s">
        <v>116</v>
      </c>
      <c r="D22" s="55" t="s">
        <v>3</v>
      </c>
      <c r="E22" s="55" t="s">
        <v>8</v>
      </c>
      <c r="F22" s="55" t="s">
        <v>13</v>
      </c>
      <c r="G22" s="55" t="s">
        <v>114</v>
      </c>
      <c r="H22" s="55"/>
      <c r="I22" s="62">
        <f>I23+I24</f>
        <v>914.59</v>
      </c>
      <c r="J22" s="62"/>
      <c r="K22" s="62">
        <f>K23+K24</f>
        <v>914.59</v>
      </c>
      <c r="L22" s="62"/>
    </row>
    <row r="23" spans="2:12" s="51" customFormat="1" ht="15.75">
      <c r="B23" s="56"/>
      <c r="C23" s="67" t="s">
        <v>118</v>
      </c>
      <c r="D23" s="55" t="s">
        <v>3</v>
      </c>
      <c r="E23" s="55" t="s">
        <v>8</v>
      </c>
      <c r="F23" s="55" t="s">
        <v>13</v>
      </c>
      <c r="G23" s="55" t="s">
        <v>114</v>
      </c>
      <c r="H23" s="55" t="s">
        <v>64</v>
      </c>
      <c r="I23" s="62">
        <v>702.45</v>
      </c>
      <c r="J23" s="59"/>
      <c r="K23" s="62">
        <v>702.45</v>
      </c>
      <c r="L23" s="62"/>
    </row>
    <row r="24" spans="2:12" s="51" customFormat="1" ht="47.25">
      <c r="B24" s="56"/>
      <c r="C24" s="67" t="s">
        <v>119</v>
      </c>
      <c r="D24" s="55" t="s">
        <v>3</v>
      </c>
      <c r="E24" s="55" t="s">
        <v>8</v>
      </c>
      <c r="F24" s="55" t="s">
        <v>13</v>
      </c>
      <c r="G24" s="55" t="s">
        <v>114</v>
      </c>
      <c r="H24" s="55" t="s">
        <v>117</v>
      </c>
      <c r="I24" s="62">
        <v>212.14</v>
      </c>
      <c r="J24" s="59"/>
      <c r="K24" s="62">
        <v>212.14</v>
      </c>
      <c r="L24" s="62"/>
    </row>
    <row r="25" spans="2:12" s="51" customFormat="1" ht="15.75">
      <c r="B25" s="56"/>
      <c r="C25" s="68" t="s">
        <v>120</v>
      </c>
      <c r="D25" s="55" t="s">
        <v>3</v>
      </c>
      <c r="E25" s="55" t="s">
        <v>8</v>
      </c>
      <c r="F25" s="55" t="s">
        <v>13</v>
      </c>
      <c r="G25" s="55" t="s">
        <v>115</v>
      </c>
      <c r="H25" s="55"/>
      <c r="I25" s="62">
        <f>I26+I27+I28+I29</f>
        <v>463.02</v>
      </c>
      <c r="J25" s="59"/>
      <c r="K25" s="62">
        <f>K26+K27+K28+K29</f>
        <v>463.02000000000004</v>
      </c>
      <c r="L25" s="62"/>
    </row>
    <row r="26" spans="2:12" s="51" customFormat="1" ht="31.5">
      <c r="B26" s="56"/>
      <c r="C26" s="68" t="s">
        <v>68</v>
      </c>
      <c r="D26" s="55" t="s">
        <v>3</v>
      </c>
      <c r="E26" s="55" t="s">
        <v>8</v>
      </c>
      <c r="F26" s="55" t="s">
        <v>13</v>
      </c>
      <c r="G26" s="55" t="s">
        <v>115</v>
      </c>
      <c r="H26" s="55" t="s">
        <v>69</v>
      </c>
      <c r="I26" s="62">
        <v>102.6</v>
      </c>
      <c r="J26" s="62">
        <f>K26-I26</f>
        <v>7.070000000000007</v>
      </c>
      <c r="K26" s="62">
        <v>109.67</v>
      </c>
      <c r="L26" s="62"/>
    </row>
    <row r="27" spans="2:12" s="51" customFormat="1" ht="31.5">
      <c r="B27" s="56"/>
      <c r="C27" s="68" t="s">
        <v>70</v>
      </c>
      <c r="D27" s="55" t="s">
        <v>3</v>
      </c>
      <c r="E27" s="55" t="s">
        <v>8</v>
      </c>
      <c r="F27" s="55" t="s">
        <v>13</v>
      </c>
      <c r="G27" s="55" t="s">
        <v>115</v>
      </c>
      <c r="H27" s="55" t="s">
        <v>71</v>
      </c>
      <c r="I27" s="62">
        <v>347.42</v>
      </c>
      <c r="J27" s="62">
        <f>K27-I27</f>
        <v>-7.069999999999993</v>
      </c>
      <c r="K27" s="62">
        <v>340.35</v>
      </c>
      <c r="L27" s="62"/>
    </row>
    <row r="28" spans="2:12" s="51" customFormat="1" ht="15.75">
      <c r="B28" s="56"/>
      <c r="C28" s="68" t="s">
        <v>72</v>
      </c>
      <c r="D28" s="55" t="s">
        <v>3</v>
      </c>
      <c r="E28" s="55" t="s">
        <v>8</v>
      </c>
      <c r="F28" s="55" t="s">
        <v>13</v>
      </c>
      <c r="G28" s="55" t="s">
        <v>115</v>
      </c>
      <c r="H28" s="55" t="s">
        <v>73</v>
      </c>
      <c r="I28" s="62">
        <v>6</v>
      </c>
      <c r="J28" s="59"/>
      <c r="K28" s="62">
        <v>6</v>
      </c>
      <c r="L28" s="62"/>
    </row>
    <row r="29" spans="2:12" s="51" customFormat="1" ht="19.5" customHeight="1">
      <c r="B29" s="56"/>
      <c r="C29" s="68" t="s">
        <v>74</v>
      </c>
      <c r="D29" s="55" t="s">
        <v>3</v>
      </c>
      <c r="E29" s="55" t="s">
        <v>8</v>
      </c>
      <c r="F29" s="55" t="s">
        <v>13</v>
      </c>
      <c r="G29" s="55" t="s">
        <v>115</v>
      </c>
      <c r="H29" s="55" t="s">
        <v>75</v>
      </c>
      <c r="I29" s="62">
        <v>7</v>
      </c>
      <c r="J29" s="59"/>
      <c r="K29" s="62">
        <v>7</v>
      </c>
      <c r="L29" s="62"/>
    </row>
    <row r="30" spans="2:19" s="51" customFormat="1" ht="15" customHeight="1">
      <c r="B30" s="56"/>
      <c r="C30" s="80" t="s">
        <v>145</v>
      </c>
      <c r="D30" s="58" t="s">
        <v>3</v>
      </c>
      <c r="E30" s="75" t="s">
        <v>8</v>
      </c>
      <c r="F30" s="75" t="s">
        <v>31</v>
      </c>
      <c r="G30" s="75"/>
      <c r="H30" s="113"/>
      <c r="I30" s="59">
        <f>I34</f>
        <v>243</v>
      </c>
      <c r="J30" s="59"/>
      <c r="K30" s="59">
        <f>K31</f>
        <v>243</v>
      </c>
      <c r="L30" s="62">
        <v>0</v>
      </c>
      <c r="N30" s="73"/>
      <c r="O30" s="69"/>
      <c r="P30" s="69"/>
      <c r="Q30" s="69"/>
      <c r="R30" s="69"/>
      <c r="S30" s="69"/>
    </row>
    <row r="31" spans="2:19" s="51" customFormat="1" ht="15" customHeight="1">
      <c r="B31" s="56"/>
      <c r="C31" s="100" t="s">
        <v>57</v>
      </c>
      <c r="D31" s="58" t="s">
        <v>3</v>
      </c>
      <c r="E31" s="75" t="s">
        <v>8</v>
      </c>
      <c r="F31" s="75" t="s">
        <v>31</v>
      </c>
      <c r="G31" s="75" t="s">
        <v>109</v>
      </c>
      <c r="H31" s="113"/>
      <c r="I31" s="59">
        <f>I32</f>
        <v>243</v>
      </c>
      <c r="J31" s="59"/>
      <c r="K31" s="59">
        <f>K32</f>
        <v>243</v>
      </c>
      <c r="L31" s="88"/>
      <c r="N31" s="73"/>
      <c r="O31" s="69"/>
      <c r="P31" s="69"/>
      <c r="Q31" s="69"/>
      <c r="R31" s="69"/>
      <c r="S31" s="69"/>
    </row>
    <row r="32" spans="2:19" s="51" customFormat="1" ht="15" customHeight="1">
      <c r="B32" s="56"/>
      <c r="C32" s="80" t="s">
        <v>260</v>
      </c>
      <c r="D32" s="55" t="s">
        <v>3</v>
      </c>
      <c r="E32" s="71" t="s">
        <v>8</v>
      </c>
      <c r="F32" s="71" t="s">
        <v>31</v>
      </c>
      <c r="G32" s="71" t="s">
        <v>259</v>
      </c>
      <c r="H32" s="190"/>
      <c r="I32" s="62">
        <f>I33</f>
        <v>243</v>
      </c>
      <c r="J32" s="62"/>
      <c r="K32" s="62">
        <f>K33</f>
        <v>243</v>
      </c>
      <c r="L32" s="88"/>
      <c r="N32" s="73"/>
      <c r="O32" s="69"/>
      <c r="P32" s="69"/>
      <c r="Q32" s="69"/>
      <c r="R32" s="69"/>
      <c r="S32" s="69"/>
    </row>
    <row r="33" spans="2:19" s="51" customFormat="1" ht="15" customHeight="1">
      <c r="B33" s="56"/>
      <c r="C33" s="68" t="s">
        <v>70</v>
      </c>
      <c r="D33" s="55" t="s">
        <v>3</v>
      </c>
      <c r="E33" s="71" t="s">
        <v>8</v>
      </c>
      <c r="F33" s="71" t="s">
        <v>31</v>
      </c>
      <c r="G33" s="71" t="s">
        <v>259</v>
      </c>
      <c r="H33" s="190" t="s">
        <v>261</v>
      </c>
      <c r="I33" s="62">
        <v>243</v>
      </c>
      <c r="J33" s="62"/>
      <c r="K33" s="62">
        <v>243</v>
      </c>
      <c r="L33" s="88"/>
      <c r="N33" s="73"/>
      <c r="O33" s="69"/>
      <c r="P33" s="69"/>
      <c r="Q33" s="69"/>
      <c r="R33" s="69"/>
      <c r="S33" s="69"/>
    </row>
    <row r="34" spans="2:18" s="51" customFormat="1" ht="52.5" customHeight="1" hidden="1">
      <c r="B34" s="56"/>
      <c r="C34" s="64" t="s">
        <v>248</v>
      </c>
      <c r="D34" s="58" t="s">
        <v>3</v>
      </c>
      <c r="E34" s="58" t="s">
        <v>8</v>
      </c>
      <c r="F34" s="58" t="s">
        <v>31</v>
      </c>
      <c r="G34" s="58" t="s">
        <v>112</v>
      </c>
      <c r="H34" s="62"/>
      <c r="I34" s="62">
        <f>I35</f>
        <v>243</v>
      </c>
      <c r="J34" s="62">
        <f>K34-I34</f>
        <v>-243</v>
      </c>
      <c r="K34" s="62">
        <f>K35</f>
        <v>0</v>
      </c>
      <c r="M34" s="73"/>
      <c r="N34" s="69"/>
      <c r="O34" s="69"/>
      <c r="P34" s="69"/>
      <c r="Q34" s="69"/>
      <c r="R34" s="69"/>
    </row>
    <row r="35" spans="2:18" s="51" customFormat="1" ht="46.5" customHeight="1" hidden="1">
      <c r="B35" s="56"/>
      <c r="C35" s="66" t="s">
        <v>249</v>
      </c>
      <c r="D35" s="58" t="s">
        <v>3</v>
      </c>
      <c r="E35" s="58" t="s">
        <v>8</v>
      </c>
      <c r="F35" s="58" t="s">
        <v>31</v>
      </c>
      <c r="G35" s="55" t="s">
        <v>115</v>
      </c>
      <c r="H35" s="62"/>
      <c r="I35" s="62">
        <f>I36</f>
        <v>243</v>
      </c>
      <c r="J35" s="62">
        <f>K35-I35</f>
        <v>-243</v>
      </c>
      <c r="K35" s="62">
        <f>K36</f>
        <v>0</v>
      </c>
      <c r="M35" s="73"/>
      <c r="N35" s="69"/>
      <c r="O35" s="69"/>
      <c r="P35" s="69"/>
      <c r="Q35" s="69"/>
      <c r="R35" s="69"/>
    </row>
    <row r="36" spans="2:18" s="51" customFormat="1" ht="31.5" customHeight="1" hidden="1">
      <c r="B36" s="56"/>
      <c r="C36" s="68" t="s">
        <v>70</v>
      </c>
      <c r="D36" s="55" t="s">
        <v>3</v>
      </c>
      <c r="E36" s="55" t="s">
        <v>8</v>
      </c>
      <c r="F36" s="55" t="s">
        <v>31</v>
      </c>
      <c r="G36" s="55" t="s">
        <v>71</v>
      </c>
      <c r="H36" s="62"/>
      <c r="I36" s="62">
        <v>243</v>
      </c>
      <c r="J36" s="62">
        <f>K36-I36</f>
        <v>-243</v>
      </c>
      <c r="K36" s="62">
        <v>0</v>
      </c>
      <c r="M36" s="74"/>
      <c r="N36" s="74"/>
      <c r="O36" s="74"/>
      <c r="P36" s="74"/>
      <c r="Q36" s="74"/>
      <c r="R36" s="74"/>
    </row>
    <row r="37" spans="2:19" s="51" customFormat="1" ht="15.75">
      <c r="B37" s="56"/>
      <c r="C37" s="57" t="s">
        <v>80</v>
      </c>
      <c r="D37" s="58" t="s">
        <v>3</v>
      </c>
      <c r="E37" s="75" t="s">
        <v>8</v>
      </c>
      <c r="F37" s="75" t="s">
        <v>15</v>
      </c>
      <c r="G37" s="75"/>
      <c r="H37" s="75"/>
      <c r="I37" s="59">
        <f>I41</f>
        <v>10</v>
      </c>
      <c r="J37" s="59"/>
      <c r="K37" s="59">
        <f>K38</f>
        <v>10</v>
      </c>
      <c r="L37" s="59">
        <f>L41</f>
        <v>10</v>
      </c>
      <c r="N37" s="74"/>
      <c r="O37" s="74"/>
      <c r="P37" s="74"/>
      <c r="Q37" s="74"/>
      <c r="R37" s="74"/>
      <c r="S37" s="74"/>
    </row>
    <row r="38" spans="2:19" s="51" customFormat="1" ht="15.75">
      <c r="B38" s="56"/>
      <c r="C38" s="95" t="s">
        <v>57</v>
      </c>
      <c r="D38" s="96" t="s">
        <v>3</v>
      </c>
      <c r="E38" s="96" t="s">
        <v>8</v>
      </c>
      <c r="F38" s="96" t="s">
        <v>15</v>
      </c>
      <c r="G38" s="96" t="s">
        <v>109</v>
      </c>
      <c r="H38" s="96"/>
      <c r="I38" s="62">
        <f>I39</f>
        <v>10</v>
      </c>
      <c r="J38" s="62"/>
      <c r="K38" s="62">
        <f>K39</f>
        <v>10</v>
      </c>
      <c r="L38" s="59"/>
      <c r="N38" s="74"/>
      <c r="O38" s="74"/>
      <c r="P38" s="74"/>
      <c r="Q38" s="74"/>
      <c r="R38" s="74"/>
      <c r="S38" s="74"/>
    </row>
    <row r="39" spans="2:19" s="51" customFormat="1" ht="15.75">
      <c r="B39" s="56"/>
      <c r="C39" s="103" t="s">
        <v>83</v>
      </c>
      <c r="D39" s="96" t="s">
        <v>3</v>
      </c>
      <c r="E39" s="96" t="s">
        <v>8</v>
      </c>
      <c r="F39" s="96" t="s">
        <v>15</v>
      </c>
      <c r="G39" s="96" t="s">
        <v>121</v>
      </c>
      <c r="H39" s="96"/>
      <c r="I39" s="62">
        <f>I40</f>
        <v>10</v>
      </c>
      <c r="J39" s="62"/>
      <c r="K39" s="62">
        <f>K40</f>
        <v>10</v>
      </c>
      <c r="L39" s="59"/>
      <c r="N39" s="74"/>
      <c r="O39" s="74"/>
      <c r="P39" s="74"/>
      <c r="Q39" s="74"/>
      <c r="R39" s="74"/>
      <c r="S39" s="74"/>
    </row>
    <row r="40" spans="2:19" s="51" customFormat="1" ht="15.75">
      <c r="B40" s="56"/>
      <c r="C40" s="104" t="s">
        <v>84</v>
      </c>
      <c r="D40" s="96" t="s">
        <v>3</v>
      </c>
      <c r="E40" s="96" t="s">
        <v>8</v>
      </c>
      <c r="F40" s="96" t="s">
        <v>15</v>
      </c>
      <c r="G40" s="96" t="s">
        <v>121</v>
      </c>
      <c r="H40" s="96" t="s">
        <v>85</v>
      </c>
      <c r="I40" s="62">
        <v>10</v>
      </c>
      <c r="J40" s="62"/>
      <c r="K40" s="62">
        <v>10</v>
      </c>
      <c r="L40" s="59"/>
      <c r="N40" s="74"/>
      <c r="O40" s="74"/>
      <c r="P40" s="74"/>
      <c r="Q40" s="74"/>
      <c r="R40" s="74"/>
      <c r="S40" s="74"/>
    </row>
    <row r="41" spans="2:19" s="51" customFormat="1" ht="15.75" customHeight="1" hidden="1">
      <c r="B41" s="56"/>
      <c r="C41" s="5" t="s">
        <v>57</v>
      </c>
      <c r="D41" s="55" t="s">
        <v>3</v>
      </c>
      <c r="E41" s="71" t="s">
        <v>8</v>
      </c>
      <c r="F41" s="71" t="s">
        <v>15</v>
      </c>
      <c r="G41" s="71" t="s">
        <v>58</v>
      </c>
      <c r="H41" s="71"/>
      <c r="I41" s="62">
        <f>I42</f>
        <v>10</v>
      </c>
      <c r="J41" s="62"/>
      <c r="K41" s="62">
        <f>K42</f>
        <v>0</v>
      </c>
      <c r="L41" s="59">
        <f>L42</f>
        <v>10</v>
      </c>
      <c r="N41" s="74"/>
      <c r="O41" s="74"/>
      <c r="P41" s="74"/>
      <c r="Q41" s="74"/>
      <c r="R41" s="74"/>
      <c r="S41" s="74"/>
    </row>
    <row r="42" spans="2:19" s="51" customFormat="1" ht="31.5" customHeight="1" hidden="1">
      <c r="B42" s="56"/>
      <c r="C42" s="76" t="s">
        <v>81</v>
      </c>
      <c r="D42" s="55" t="s">
        <v>3</v>
      </c>
      <c r="E42" s="71" t="s">
        <v>8</v>
      </c>
      <c r="F42" s="71" t="s">
        <v>15</v>
      </c>
      <c r="G42" s="71" t="s">
        <v>82</v>
      </c>
      <c r="H42" s="71"/>
      <c r="I42" s="62">
        <f>I43</f>
        <v>10</v>
      </c>
      <c r="J42" s="62"/>
      <c r="K42" s="62">
        <f>K44</f>
        <v>0</v>
      </c>
      <c r="L42" s="62">
        <f>L44</f>
        <v>10</v>
      </c>
      <c r="N42" s="74"/>
      <c r="O42" s="74"/>
      <c r="P42" s="74"/>
      <c r="Q42" s="74"/>
      <c r="R42" s="74"/>
      <c r="S42" s="74"/>
    </row>
    <row r="43" spans="2:19" s="51" customFormat="1" ht="15.75" customHeight="1" hidden="1">
      <c r="B43" s="56"/>
      <c r="C43" s="77" t="s">
        <v>83</v>
      </c>
      <c r="D43" s="55" t="s">
        <v>3</v>
      </c>
      <c r="E43" s="71" t="s">
        <v>8</v>
      </c>
      <c r="F43" s="71" t="s">
        <v>15</v>
      </c>
      <c r="G43" s="71" t="s">
        <v>82</v>
      </c>
      <c r="H43" s="71"/>
      <c r="I43" s="78">
        <f>I44</f>
        <v>10</v>
      </c>
      <c r="J43" s="62"/>
      <c r="K43" s="78">
        <f>K44</f>
        <v>0</v>
      </c>
      <c r="L43" s="78">
        <f>L44</f>
        <v>10</v>
      </c>
      <c r="N43" s="74"/>
      <c r="O43" s="74"/>
      <c r="P43" s="74"/>
      <c r="Q43" s="74"/>
      <c r="R43" s="74"/>
      <c r="S43" s="74"/>
    </row>
    <row r="44" spans="2:19" s="51" customFormat="1" ht="15.75" customHeight="1" hidden="1">
      <c r="B44" s="56"/>
      <c r="C44" s="68" t="s">
        <v>84</v>
      </c>
      <c r="D44" s="55" t="s">
        <v>3</v>
      </c>
      <c r="E44" s="71" t="s">
        <v>8</v>
      </c>
      <c r="F44" s="71" t="s">
        <v>15</v>
      </c>
      <c r="G44" s="71" t="s">
        <v>82</v>
      </c>
      <c r="H44" s="71" t="s">
        <v>85</v>
      </c>
      <c r="I44" s="78">
        <v>10</v>
      </c>
      <c r="J44" s="62"/>
      <c r="K44" s="78">
        <v>0</v>
      </c>
      <c r="L44" s="78">
        <v>10</v>
      </c>
      <c r="N44" s="74"/>
      <c r="O44" s="74"/>
      <c r="P44" s="74"/>
      <c r="Q44" s="74"/>
      <c r="R44" s="74"/>
      <c r="S44" s="74"/>
    </row>
    <row r="45" spans="2:19" s="51" customFormat="1" ht="15.75" customHeight="1" hidden="1">
      <c r="B45" s="56"/>
      <c r="C45" s="57" t="s">
        <v>80</v>
      </c>
      <c r="D45" s="58" t="s">
        <v>3</v>
      </c>
      <c r="E45" s="75" t="s">
        <v>8</v>
      </c>
      <c r="F45" s="75" t="s">
        <v>15</v>
      </c>
      <c r="G45" s="75" t="s">
        <v>56</v>
      </c>
      <c r="H45" s="75" t="s">
        <v>2</v>
      </c>
      <c r="I45" s="79">
        <f>I46</f>
        <v>10</v>
      </c>
      <c r="J45" s="62"/>
      <c r="K45" s="79">
        <f>K46</f>
        <v>0</v>
      </c>
      <c r="L45" s="79">
        <f>L46</f>
        <v>0</v>
      </c>
      <c r="N45" s="74"/>
      <c r="O45" s="74"/>
      <c r="P45" s="74"/>
      <c r="Q45" s="74"/>
      <c r="R45" s="74"/>
      <c r="S45" s="74"/>
    </row>
    <row r="46" spans="2:12" s="51" customFormat="1" ht="15.75" customHeight="1" hidden="1">
      <c r="B46" s="56"/>
      <c r="C46" s="72" t="s">
        <v>84</v>
      </c>
      <c r="D46" s="55" t="s">
        <v>3</v>
      </c>
      <c r="E46" s="71" t="s">
        <v>8</v>
      </c>
      <c r="F46" s="71" t="s">
        <v>15</v>
      </c>
      <c r="G46" s="71" t="s">
        <v>86</v>
      </c>
      <c r="H46" s="71" t="s">
        <v>85</v>
      </c>
      <c r="I46" s="78">
        <v>10</v>
      </c>
      <c r="J46" s="62"/>
      <c r="K46" s="78">
        <v>0</v>
      </c>
      <c r="L46" s="78">
        <v>0</v>
      </c>
    </row>
    <row r="47" spans="2:12" s="51" customFormat="1" ht="15.75">
      <c r="B47" s="56"/>
      <c r="C47" s="70" t="s">
        <v>17</v>
      </c>
      <c r="D47" s="58" t="s">
        <v>3</v>
      </c>
      <c r="E47" s="75" t="s">
        <v>11</v>
      </c>
      <c r="F47" s="75" t="s">
        <v>18</v>
      </c>
      <c r="G47" s="75"/>
      <c r="H47" s="75"/>
      <c r="I47" s="59">
        <f>I48</f>
        <v>60.900000000000006</v>
      </c>
      <c r="J47" s="59"/>
      <c r="K47" s="59">
        <f>K48</f>
        <v>60.900000000000006</v>
      </c>
      <c r="L47" s="59" t="e">
        <f>#REF!</f>
        <v>#REF!</v>
      </c>
    </row>
    <row r="48" spans="2:12" s="51" customFormat="1" ht="47.25">
      <c r="B48" s="56"/>
      <c r="C48" s="107" t="s">
        <v>248</v>
      </c>
      <c r="D48" s="58" t="s">
        <v>3</v>
      </c>
      <c r="E48" s="58" t="s">
        <v>11</v>
      </c>
      <c r="F48" s="58" t="s">
        <v>18</v>
      </c>
      <c r="G48" s="58" t="s">
        <v>112</v>
      </c>
      <c r="H48" s="75"/>
      <c r="I48" s="59">
        <f>I49</f>
        <v>60.900000000000006</v>
      </c>
      <c r="J48" s="59"/>
      <c r="K48" s="59">
        <f>K49</f>
        <v>60.900000000000006</v>
      </c>
      <c r="L48" s="59"/>
    </row>
    <row r="49" spans="2:12" s="51" customFormat="1" ht="47.25">
      <c r="B49" s="105"/>
      <c r="C49" s="108" t="s">
        <v>250</v>
      </c>
      <c r="D49" s="106" t="s">
        <v>3</v>
      </c>
      <c r="E49" s="58" t="s">
        <v>11</v>
      </c>
      <c r="F49" s="58" t="s">
        <v>18</v>
      </c>
      <c r="G49" s="58" t="s">
        <v>122</v>
      </c>
      <c r="H49" s="71"/>
      <c r="I49" s="59">
        <f>I50</f>
        <v>60.900000000000006</v>
      </c>
      <c r="J49" s="59"/>
      <c r="K49" s="59">
        <f>K50</f>
        <v>60.900000000000006</v>
      </c>
      <c r="L49" s="59"/>
    </row>
    <row r="50" spans="2:12" s="51" customFormat="1" ht="31.5">
      <c r="B50" s="105"/>
      <c r="C50" s="108" t="s">
        <v>123</v>
      </c>
      <c r="D50" s="106" t="s">
        <v>3</v>
      </c>
      <c r="E50" s="58" t="s">
        <v>11</v>
      </c>
      <c r="F50" s="58" t="s">
        <v>18</v>
      </c>
      <c r="G50" s="58" t="s">
        <v>124</v>
      </c>
      <c r="H50" s="71"/>
      <c r="I50" s="59">
        <f>I51+I52</f>
        <v>60.900000000000006</v>
      </c>
      <c r="J50" s="59"/>
      <c r="K50" s="59">
        <f>K51+K52</f>
        <v>60.900000000000006</v>
      </c>
      <c r="L50" s="59"/>
    </row>
    <row r="51" spans="2:12" s="51" customFormat="1" ht="15.75">
      <c r="B51" s="105"/>
      <c r="C51" s="67" t="s">
        <v>118</v>
      </c>
      <c r="D51" s="109" t="s">
        <v>3</v>
      </c>
      <c r="E51" s="55" t="s">
        <v>11</v>
      </c>
      <c r="F51" s="55" t="s">
        <v>18</v>
      </c>
      <c r="G51" s="55" t="s">
        <v>124</v>
      </c>
      <c r="H51" s="71" t="s">
        <v>64</v>
      </c>
      <c r="I51" s="62">
        <v>46.7</v>
      </c>
      <c r="J51" s="62"/>
      <c r="K51" s="62">
        <v>46.7</v>
      </c>
      <c r="L51" s="59"/>
    </row>
    <row r="52" spans="2:12" s="51" customFormat="1" ht="47.25">
      <c r="B52" s="105"/>
      <c r="C52" s="67" t="s">
        <v>119</v>
      </c>
      <c r="D52" s="109" t="s">
        <v>3</v>
      </c>
      <c r="E52" s="55" t="s">
        <v>11</v>
      </c>
      <c r="F52" s="55" t="s">
        <v>18</v>
      </c>
      <c r="G52" s="55" t="s">
        <v>124</v>
      </c>
      <c r="H52" s="71" t="s">
        <v>117</v>
      </c>
      <c r="I52" s="62">
        <v>14.2</v>
      </c>
      <c r="J52" s="62"/>
      <c r="K52" s="62">
        <v>14.2</v>
      </c>
      <c r="L52" s="59"/>
    </row>
    <row r="53" spans="2:12" s="51" customFormat="1" ht="42.75" customHeight="1">
      <c r="B53" s="56"/>
      <c r="C53" s="23" t="s">
        <v>19</v>
      </c>
      <c r="D53" s="55"/>
      <c r="E53" s="75" t="s">
        <v>18</v>
      </c>
      <c r="F53" s="75" t="s">
        <v>21</v>
      </c>
      <c r="G53" s="75"/>
      <c r="H53" s="75"/>
      <c r="I53" s="79">
        <f>I54</f>
        <v>62</v>
      </c>
      <c r="J53" s="59"/>
      <c r="K53" s="79">
        <f>K54</f>
        <v>62</v>
      </c>
      <c r="L53" s="78">
        <v>0</v>
      </c>
    </row>
    <row r="54" spans="2:12" s="51" customFormat="1" ht="50.25" customHeight="1">
      <c r="B54" s="56"/>
      <c r="C54" s="107" t="s">
        <v>248</v>
      </c>
      <c r="D54" s="58" t="s">
        <v>3</v>
      </c>
      <c r="E54" s="58" t="s">
        <v>18</v>
      </c>
      <c r="F54" s="58" t="s">
        <v>21</v>
      </c>
      <c r="G54" s="75" t="s">
        <v>112</v>
      </c>
      <c r="H54" s="75"/>
      <c r="I54" s="59">
        <f>I55</f>
        <v>62</v>
      </c>
      <c r="J54" s="62"/>
      <c r="K54" s="59">
        <f>K55</f>
        <v>62</v>
      </c>
      <c r="L54" s="59">
        <f>L56+L57</f>
        <v>0</v>
      </c>
    </row>
    <row r="55" spans="2:12" s="51" customFormat="1" ht="55.5" customHeight="1">
      <c r="B55" s="56"/>
      <c r="C55" s="57" t="s">
        <v>251</v>
      </c>
      <c r="D55" s="106" t="s">
        <v>3</v>
      </c>
      <c r="E55" s="58" t="s">
        <v>18</v>
      </c>
      <c r="F55" s="58" t="s">
        <v>21</v>
      </c>
      <c r="G55" s="75" t="s">
        <v>128</v>
      </c>
      <c r="H55" s="75"/>
      <c r="I55" s="62">
        <f>I56</f>
        <v>62</v>
      </c>
      <c r="J55" s="62"/>
      <c r="K55" s="62">
        <f>K56</f>
        <v>62</v>
      </c>
      <c r="L55" s="62">
        <f>L56+L57</f>
        <v>0</v>
      </c>
    </row>
    <row r="56" spans="2:12" s="51" customFormat="1" ht="41.25" customHeight="1">
      <c r="B56" s="56"/>
      <c r="C56" s="108" t="s">
        <v>142</v>
      </c>
      <c r="D56" s="106" t="s">
        <v>3</v>
      </c>
      <c r="E56" s="58" t="s">
        <v>18</v>
      </c>
      <c r="F56" s="58" t="s">
        <v>21</v>
      </c>
      <c r="G56" s="75" t="s">
        <v>127</v>
      </c>
      <c r="H56" s="75"/>
      <c r="I56" s="62">
        <f>I57</f>
        <v>62</v>
      </c>
      <c r="J56" s="62"/>
      <c r="K56" s="62">
        <f>K57</f>
        <v>62</v>
      </c>
      <c r="L56" s="62">
        <v>0</v>
      </c>
    </row>
    <row r="57" spans="2:12" s="51" customFormat="1" ht="44.25" customHeight="1">
      <c r="B57" s="56"/>
      <c r="C57" s="72" t="s">
        <v>77</v>
      </c>
      <c r="D57" s="55"/>
      <c r="E57" s="71" t="s">
        <v>18</v>
      </c>
      <c r="F57" s="71" t="s">
        <v>21</v>
      </c>
      <c r="G57" s="71" t="s">
        <v>127</v>
      </c>
      <c r="H57" s="71" t="s">
        <v>71</v>
      </c>
      <c r="I57" s="62">
        <v>62</v>
      </c>
      <c r="J57" s="62"/>
      <c r="K57" s="62">
        <v>62</v>
      </c>
      <c r="L57" s="62">
        <v>0</v>
      </c>
    </row>
    <row r="58" spans="2:12" s="51" customFormat="1" ht="28.5" customHeight="1">
      <c r="B58" s="56"/>
      <c r="C58" s="57" t="s">
        <v>139</v>
      </c>
      <c r="D58" s="58" t="s">
        <v>3</v>
      </c>
      <c r="E58" s="58" t="s">
        <v>13</v>
      </c>
      <c r="F58" s="58" t="s">
        <v>9</v>
      </c>
      <c r="G58" s="75"/>
      <c r="H58" s="75"/>
      <c r="I58" s="59">
        <f>I64+I59</f>
        <v>1254.81</v>
      </c>
      <c r="J58" s="59"/>
      <c r="K58" s="59">
        <f>K64+K59</f>
        <v>1254.81</v>
      </c>
      <c r="L58" s="62"/>
    </row>
    <row r="59" spans="2:12" s="51" customFormat="1" ht="28.5" customHeight="1">
      <c r="B59" s="56"/>
      <c r="C59" s="116" t="s">
        <v>25</v>
      </c>
      <c r="D59" s="58" t="s">
        <v>3</v>
      </c>
      <c r="E59" s="58" t="s">
        <v>13</v>
      </c>
      <c r="F59" s="58" t="s">
        <v>21</v>
      </c>
      <c r="G59" s="75"/>
      <c r="H59" s="75"/>
      <c r="I59" s="59">
        <f>I60</f>
        <v>1253.81</v>
      </c>
      <c r="J59" s="59"/>
      <c r="K59" s="59">
        <f>K60</f>
        <v>1253.81</v>
      </c>
      <c r="L59" s="62"/>
    </row>
    <row r="60" spans="2:12" s="51" customFormat="1" ht="28.5" customHeight="1">
      <c r="B60" s="56"/>
      <c r="C60" s="107" t="s">
        <v>248</v>
      </c>
      <c r="D60" s="58" t="s">
        <v>3</v>
      </c>
      <c r="E60" s="58" t="s">
        <v>13</v>
      </c>
      <c r="F60" s="58" t="s">
        <v>21</v>
      </c>
      <c r="G60" s="58" t="s">
        <v>112</v>
      </c>
      <c r="H60" s="75"/>
      <c r="I60" s="59">
        <f>I61</f>
        <v>1253.81</v>
      </c>
      <c r="J60" s="59"/>
      <c r="K60" s="59">
        <f>K61</f>
        <v>1253.81</v>
      </c>
      <c r="L60" s="62"/>
    </row>
    <row r="61" spans="2:12" s="51" customFormat="1" ht="60.75" customHeight="1">
      <c r="B61" s="56"/>
      <c r="C61" s="57" t="s">
        <v>251</v>
      </c>
      <c r="D61" s="58" t="s">
        <v>3</v>
      </c>
      <c r="E61" s="58" t="s">
        <v>13</v>
      </c>
      <c r="F61" s="58" t="s">
        <v>21</v>
      </c>
      <c r="G61" s="75" t="s">
        <v>150</v>
      </c>
      <c r="H61" s="75"/>
      <c r="I61" s="59">
        <f>I62</f>
        <v>1253.81</v>
      </c>
      <c r="J61" s="59"/>
      <c r="K61" s="59">
        <f>K62</f>
        <v>1253.81</v>
      </c>
      <c r="L61" s="62"/>
    </row>
    <row r="62" spans="2:12" s="51" customFormat="1" ht="68.25" customHeight="1">
      <c r="B62" s="56"/>
      <c r="C62" s="57" t="s">
        <v>252</v>
      </c>
      <c r="D62" s="58" t="s">
        <v>3</v>
      </c>
      <c r="E62" s="58" t="s">
        <v>13</v>
      </c>
      <c r="F62" s="58" t="s">
        <v>21</v>
      </c>
      <c r="G62" s="75" t="s">
        <v>151</v>
      </c>
      <c r="H62" s="75"/>
      <c r="I62" s="59">
        <f>I63</f>
        <v>1253.81</v>
      </c>
      <c r="J62" s="59"/>
      <c r="K62" s="59">
        <f>K63</f>
        <v>1253.81</v>
      </c>
      <c r="L62" s="62"/>
    </row>
    <row r="63" spans="2:12" s="51" customFormat="1" ht="41.25" customHeight="1">
      <c r="B63" s="56"/>
      <c r="C63" s="72" t="s">
        <v>77</v>
      </c>
      <c r="D63" s="55" t="s">
        <v>3</v>
      </c>
      <c r="E63" s="55" t="s">
        <v>13</v>
      </c>
      <c r="F63" s="55" t="s">
        <v>21</v>
      </c>
      <c r="G63" s="71" t="s">
        <v>151</v>
      </c>
      <c r="H63" s="55" t="s">
        <v>71</v>
      </c>
      <c r="I63" s="62">
        <v>1253.81</v>
      </c>
      <c r="J63" s="62"/>
      <c r="K63" s="62">
        <f>53.81+1200</f>
        <v>1253.81</v>
      </c>
      <c r="L63" s="62"/>
    </row>
    <row r="64" spans="2:12" s="51" customFormat="1" ht="28.5" customHeight="1">
      <c r="B64" s="56"/>
      <c r="C64" s="80" t="s">
        <v>135</v>
      </c>
      <c r="D64" s="58" t="s">
        <v>3</v>
      </c>
      <c r="E64" s="75" t="s">
        <v>13</v>
      </c>
      <c r="F64" s="75" t="s">
        <v>136</v>
      </c>
      <c r="G64" s="75"/>
      <c r="H64" s="75"/>
      <c r="I64" s="59">
        <f>I65</f>
        <v>1</v>
      </c>
      <c r="J64" s="59"/>
      <c r="K64" s="59">
        <f>K65</f>
        <v>1</v>
      </c>
      <c r="L64" s="62"/>
    </row>
    <row r="65" spans="2:12" s="51" customFormat="1" ht="40.5" customHeight="1">
      <c r="B65" s="56"/>
      <c r="C65" s="107" t="s">
        <v>248</v>
      </c>
      <c r="D65" s="58" t="s">
        <v>3</v>
      </c>
      <c r="E65" s="58" t="s">
        <v>13</v>
      </c>
      <c r="F65" s="58" t="s">
        <v>136</v>
      </c>
      <c r="G65" s="58" t="s">
        <v>112</v>
      </c>
      <c r="H65" s="75"/>
      <c r="I65" s="59">
        <f>I66</f>
        <v>1</v>
      </c>
      <c r="J65" s="59"/>
      <c r="K65" s="59">
        <f>K66</f>
        <v>1</v>
      </c>
      <c r="L65" s="62"/>
    </row>
    <row r="66" spans="2:12" s="51" customFormat="1" ht="51.75" customHeight="1">
      <c r="B66" s="56"/>
      <c r="C66" s="108" t="s">
        <v>250</v>
      </c>
      <c r="D66" s="106" t="s">
        <v>3</v>
      </c>
      <c r="E66" s="58" t="s">
        <v>13</v>
      </c>
      <c r="F66" s="58" t="s">
        <v>136</v>
      </c>
      <c r="G66" s="58" t="s">
        <v>122</v>
      </c>
      <c r="H66" s="75"/>
      <c r="I66" s="59">
        <f>I67</f>
        <v>1</v>
      </c>
      <c r="J66" s="59"/>
      <c r="K66" s="59">
        <f>K67</f>
        <v>1</v>
      </c>
      <c r="L66" s="62"/>
    </row>
    <row r="67" spans="2:12" s="51" customFormat="1" ht="65.25" customHeight="1">
      <c r="B67" s="56"/>
      <c r="C67" s="80" t="s">
        <v>253</v>
      </c>
      <c r="D67" s="58" t="s">
        <v>3</v>
      </c>
      <c r="E67" s="58" t="s">
        <v>13</v>
      </c>
      <c r="F67" s="58" t="s">
        <v>136</v>
      </c>
      <c r="G67" s="58" t="s">
        <v>140</v>
      </c>
      <c r="H67" s="58"/>
      <c r="I67" s="59">
        <f>I68</f>
        <v>1</v>
      </c>
      <c r="J67" s="59"/>
      <c r="K67" s="59">
        <f>K68</f>
        <v>1</v>
      </c>
      <c r="L67" s="62"/>
    </row>
    <row r="68" spans="2:12" s="51" customFormat="1" ht="45" customHeight="1">
      <c r="B68" s="56"/>
      <c r="C68" s="61" t="s">
        <v>4</v>
      </c>
      <c r="D68" s="55" t="s">
        <v>3</v>
      </c>
      <c r="E68" s="55" t="s">
        <v>13</v>
      </c>
      <c r="F68" s="55" t="s">
        <v>136</v>
      </c>
      <c r="G68" s="55" t="s">
        <v>140</v>
      </c>
      <c r="H68" s="55" t="s">
        <v>138</v>
      </c>
      <c r="I68" s="62">
        <v>1</v>
      </c>
      <c r="J68" s="62"/>
      <c r="K68" s="62">
        <v>1</v>
      </c>
      <c r="L68" s="62"/>
    </row>
    <row r="69" spans="2:12" s="51" customFormat="1" ht="15.75">
      <c r="B69" s="56"/>
      <c r="C69" s="57" t="s">
        <v>92</v>
      </c>
      <c r="D69" s="58" t="s">
        <v>3</v>
      </c>
      <c r="E69" s="58" t="s">
        <v>27</v>
      </c>
      <c r="F69" s="58" t="s">
        <v>9</v>
      </c>
      <c r="G69" s="58"/>
      <c r="H69" s="58"/>
      <c r="I69" s="59">
        <f>I70+I80</f>
        <v>843.96</v>
      </c>
      <c r="J69" s="59">
        <f aca="true" t="shared" si="1" ref="J69:J107">K69-I69</f>
        <v>42</v>
      </c>
      <c r="K69" s="59">
        <f>K70+K79</f>
        <v>885.96</v>
      </c>
      <c r="L69" s="59">
        <f>L70+L79</f>
        <v>775.28</v>
      </c>
    </row>
    <row r="70" spans="2:12" s="51" customFormat="1" ht="20.25" customHeight="1">
      <c r="B70" s="56"/>
      <c r="C70" s="57" t="s">
        <v>137</v>
      </c>
      <c r="D70" s="58" t="s">
        <v>3</v>
      </c>
      <c r="E70" s="58" t="s">
        <v>27</v>
      </c>
      <c r="F70" s="58" t="s">
        <v>18</v>
      </c>
      <c r="G70" s="58"/>
      <c r="H70" s="58"/>
      <c r="I70" s="59">
        <f>I75</f>
        <v>230</v>
      </c>
      <c r="J70" s="59">
        <f t="shared" si="1"/>
        <v>42</v>
      </c>
      <c r="K70" s="59">
        <f>K75</f>
        <v>272</v>
      </c>
      <c r="L70" s="59">
        <f>L75</f>
        <v>107.04</v>
      </c>
    </row>
    <row r="71" spans="2:12" s="51" customFormat="1" ht="36.75" customHeight="1" hidden="1">
      <c r="B71" s="56"/>
      <c r="C71" s="64" t="s">
        <v>248</v>
      </c>
      <c r="D71" s="58" t="s">
        <v>3</v>
      </c>
      <c r="E71" s="58" t="s">
        <v>27</v>
      </c>
      <c r="F71" s="58" t="s">
        <v>11</v>
      </c>
      <c r="G71" s="58" t="s">
        <v>112</v>
      </c>
      <c r="H71" s="58"/>
      <c r="I71" s="59">
        <f>I72</f>
        <v>0</v>
      </c>
      <c r="J71" s="59">
        <f t="shared" si="1"/>
        <v>0</v>
      </c>
      <c r="K71" s="59">
        <f>K72</f>
        <v>0</v>
      </c>
      <c r="L71" s="59"/>
    </row>
    <row r="72" spans="2:12" s="51" customFormat="1" ht="49.5" customHeight="1" hidden="1">
      <c r="B72" s="56"/>
      <c r="C72" s="57" t="s">
        <v>251</v>
      </c>
      <c r="D72" s="58" t="s">
        <v>3</v>
      </c>
      <c r="E72" s="58" t="s">
        <v>27</v>
      </c>
      <c r="F72" s="58" t="s">
        <v>11</v>
      </c>
      <c r="G72" s="58" t="s">
        <v>128</v>
      </c>
      <c r="H72" s="58"/>
      <c r="I72" s="59">
        <f>I73</f>
        <v>0</v>
      </c>
      <c r="J72" s="59">
        <f t="shared" si="1"/>
        <v>0</v>
      </c>
      <c r="K72" s="59">
        <f>K73</f>
        <v>0</v>
      </c>
      <c r="L72" s="59"/>
    </row>
    <row r="73" spans="2:12" s="51" customFormat="1" ht="20.25" customHeight="1" hidden="1">
      <c r="B73" s="56"/>
      <c r="C73" s="57" t="s">
        <v>88</v>
      </c>
      <c r="D73" s="58" t="s">
        <v>3</v>
      </c>
      <c r="E73" s="58" t="s">
        <v>27</v>
      </c>
      <c r="F73" s="58" t="s">
        <v>11</v>
      </c>
      <c r="G73" s="58" t="s">
        <v>127</v>
      </c>
      <c r="H73" s="58"/>
      <c r="I73" s="59">
        <f>I74</f>
        <v>0</v>
      </c>
      <c r="J73" s="59">
        <f t="shared" si="1"/>
        <v>0</v>
      </c>
      <c r="K73" s="59">
        <f>K74</f>
        <v>0</v>
      </c>
      <c r="L73" s="59"/>
    </row>
    <row r="74" spans="2:12" s="51" customFormat="1" ht="20.25" customHeight="1" hidden="1">
      <c r="B74" s="56"/>
      <c r="C74" s="72" t="s">
        <v>77</v>
      </c>
      <c r="D74" s="55" t="s">
        <v>3</v>
      </c>
      <c r="E74" s="55" t="s">
        <v>27</v>
      </c>
      <c r="F74" s="55" t="s">
        <v>11</v>
      </c>
      <c r="G74" s="55" t="s">
        <v>127</v>
      </c>
      <c r="H74" s="55" t="s">
        <v>71</v>
      </c>
      <c r="I74" s="62">
        <v>0</v>
      </c>
      <c r="J74" s="59">
        <f t="shared" si="1"/>
        <v>0</v>
      </c>
      <c r="K74" s="62">
        <v>0</v>
      </c>
      <c r="L74" s="59"/>
    </row>
    <row r="75" spans="2:12" s="51" customFormat="1" ht="42.75" customHeight="1">
      <c r="B75" s="56"/>
      <c r="C75" s="64" t="s">
        <v>248</v>
      </c>
      <c r="D75" s="58" t="s">
        <v>3</v>
      </c>
      <c r="E75" s="58" t="s">
        <v>27</v>
      </c>
      <c r="F75" s="58" t="s">
        <v>18</v>
      </c>
      <c r="G75" s="75" t="s">
        <v>112</v>
      </c>
      <c r="H75" s="58"/>
      <c r="I75" s="59">
        <f>I76</f>
        <v>230</v>
      </c>
      <c r="J75" s="59">
        <f t="shared" si="1"/>
        <v>42</v>
      </c>
      <c r="K75" s="59">
        <f aca="true" t="shared" si="2" ref="K75:L77">K76</f>
        <v>272</v>
      </c>
      <c r="L75" s="59">
        <f t="shared" si="2"/>
        <v>107.04</v>
      </c>
    </row>
    <row r="76" spans="2:12" s="51" customFormat="1" ht="51" customHeight="1">
      <c r="B76" s="56"/>
      <c r="C76" s="57" t="s">
        <v>251</v>
      </c>
      <c r="D76" s="58" t="s">
        <v>3</v>
      </c>
      <c r="E76" s="58" t="s">
        <v>27</v>
      </c>
      <c r="F76" s="58" t="s">
        <v>18</v>
      </c>
      <c r="G76" s="75" t="s">
        <v>128</v>
      </c>
      <c r="H76" s="58"/>
      <c r="I76" s="59">
        <f>I77</f>
        <v>230</v>
      </c>
      <c r="J76" s="59">
        <f t="shared" si="1"/>
        <v>42</v>
      </c>
      <c r="K76" s="59">
        <f t="shared" si="2"/>
        <v>272</v>
      </c>
      <c r="L76" s="59">
        <f t="shared" si="2"/>
        <v>107.04</v>
      </c>
    </row>
    <row r="77" spans="2:12" s="51" customFormat="1" ht="20.25" customHeight="1">
      <c r="B77" s="56"/>
      <c r="C77" s="57" t="s">
        <v>88</v>
      </c>
      <c r="D77" s="58" t="s">
        <v>3</v>
      </c>
      <c r="E77" s="58" t="s">
        <v>27</v>
      </c>
      <c r="F77" s="58" t="s">
        <v>18</v>
      </c>
      <c r="G77" s="75" t="s">
        <v>127</v>
      </c>
      <c r="H77" s="58"/>
      <c r="I77" s="59">
        <f>I78</f>
        <v>230</v>
      </c>
      <c r="J77" s="59">
        <f t="shared" si="1"/>
        <v>42</v>
      </c>
      <c r="K77" s="59">
        <f t="shared" si="2"/>
        <v>272</v>
      </c>
      <c r="L77" s="59">
        <f t="shared" si="2"/>
        <v>107.04</v>
      </c>
    </row>
    <row r="78" spans="2:12" s="51" customFormat="1" ht="48.75" customHeight="1">
      <c r="B78" s="56"/>
      <c r="C78" s="72" t="s">
        <v>77</v>
      </c>
      <c r="D78" s="55" t="s">
        <v>3</v>
      </c>
      <c r="E78" s="55" t="s">
        <v>27</v>
      </c>
      <c r="F78" s="55" t="s">
        <v>18</v>
      </c>
      <c r="G78" s="71" t="s">
        <v>127</v>
      </c>
      <c r="H78" s="55" t="s">
        <v>71</v>
      </c>
      <c r="I78" s="62">
        <v>230</v>
      </c>
      <c r="J78" s="62">
        <f t="shared" si="1"/>
        <v>42</v>
      </c>
      <c r="K78" s="62">
        <f>140+10+80+42</f>
        <v>272</v>
      </c>
      <c r="L78" s="62">
        <v>107.04</v>
      </c>
    </row>
    <row r="79" spans="2:12" s="51" customFormat="1" ht="31.5">
      <c r="B79" s="56"/>
      <c r="C79" s="57" t="s">
        <v>29</v>
      </c>
      <c r="D79" s="58" t="s">
        <v>3</v>
      </c>
      <c r="E79" s="75" t="s">
        <v>27</v>
      </c>
      <c r="F79" s="75" t="s">
        <v>27</v>
      </c>
      <c r="G79" s="75"/>
      <c r="H79" s="75"/>
      <c r="I79" s="59">
        <f>I80</f>
        <v>613.96</v>
      </c>
      <c r="J79" s="59"/>
      <c r="K79" s="59">
        <f>K80</f>
        <v>613.96</v>
      </c>
      <c r="L79" s="59">
        <f>L88</f>
        <v>668.24</v>
      </c>
    </row>
    <row r="80" spans="2:12" s="51" customFormat="1" ht="47.25">
      <c r="B80" s="56"/>
      <c r="C80" s="64" t="s">
        <v>248</v>
      </c>
      <c r="D80" s="58" t="s">
        <v>3</v>
      </c>
      <c r="E80" s="58" t="s">
        <v>27</v>
      </c>
      <c r="F80" s="58" t="s">
        <v>27</v>
      </c>
      <c r="G80" s="75" t="s">
        <v>112</v>
      </c>
      <c r="H80" s="58"/>
      <c r="I80" s="59">
        <f>I81</f>
        <v>613.96</v>
      </c>
      <c r="J80" s="59"/>
      <c r="K80" s="59">
        <f>K81</f>
        <v>613.96</v>
      </c>
      <c r="L80" s="59"/>
    </row>
    <row r="81" spans="2:12" s="51" customFormat="1" ht="47.25">
      <c r="B81" s="56"/>
      <c r="C81" s="57" t="s">
        <v>251</v>
      </c>
      <c r="D81" s="58" t="s">
        <v>3</v>
      </c>
      <c r="E81" s="58" t="s">
        <v>27</v>
      </c>
      <c r="F81" s="58" t="s">
        <v>27</v>
      </c>
      <c r="G81" s="75" t="s">
        <v>128</v>
      </c>
      <c r="H81" s="58"/>
      <c r="I81" s="59">
        <f>I82</f>
        <v>613.96</v>
      </c>
      <c r="J81" s="59"/>
      <c r="K81" s="59">
        <f>K82</f>
        <v>613.96</v>
      </c>
      <c r="L81" s="59"/>
    </row>
    <row r="82" spans="2:12" s="51" customFormat="1" ht="15.75">
      <c r="B82" s="56"/>
      <c r="C82" s="57" t="s">
        <v>88</v>
      </c>
      <c r="D82" s="58" t="s">
        <v>3</v>
      </c>
      <c r="E82" s="58" t="s">
        <v>27</v>
      </c>
      <c r="F82" s="58" t="s">
        <v>27</v>
      </c>
      <c r="G82" s="75" t="s">
        <v>127</v>
      </c>
      <c r="H82" s="58"/>
      <c r="I82" s="59">
        <f>I83+I84+I86+I87+I85+I95</f>
        <v>613.96</v>
      </c>
      <c r="J82" s="59"/>
      <c r="K82" s="59">
        <f>K83+K84+K86+K87+K85+K95</f>
        <v>613.96</v>
      </c>
      <c r="L82" s="59"/>
    </row>
    <row r="83" spans="2:12" s="51" customFormat="1" ht="15.75">
      <c r="B83" s="56"/>
      <c r="C83" s="110" t="s">
        <v>118</v>
      </c>
      <c r="D83" s="55" t="s">
        <v>3</v>
      </c>
      <c r="E83" s="71" t="s">
        <v>27</v>
      </c>
      <c r="F83" s="71" t="s">
        <v>27</v>
      </c>
      <c r="G83" s="71" t="s">
        <v>127</v>
      </c>
      <c r="H83" s="71" t="s">
        <v>64</v>
      </c>
      <c r="I83" s="62">
        <v>180.46</v>
      </c>
      <c r="J83" s="62"/>
      <c r="K83" s="62">
        <v>180.46</v>
      </c>
      <c r="L83" s="59"/>
    </row>
    <row r="84" spans="2:13" s="51" customFormat="1" ht="47.25">
      <c r="B84" s="56"/>
      <c r="C84" s="67" t="s">
        <v>119</v>
      </c>
      <c r="D84" s="55" t="s">
        <v>3</v>
      </c>
      <c r="E84" s="71" t="s">
        <v>27</v>
      </c>
      <c r="F84" s="71" t="s">
        <v>27</v>
      </c>
      <c r="G84" s="71" t="s">
        <v>127</v>
      </c>
      <c r="H84" s="71" t="s">
        <v>117</v>
      </c>
      <c r="I84" s="62">
        <v>54.5</v>
      </c>
      <c r="J84" s="62"/>
      <c r="K84" s="62">
        <v>54.5</v>
      </c>
      <c r="L84" s="59"/>
      <c r="M84" s="65"/>
    </row>
    <row r="85" spans="2:13" s="51" customFormat="1" ht="31.5">
      <c r="B85" s="56"/>
      <c r="C85" s="72" t="s">
        <v>77</v>
      </c>
      <c r="D85" s="55"/>
      <c r="E85" s="71"/>
      <c r="F85" s="71"/>
      <c r="G85" s="71" t="s">
        <v>127</v>
      </c>
      <c r="H85" s="71" t="s">
        <v>71</v>
      </c>
      <c r="I85" s="62">
        <v>279</v>
      </c>
      <c r="J85" s="62">
        <f t="shared" si="1"/>
        <v>3.730000000000018</v>
      </c>
      <c r="K85" s="62">
        <v>282.73</v>
      </c>
      <c r="L85" s="59"/>
      <c r="M85" s="65"/>
    </row>
    <row r="86" spans="2:12" s="51" customFormat="1" ht="31.5">
      <c r="B86" s="56"/>
      <c r="C86" s="111" t="s">
        <v>78</v>
      </c>
      <c r="D86" s="55" t="s">
        <v>3</v>
      </c>
      <c r="E86" s="71" t="s">
        <v>27</v>
      </c>
      <c r="F86" s="71" t="s">
        <v>27</v>
      </c>
      <c r="G86" s="71" t="s">
        <v>127</v>
      </c>
      <c r="H86" s="71" t="s">
        <v>73</v>
      </c>
      <c r="I86" s="62">
        <v>70</v>
      </c>
      <c r="J86" s="62"/>
      <c r="K86" s="62">
        <v>70</v>
      </c>
      <c r="L86" s="59"/>
    </row>
    <row r="87" spans="2:12" s="51" customFormat="1" ht="27" customHeight="1">
      <c r="B87" s="56"/>
      <c r="C87" s="111" t="s">
        <v>240</v>
      </c>
      <c r="D87" s="55" t="s">
        <v>3</v>
      </c>
      <c r="E87" s="71" t="s">
        <v>27</v>
      </c>
      <c r="F87" s="71" t="s">
        <v>27</v>
      </c>
      <c r="G87" s="71" t="s">
        <v>127</v>
      </c>
      <c r="H87" s="71" t="s">
        <v>75</v>
      </c>
      <c r="I87" s="62">
        <v>17.72</v>
      </c>
      <c r="J87" s="62">
        <f t="shared" si="1"/>
        <v>-3.7299999999999986</v>
      </c>
      <c r="K87" s="62">
        <v>13.99</v>
      </c>
      <c r="L87" s="59"/>
    </row>
    <row r="88" spans="2:12" s="51" customFormat="1" ht="47.25" customHeight="1" hidden="1">
      <c r="B88" s="56"/>
      <c r="C88" s="64" t="s">
        <v>248</v>
      </c>
      <c r="D88" s="58" t="s">
        <v>3</v>
      </c>
      <c r="E88" s="58" t="s">
        <v>27</v>
      </c>
      <c r="F88" s="58" t="s">
        <v>27</v>
      </c>
      <c r="G88" s="75" t="s">
        <v>66</v>
      </c>
      <c r="H88" s="58"/>
      <c r="I88" s="59">
        <f>I89</f>
        <v>668.24</v>
      </c>
      <c r="J88" s="62">
        <f t="shared" si="1"/>
        <v>-668.24</v>
      </c>
      <c r="K88" s="59">
        <f>K89</f>
        <v>0</v>
      </c>
      <c r="L88" s="59">
        <f>L89</f>
        <v>668.24</v>
      </c>
    </row>
    <row r="89" spans="2:12" s="51" customFormat="1" ht="47.25" customHeight="1" hidden="1">
      <c r="B89" s="56"/>
      <c r="C89" s="57" t="s">
        <v>251</v>
      </c>
      <c r="D89" s="58" t="s">
        <v>3</v>
      </c>
      <c r="E89" s="58" t="s">
        <v>27</v>
      </c>
      <c r="F89" s="58" t="s">
        <v>27</v>
      </c>
      <c r="G89" s="75" t="s">
        <v>87</v>
      </c>
      <c r="H89" s="58"/>
      <c r="I89" s="59">
        <f>I90</f>
        <v>668.24</v>
      </c>
      <c r="J89" s="62">
        <f t="shared" si="1"/>
        <v>-668.24</v>
      </c>
      <c r="K89" s="59">
        <f>K90</f>
        <v>0</v>
      </c>
      <c r="L89" s="59">
        <f>L90</f>
        <v>668.24</v>
      </c>
    </row>
    <row r="90" spans="2:12" s="51" customFormat="1" ht="15.75" customHeight="1" hidden="1">
      <c r="B90" s="56"/>
      <c r="C90" s="57" t="s">
        <v>88</v>
      </c>
      <c r="D90" s="58" t="s">
        <v>3</v>
      </c>
      <c r="E90" s="58" t="s">
        <v>27</v>
      </c>
      <c r="F90" s="58" t="s">
        <v>27</v>
      </c>
      <c r="G90" s="75" t="s">
        <v>130</v>
      </c>
      <c r="H90" s="58"/>
      <c r="I90" s="59">
        <f>I91+I92+I93+I94</f>
        <v>668.24</v>
      </c>
      <c r="J90" s="62">
        <f t="shared" si="1"/>
        <v>-668.24</v>
      </c>
      <c r="K90" s="59">
        <f>K91+K92+K93+K94</f>
        <v>0</v>
      </c>
      <c r="L90" s="59">
        <f>L91+L92+L93+L94</f>
        <v>668.24</v>
      </c>
    </row>
    <row r="91" spans="2:12" s="51" customFormat="1" ht="31.5" customHeight="1" hidden="1">
      <c r="B91" s="56"/>
      <c r="C91" s="83" t="s">
        <v>67</v>
      </c>
      <c r="D91" s="55" t="s">
        <v>3</v>
      </c>
      <c r="E91" s="71" t="s">
        <v>27</v>
      </c>
      <c r="F91" s="71" t="s">
        <v>27</v>
      </c>
      <c r="G91" s="71" t="s">
        <v>130</v>
      </c>
      <c r="H91" s="71" t="s">
        <v>64</v>
      </c>
      <c r="I91" s="62">
        <v>395.54</v>
      </c>
      <c r="J91" s="62">
        <f t="shared" si="1"/>
        <v>-395.54</v>
      </c>
      <c r="K91" s="62">
        <v>0</v>
      </c>
      <c r="L91" s="62">
        <v>395.54</v>
      </c>
    </row>
    <row r="92" spans="2:12" s="51" customFormat="1" ht="31.5" customHeight="1" hidden="1">
      <c r="B92" s="56"/>
      <c r="C92" s="72" t="s">
        <v>77</v>
      </c>
      <c r="D92" s="55" t="s">
        <v>3</v>
      </c>
      <c r="E92" s="71" t="s">
        <v>27</v>
      </c>
      <c r="F92" s="71" t="s">
        <v>27</v>
      </c>
      <c r="G92" s="71" t="s">
        <v>89</v>
      </c>
      <c r="H92" s="71" t="s">
        <v>71</v>
      </c>
      <c r="I92" s="62">
        <v>0</v>
      </c>
      <c r="J92" s="62">
        <f t="shared" si="1"/>
        <v>0</v>
      </c>
      <c r="K92" s="62">
        <v>0</v>
      </c>
      <c r="L92" s="62">
        <v>0</v>
      </c>
    </row>
    <row r="93" spans="2:12" s="51" customFormat="1" ht="31.5" customHeight="1" hidden="1">
      <c r="B93" s="56"/>
      <c r="C93" s="72" t="s">
        <v>78</v>
      </c>
      <c r="D93" s="55" t="s">
        <v>3</v>
      </c>
      <c r="E93" s="71" t="s">
        <v>27</v>
      </c>
      <c r="F93" s="71" t="s">
        <v>27</v>
      </c>
      <c r="G93" s="71" t="s">
        <v>130</v>
      </c>
      <c r="H93" s="71" t="s">
        <v>73</v>
      </c>
      <c r="I93" s="62">
        <v>256.51</v>
      </c>
      <c r="J93" s="62">
        <f t="shared" si="1"/>
        <v>-256.51</v>
      </c>
      <c r="K93" s="62">
        <v>0</v>
      </c>
      <c r="L93" s="62">
        <v>256.51</v>
      </c>
    </row>
    <row r="94" spans="2:12" s="51" customFormat="1" ht="31.5" customHeight="1" hidden="1">
      <c r="B94" s="56"/>
      <c r="C94" s="72" t="s">
        <v>79</v>
      </c>
      <c r="D94" s="55" t="s">
        <v>3</v>
      </c>
      <c r="E94" s="71" t="s">
        <v>27</v>
      </c>
      <c r="F94" s="71" t="s">
        <v>27</v>
      </c>
      <c r="G94" s="71" t="s">
        <v>130</v>
      </c>
      <c r="H94" s="71" t="s">
        <v>75</v>
      </c>
      <c r="I94" s="62">
        <v>16.19</v>
      </c>
      <c r="J94" s="62">
        <f t="shared" si="1"/>
        <v>-16.19</v>
      </c>
      <c r="K94" s="62">
        <v>0</v>
      </c>
      <c r="L94" s="62">
        <v>16.19</v>
      </c>
    </row>
    <row r="95" spans="2:12" s="51" customFormat="1" ht="31.5" customHeight="1">
      <c r="B95" s="56"/>
      <c r="C95" s="72" t="s">
        <v>241</v>
      </c>
      <c r="D95" s="55" t="s">
        <v>3</v>
      </c>
      <c r="E95" s="71" t="s">
        <v>27</v>
      </c>
      <c r="F95" s="71" t="s">
        <v>27</v>
      </c>
      <c r="G95" s="71" t="s">
        <v>127</v>
      </c>
      <c r="H95" s="71" t="s">
        <v>239</v>
      </c>
      <c r="I95" s="62">
        <v>12.28</v>
      </c>
      <c r="J95" s="62"/>
      <c r="K95" s="62">
        <v>12.28</v>
      </c>
      <c r="L95" s="62"/>
    </row>
    <row r="96" spans="2:12" s="51" customFormat="1" ht="15.75">
      <c r="B96" s="56"/>
      <c r="C96" s="57" t="s">
        <v>32</v>
      </c>
      <c r="D96" s="58" t="s">
        <v>3</v>
      </c>
      <c r="E96" s="75" t="s">
        <v>31</v>
      </c>
      <c r="F96" s="75" t="s">
        <v>31</v>
      </c>
      <c r="G96" s="75"/>
      <c r="H96" s="75"/>
      <c r="I96" s="79">
        <f>I97</f>
        <v>39.48</v>
      </c>
      <c r="J96" s="59"/>
      <c r="K96" s="79">
        <f>K97</f>
        <v>39.480000000000004</v>
      </c>
      <c r="L96" s="62"/>
    </row>
    <row r="97" spans="2:12" s="51" customFormat="1" ht="47.25">
      <c r="B97" s="56"/>
      <c r="C97" s="64" t="s">
        <v>248</v>
      </c>
      <c r="D97" s="58" t="s">
        <v>3</v>
      </c>
      <c r="E97" s="75" t="s">
        <v>31</v>
      </c>
      <c r="F97" s="75" t="s">
        <v>31</v>
      </c>
      <c r="G97" s="75" t="s">
        <v>112</v>
      </c>
      <c r="H97" s="75"/>
      <c r="I97" s="79">
        <f>I98</f>
        <v>39.48</v>
      </c>
      <c r="J97" s="59"/>
      <c r="K97" s="79">
        <f>K98</f>
        <v>39.480000000000004</v>
      </c>
      <c r="L97" s="62"/>
    </row>
    <row r="98" spans="2:12" s="51" customFormat="1" ht="47.25">
      <c r="B98" s="56"/>
      <c r="C98" s="81" t="s">
        <v>254</v>
      </c>
      <c r="D98" s="58" t="s">
        <v>3</v>
      </c>
      <c r="E98" s="75" t="s">
        <v>31</v>
      </c>
      <c r="F98" s="75" t="s">
        <v>31</v>
      </c>
      <c r="G98" s="75" t="s">
        <v>125</v>
      </c>
      <c r="H98" s="75"/>
      <c r="I98" s="79">
        <f>I99</f>
        <v>39.48</v>
      </c>
      <c r="J98" s="59"/>
      <c r="K98" s="79">
        <f>K99</f>
        <v>39.480000000000004</v>
      </c>
      <c r="L98" s="62"/>
    </row>
    <row r="99" spans="2:12" s="51" customFormat="1" ht="63">
      <c r="B99" s="56"/>
      <c r="C99" s="82" t="s">
        <v>255</v>
      </c>
      <c r="D99" s="58" t="s">
        <v>3</v>
      </c>
      <c r="E99" s="75" t="s">
        <v>31</v>
      </c>
      <c r="F99" s="75" t="s">
        <v>31</v>
      </c>
      <c r="G99" s="75" t="s">
        <v>126</v>
      </c>
      <c r="H99" s="75"/>
      <c r="I99" s="79">
        <f>I100+I101+I102</f>
        <v>39.48</v>
      </c>
      <c r="J99" s="59"/>
      <c r="K99" s="79">
        <f>K100+K101+K102</f>
        <v>39.480000000000004</v>
      </c>
      <c r="L99" s="62"/>
    </row>
    <row r="100" spans="2:12" s="51" customFormat="1" ht="15.75" hidden="1">
      <c r="B100" s="56"/>
      <c r="C100" s="110" t="s">
        <v>118</v>
      </c>
      <c r="D100" s="55" t="s">
        <v>3</v>
      </c>
      <c r="E100" s="71" t="s">
        <v>31</v>
      </c>
      <c r="F100" s="71" t="s">
        <v>31</v>
      </c>
      <c r="G100" s="71" t="s">
        <v>126</v>
      </c>
      <c r="H100" s="71" t="s">
        <v>64</v>
      </c>
      <c r="I100" s="78">
        <v>0</v>
      </c>
      <c r="J100" s="62"/>
      <c r="K100" s="78">
        <v>0</v>
      </c>
      <c r="L100" s="62"/>
    </row>
    <row r="101" spans="2:12" s="51" customFormat="1" ht="47.25" hidden="1">
      <c r="B101" s="56"/>
      <c r="C101" s="67" t="s">
        <v>119</v>
      </c>
      <c r="D101" s="55" t="s">
        <v>3</v>
      </c>
      <c r="E101" s="71" t="s">
        <v>31</v>
      </c>
      <c r="F101" s="71" t="s">
        <v>31</v>
      </c>
      <c r="G101" s="71" t="s">
        <v>126</v>
      </c>
      <c r="H101" s="71" t="s">
        <v>117</v>
      </c>
      <c r="I101" s="78">
        <v>0</v>
      </c>
      <c r="J101" s="62"/>
      <c r="K101" s="78">
        <v>0</v>
      </c>
      <c r="L101" s="62"/>
    </row>
    <row r="102" spans="2:12" s="51" customFormat="1" ht="31.5">
      <c r="B102" s="56"/>
      <c r="C102" s="61" t="s">
        <v>70</v>
      </c>
      <c r="D102" s="55" t="s">
        <v>3</v>
      </c>
      <c r="E102" s="71" t="s">
        <v>31</v>
      </c>
      <c r="F102" s="71" t="s">
        <v>31</v>
      </c>
      <c r="G102" s="71" t="s">
        <v>126</v>
      </c>
      <c r="H102" s="71" t="s">
        <v>71</v>
      </c>
      <c r="I102" s="78">
        <v>39.48</v>
      </c>
      <c r="J102" s="62"/>
      <c r="K102" s="78">
        <f>20+19.48</f>
        <v>39.480000000000004</v>
      </c>
      <c r="L102" s="62"/>
    </row>
    <row r="103" spans="2:12" s="51" customFormat="1" ht="47.25" customHeight="1" hidden="1">
      <c r="B103" s="56"/>
      <c r="C103" s="64" t="s">
        <v>248</v>
      </c>
      <c r="D103" s="58" t="s">
        <v>3</v>
      </c>
      <c r="E103" s="75" t="s">
        <v>31</v>
      </c>
      <c r="F103" s="75" t="s">
        <v>31</v>
      </c>
      <c r="G103" s="75" t="s">
        <v>66</v>
      </c>
      <c r="H103" s="75"/>
      <c r="I103" s="79">
        <f>I104</f>
        <v>104.54</v>
      </c>
      <c r="J103" s="62">
        <f t="shared" si="1"/>
        <v>-104.54</v>
      </c>
      <c r="K103" s="79">
        <f>K104</f>
        <v>0</v>
      </c>
      <c r="L103" s="62"/>
    </row>
    <row r="104" spans="2:12" s="51" customFormat="1" ht="47.25" customHeight="1" hidden="1">
      <c r="B104" s="56"/>
      <c r="C104" s="81" t="s">
        <v>254</v>
      </c>
      <c r="D104" s="58" t="s">
        <v>3</v>
      </c>
      <c r="E104" s="75" t="s">
        <v>31</v>
      </c>
      <c r="F104" s="75" t="s">
        <v>31</v>
      </c>
      <c r="G104" s="75" t="s">
        <v>90</v>
      </c>
      <c r="H104" s="75"/>
      <c r="I104" s="79">
        <f>I105</f>
        <v>104.54</v>
      </c>
      <c r="J104" s="62">
        <f t="shared" si="1"/>
        <v>-104.54</v>
      </c>
      <c r="K104" s="79">
        <f>K105</f>
        <v>0</v>
      </c>
      <c r="L104" s="62"/>
    </row>
    <row r="105" spans="2:12" s="51" customFormat="1" ht="63" customHeight="1" hidden="1">
      <c r="B105" s="56"/>
      <c r="C105" s="82" t="s">
        <v>255</v>
      </c>
      <c r="D105" s="58" t="s">
        <v>3</v>
      </c>
      <c r="E105" s="75" t="s">
        <v>31</v>
      </c>
      <c r="F105" s="75" t="s">
        <v>31</v>
      </c>
      <c r="G105" s="75" t="s">
        <v>129</v>
      </c>
      <c r="H105" s="75"/>
      <c r="I105" s="79">
        <f>I106+I107</f>
        <v>104.54</v>
      </c>
      <c r="J105" s="62">
        <f t="shared" si="1"/>
        <v>-104.54</v>
      </c>
      <c r="K105" s="79">
        <f>K106+K107</f>
        <v>0</v>
      </c>
      <c r="L105" s="62"/>
    </row>
    <row r="106" spans="2:12" s="51" customFormat="1" ht="31.5" customHeight="1" hidden="1">
      <c r="B106" s="56"/>
      <c r="C106" s="83" t="s">
        <v>67</v>
      </c>
      <c r="D106" s="55" t="s">
        <v>3</v>
      </c>
      <c r="E106" s="71" t="s">
        <v>31</v>
      </c>
      <c r="F106" s="71" t="s">
        <v>31</v>
      </c>
      <c r="G106" s="71" t="s">
        <v>129</v>
      </c>
      <c r="H106" s="71" t="s">
        <v>64</v>
      </c>
      <c r="I106" s="78">
        <v>99.54</v>
      </c>
      <c r="J106" s="62">
        <f t="shared" si="1"/>
        <v>-99.54</v>
      </c>
      <c r="K106" s="78">
        <v>0</v>
      </c>
      <c r="L106" s="62"/>
    </row>
    <row r="107" spans="2:12" s="51" customFormat="1" ht="31.5" customHeight="1" hidden="1">
      <c r="B107" s="56"/>
      <c r="C107" s="61" t="s">
        <v>70</v>
      </c>
      <c r="D107" s="55" t="s">
        <v>3</v>
      </c>
      <c r="E107" s="71" t="s">
        <v>31</v>
      </c>
      <c r="F107" s="71" t="s">
        <v>31</v>
      </c>
      <c r="G107" s="71" t="s">
        <v>129</v>
      </c>
      <c r="H107" s="71" t="s">
        <v>71</v>
      </c>
      <c r="I107" s="78">
        <v>5</v>
      </c>
      <c r="J107" s="62">
        <f t="shared" si="1"/>
        <v>-5</v>
      </c>
      <c r="K107" s="78">
        <v>0</v>
      </c>
      <c r="L107" s="62"/>
    </row>
    <row r="108" spans="2:12" s="51" customFormat="1" ht="15.75">
      <c r="B108" s="56"/>
      <c r="C108" s="57" t="s">
        <v>93</v>
      </c>
      <c r="D108" s="58" t="s">
        <v>3</v>
      </c>
      <c r="E108" s="58" t="s">
        <v>34</v>
      </c>
      <c r="F108" s="58" t="s">
        <v>9</v>
      </c>
      <c r="G108" s="58"/>
      <c r="H108" s="58"/>
      <c r="I108" s="59">
        <f>I109</f>
        <v>1534.07</v>
      </c>
      <c r="J108" s="59"/>
      <c r="K108" s="59">
        <f>K109</f>
        <v>1534.07</v>
      </c>
      <c r="L108" s="59">
        <f>L116</f>
        <v>506</v>
      </c>
    </row>
    <row r="109" spans="2:12" s="51" customFormat="1" ht="15.75">
      <c r="B109" s="56"/>
      <c r="C109" s="57" t="s">
        <v>94</v>
      </c>
      <c r="D109" s="58" t="s">
        <v>3</v>
      </c>
      <c r="E109" s="75" t="s">
        <v>34</v>
      </c>
      <c r="F109" s="75" t="s">
        <v>8</v>
      </c>
      <c r="G109" s="75"/>
      <c r="H109" s="75"/>
      <c r="I109" s="59">
        <f>I110</f>
        <v>1534.07</v>
      </c>
      <c r="J109" s="59"/>
      <c r="K109" s="59">
        <f>K110</f>
        <v>1534.07</v>
      </c>
      <c r="L109" s="59">
        <f>L116</f>
        <v>506</v>
      </c>
    </row>
    <row r="110" spans="2:12" s="51" customFormat="1" ht="47.25">
      <c r="B110" s="56"/>
      <c r="C110" s="64" t="s">
        <v>248</v>
      </c>
      <c r="D110" s="58" t="s">
        <v>3</v>
      </c>
      <c r="E110" s="58" t="s">
        <v>34</v>
      </c>
      <c r="F110" s="58" t="s">
        <v>8</v>
      </c>
      <c r="G110" s="58" t="s">
        <v>112</v>
      </c>
      <c r="H110" s="58"/>
      <c r="I110" s="59">
        <f>I111</f>
        <v>1534.07</v>
      </c>
      <c r="J110" s="59"/>
      <c r="K110" s="59">
        <f>K111</f>
        <v>1534.07</v>
      </c>
      <c r="L110" s="59"/>
    </row>
    <row r="111" spans="2:12" s="51" customFormat="1" ht="47.25">
      <c r="B111" s="56"/>
      <c r="C111" s="81" t="s">
        <v>254</v>
      </c>
      <c r="D111" s="58" t="s">
        <v>3</v>
      </c>
      <c r="E111" s="58" t="s">
        <v>34</v>
      </c>
      <c r="F111" s="58" t="s">
        <v>8</v>
      </c>
      <c r="G111" s="58" t="s">
        <v>125</v>
      </c>
      <c r="H111" s="58"/>
      <c r="I111" s="59">
        <f>I112</f>
        <v>1534.07</v>
      </c>
      <c r="J111" s="59"/>
      <c r="K111" s="59">
        <f>K112</f>
        <v>1534.07</v>
      </c>
      <c r="L111" s="59"/>
    </row>
    <row r="112" spans="2:12" s="51" customFormat="1" ht="47.25" customHeight="1">
      <c r="B112" s="56"/>
      <c r="C112" s="82" t="s">
        <v>256</v>
      </c>
      <c r="D112" s="58" t="s">
        <v>3</v>
      </c>
      <c r="E112" s="58" t="s">
        <v>34</v>
      </c>
      <c r="F112" s="58" t="s">
        <v>8</v>
      </c>
      <c r="G112" s="58" t="s">
        <v>131</v>
      </c>
      <c r="H112" s="58"/>
      <c r="I112" s="59">
        <f>I113+I115+I114</f>
        <v>1534.07</v>
      </c>
      <c r="J112" s="59"/>
      <c r="K112" s="59">
        <f>K113+K114+K115</f>
        <v>1534.07</v>
      </c>
      <c r="L112" s="59"/>
    </row>
    <row r="113" spans="2:12" s="51" customFormat="1" ht="31.5">
      <c r="B113" s="56"/>
      <c r="C113" s="61" t="s">
        <v>70</v>
      </c>
      <c r="D113" s="55" t="s">
        <v>3</v>
      </c>
      <c r="E113" s="55" t="s">
        <v>34</v>
      </c>
      <c r="F113" s="55" t="s">
        <v>8</v>
      </c>
      <c r="G113" s="55" t="s">
        <v>131</v>
      </c>
      <c r="H113" s="55" t="s">
        <v>71</v>
      </c>
      <c r="I113" s="62">
        <v>1521.07</v>
      </c>
      <c r="J113" s="62"/>
      <c r="K113" s="62">
        <f>1273.05+28+6.37+165+48.65</f>
        <v>1521.07</v>
      </c>
      <c r="L113" s="59"/>
    </row>
    <row r="114" spans="2:12" s="51" customFormat="1" ht="15.75">
      <c r="B114" s="56"/>
      <c r="C114" s="61" t="s">
        <v>4</v>
      </c>
      <c r="D114" s="55" t="s">
        <v>3</v>
      </c>
      <c r="E114" s="55" t="s">
        <v>34</v>
      </c>
      <c r="F114" s="55" t="s">
        <v>8</v>
      </c>
      <c r="G114" s="55" t="s">
        <v>131</v>
      </c>
      <c r="H114" s="55" t="s">
        <v>138</v>
      </c>
      <c r="I114" s="62">
        <v>10</v>
      </c>
      <c r="J114" s="62"/>
      <c r="K114" s="62">
        <v>10</v>
      </c>
      <c r="L114" s="59"/>
    </row>
    <row r="115" spans="2:12" s="51" customFormat="1" ht="31.5">
      <c r="B115" s="56"/>
      <c r="C115" s="72" t="s">
        <v>78</v>
      </c>
      <c r="D115" s="55" t="s">
        <v>3</v>
      </c>
      <c r="E115" s="71" t="s">
        <v>34</v>
      </c>
      <c r="F115" s="71" t="s">
        <v>8</v>
      </c>
      <c r="G115" s="55" t="s">
        <v>131</v>
      </c>
      <c r="H115" s="71" t="s">
        <v>73</v>
      </c>
      <c r="I115" s="62">
        <v>3</v>
      </c>
      <c r="J115" s="62"/>
      <c r="K115" s="62">
        <v>3</v>
      </c>
      <c r="L115" s="59"/>
    </row>
    <row r="116" spans="2:12" s="51" customFormat="1" ht="52.5" customHeight="1" hidden="1">
      <c r="B116" s="56"/>
      <c r="C116" s="64" t="s">
        <v>248</v>
      </c>
      <c r="D116" s="58" t="s">
        <v>3</v>
      </c>
      <c r="E116" s="58" t="s">
        <v>34</v>
      </c>
      <c r="F116" s="58" t="s">
        <v>8</v>
      </c>
      <c r="G116" s="58" t="s">
        <v>66</v>
      </c>
      <c r="H116" s="58"/>
      <c r="I116" s="59">
        <f>I117</f>
        <v>506</v>
      </c>
      <c r="J116" s="62"/>
      <c r="K116" s="59">
        <f>K117</f>
        <v>0</v>
      </c>
      <c r="L116" s="59">
        <f>L117</f>
        <v>506</v>
      </c>
    </row>
    <row r="117" spans="2:12" s="51" customFormat="1" ht="57" customHeight="1" hidden="1">
      <c r="B117" s="56"/>
      <c r="C117" s="81" t="s">
        <v>254</v>
      </c>
      <c r="D117" s="58" t="s">
        <v>3</v>
      </c>
      <c r="E117" s="58" t="s">
        <v>34</v>
      </c>
      <c r="F117" s="58" t="s">
        <v>8</v>
      </c>
      <c r="G117" s="58" t="s">
        <v>90</v>
      </c>
      <c r="H117" s="58"/>
      <c r="I117" s="59">
        <f>I118</f>
        <v>506</v>
      </c>
      <c r="J117" s="62"/>
      <c r="K117" s="59">
        <f>K118</f>
        <v>0</v>
      </c>
      <c r="L117" s="59">
        <f>L118</f>
        <v>506</v>
      </c>
    </row>
    <row r="118" spans="2:12" s="51" customFormat="1" ht="67.5" customHeight="1" hidden="1">
      <c r="B118" s="56"/>
      <c r="C118" s="82" t="s">
        <v>256</v>
      </c>
      <c r="D118" s="58" t="s">
        <v>3</v>
      </c>
      <c r="E118" s="58" t="s">
        <v>34</v>
      </c>
      <c r="F118" s="58" t="s">
        <v>8</v>
      </c>
      <c r="G118" s="58" t="s">
        <v>134</v>
      </c>
      <c r="H118" s="58"/>
      <c r="I118" s="59">
        <f>I119+I120</f>
        <v>506</v>
      </c>
      <c r="J118" s="62"/>
      <c r="K118" s="59">
        <f>K119+K120</f>
        <v>0</v>
      </c>
      <c r="L118" s="59">
        <f>L119+L120</f>
        <v>506</v>
      </c>
    </row>
    <row r="119" spans="2:12" s="51" customFormat="1" ht="31.5" customHeight="1" hidden="1">
      <c r="B119" s="56"/>
      <c r="C119" s="61" t="s">
        <v>70</v>
      </c>
      <c r="D119" s="55" t="s">
        <v>3</v>
      </c>
      <c r="E119" s="55" t="s">
        <v>34</v>
      </c>
      <c r="F119" s="55" t="s">
        <v>8</v>
      </c>
      <c r="G119" s="55" t="s">
        <v>134</v>
      </c>
      <c r="H119" s="55" t="s">
        <v>71</v>
      </c>
      <c r="I119" s="62">
        <v>503</v>
      </c>
      <c r="J119" s="62"/>
      <c r="K119" s="62">
        <v>0</v>
      </c>
      <c r="L119" s="62">
        <f>23+15+465</f>
        <v>503</v>
      </c>
    </row>
    <row r="120" spans="2:12" s="51" customFormat="1" ht="31.5" customHeight="1" hidden="1">
      <c r="B120" s="56"/>
      <c r="C120" s="72" t="s">
        <v>78</v>
      </c>
      <c r="D120" s="55" t="s">
        <v>3</v>
      </c>
      <c r="E120" s="71" t="s">
        <v>34</v>
      </c>
      <c r="F120" s="71" t="s">
        <v>8</v>
      </c>
      <c r="G120" s="71" t="s">
        <v>134</v>
      </c>
      <c r="H120" s="71" t="s">
        <v>73</v>
      </c>
      <c r="I120" s="62">
        <v>3</v>
      </c>
      <c r="J120" s="62"/>
      <c r="K120" s="62">
        <v>0</v>
      </c>
      <c r="L120" s="62">
        <v>3</v>
      </c>
    </row>
    <row r="121" spans="2:12" s="51" customFormat="1" ht="15.75" customHeight="1" hidden="1">
      <c r="B121" s="56"/>
      <c r="C121" s="57" t="s">
        <v>93</v>
      </c>
      <c r="D121" s="58" t="s">
        <v>3</v>
      </c>
      <c r="E121" s="58" t="s">
        <v>34</v>
      </c>
      <c r="F121" s="58" t="s">
        <v>9</v>
      </c>
      <c r="G121" s="58" t="s">
        <v>56</v>
      </c>
      <c r="H121" s="58" t="s">
        <v>2</v>
      </c>
      <c r="I121" s="59">
        <f>I122</f>
        <v>378.15</v>
      </c>
      <c r="J121" s="62"/>
      <c r="K121" s="59">
        <f aca="true" t="shared" si="3" ref="K121:L123">K122</f>
        <v>0</v>
      </c>
      <c r="L121" s="59">
        <f t="shared" si="3"/>
        <v>0</v>
      </c>
    </row>
    <row r="122" spans="2:12" s="51" customFormat="1" ht="24" customHeight="1" hidden="1">
      <c r="B122" s="56"/>
      <c r="C122" s="57" t="s">
        <v>94</v>
      </c>
      <c r="D122" s="58" t="s">
        <v>3</v>
      </c>
      <c r="E122" s="75" t="s">
        <v>34</v>
      </c>
      <c r="F122" s="75" t="s">
        <v>8</v>
      </c>
      <c r="G122" s="75" t="s">
        <v>56</v>
      </c>
      <c r="H122" s="75" t="s">
        <v>2</v>
      </c>
      <c r="I122" s="59">
        <f>I123</f>
        <v>378.15</v>
      </c>
      <c r="J122" s="62"/>
      <c r="K122" s="59">
        <f t="shared" si="3"/>
        <v>0</v>
      </c>
      <c r="L122" s="59">
        <f t="shared" si="3"/>
        <v>0</v>
      </c>
    </row>
    <row r="123" spans="2:12" s="51" customFormat="1" ht="36" customHeight="1" hidden="1">
      <c r="B123" s="56"/>
      <c r="C123" s="57" t="s">
        <v>95</v>
      </c>
      <c r="D123" s="58" t="s">
        <v>3</v>
      </c>
      <c r="E123" s="75" t="s">
        <v>34</v>
      </c>
      <c r="F123" s="75" t="s">
        <v>8</v>
      </c>
      <c r="G123" s="75" t="s">
        <v>96</v>
      </c>
      <c r="H123" s="75" t="s">
        <v>2</v>
      </c>
      <c r="I123" s="59">
        <f>I124</f>
        <v>378.15</v>
      </c>
      <c r="J123" s="62"/>
      <c r="K123" s="59">
        <f t="shared" si="3"/>
        <v>0</v>
      </c>
      <c r="L123" s="59">
        <f t="shared" si="3"/>
        <v>0</v>
      </c>
    </row>
    <row r="124" spans="2:12" s="51" customFormat="1" ht="21.75" customHeight="1" hidden="1">
      <c r="B124" s="56"/>
      <c r="C124" s="61" t="s">
        <v>91</v>
      </c>
      <c r="D124" s="55" t="s">
        <v>3</v>
      </c>
      <c r="E124" s="71" t="s">
        <v>34</v>
      </c>
      <c r="F124" s="71" t="s">
        <v>8</v>
      </c>
      <c r="G124" s="71" t="s">
        <v>96</v>
      </c>
      <c r="H124" s="71" t="s">
        <v>2</v>
      </c>
      <c r="I124" s="62">
        <f>I125+I126+I127</f>
        <v>378.15</v>
      </c>
      <c r="J124" s="62"/>
      <c r="K124" s="62">
        <f>K125+K126+K127</f>
        <v>0</v>
      </c>
      <c r="L124" s="62">
        <f>L125+L126+L127</f>
        <v>0</v>
      </c>
    </row>
    <row r="125" spans="2:12" s="51" customFormat="1" ht="21" customHeight="1" hidden="1">
      <c r="B125" s="56"/>
      <c r="C125" s="72" t="s">
        <v>76</v>
      </c>
      <c r="D125" s="55" t="s">
        <v>3</v>
      </c>
      <c r="E125" s="71" t="s">
        <v>34</v>
      </c>
      <c r="F125" s="71" t="s">
        <v>8</v>
      </c>
      <c r="G125" s="71" t="s">
        <v>96</v>
      </c>
      <c r="H125" s="71" t="s">
        <v>64</v>
      </c>
      <c r="I125" s="62">
        <v>0</v>
      </c>
      <c r="J125" s="62"/>
      <c r="K125" s="62">
        <v>0</v>
      </c>
      <c r="L125" s="62">
        <v>0</v>
      </c>
    </row>
    <row r="126" spans="2:12" s="51" customFormat="1" ht="18.75" customHeight="1" hidden="1">
      <c r="B126" s="56"/>
      <c r="C126" s="72" t="s">
        <v>77</v>
      </c>
      <c r="D126" s="55" t="s">
        <v>3</v>
      </c>
      <c r="E126" s="71" t="s">
        <v>34</v>
      </c>
      <c r="F126" s="71" t="s">
        <v>8</v>
      </c>
      <c r="G126" s="71" t="s">
        <v>96</v>
      </c>
      <c r="H126" s="71" t="s">
        <v>71</v>
      </c>
      <c r="I126" s="62">
        <v>358.18</v>
      </c>
      <c r="J126" s="62"/>
      <c r="K126" s="62">
        <v>0</v>
      </c>
      <c r="L126" s="62">
        <v>0</v>
      </c>
    </row>
    <row r="127" spans="2:12" s="51" customFormat="1" ht="23.25" customHeight="1" hidden="1">
      <c r="B127" s="56"/>
      <c r="C127" s="72" t="s">
        <v>78</v>
      </c>
      <c r="D127" s="55" t="s">
        <v>3</v>
      </c>
      <c r="E127" s="71" t="s">
        <v>34</v>
      </c>
      <c r="F127" s="71" t="s">
        <v>8</v>
      </c>
      <c r="G127" s="71" t="s">
        <v>96</v>
      </c>
      <c r="H127" s="71" t="s">
        <v>73</v>
      </c>
      <c r="I127" s="62">
        <v>19.97</v>
      </c>
      <c r="J127" s="62"/>
      <c r="K127" s="62">
        <v>0</v>
      </c>
      <c r="L127" s="62">
        <v>0</v>
      </c>
    </row>
    <row r="128" spans="2:12" s="51" customFormat="1" ht="18.75" customHeight="1" hidden="1">
      <c r="B128" s="56"/>
      <c r="C128" s="57" t="s">
        <v>93</v>
      </c>
      <c r="D128" s="58" t="s">
        <v>3</v>
      </c>
      <c r="E128" s="58" t="s">
        <v>34</v>
      </c>
      <c r="F128" s="58" t="s">
        <v>9</v>
      </c>
      <c r="G128" s="58" t="s">
        <v>56</v>
      </c>
      <c r="H128" s="58" t="s">
        <v>2</v>
      </c>
      <c r="I128" s="59">
        <f>I129</f>
        <v>28</v>
      </c>
      <c r="J128" s="62"/>
      <c r="K128" s="59">
        <f aca="true" t="shared" si="4" ref="K128:L130">K129</f>
        <v>0</v>
      </c>
      <c r="L128" s="59">
        <f t="shared" si="4"/>
        <v>0</v>
      </c>
    </row>
    <row r="129" spans="2:12" s="51" customFormat="1" ht="19.5" customHeight="1" hidden="1">
      <c r="B129" s="56"/>
      <c r="C129" s="57" t="s">
        <v>94</v>
      </c>
      <c r="D129" s="58" t="s">
        <v>3</v>
      </c>
      <c r="E129" s="75" t="s">
        <v>34</v>
      </c>
      <c r="F129" s="75" t="s">
        <v>8</v>
      </c>
      <c r="G129" s="75" t="s">
        <v>56</v>
      </c>
      <c r="H129" s="75" t="s">
        <v>2</v>
      </c>
      <c r="I129" s="59">
        <f>I130</f>
        <v>28</v>
      </c>
      <c r="J129" s="62"/>
      <c r="K129" s="59">
        <f t="shared" si="4"/>
        <v>0</v>
      </c>
      <c r="L129" s="59">
        <f t="shared" si="4"/>
        <v>0</v>
      </c>
    </row>
    <row r="130" spans="2:12" s="51" customFormat="1" ht="24" customHeight="1" hidden="1">
      <c r="B130" s="56"/>
      <c r="C130" s="57" t="s">
        <v>97</v>
      </c>
      <c r="D130" s="58" t="s">
        <v>3</v>
      </c>
      <c r="E130" s="75" t="s">
        <v>34</v>
      </c>
      <c r="F130" s="75" t="s">
        <v>8</v>
      </c>
      <c r="G130" s="75" t="s">
        <v>98</v>
      </c>
      <c r="H130" s="75" t="s">
        <v>2</v>
      </c>
      <c r="I130" s="59">
        <f>I131</f>
        <v>28</v>
      </c>
      <c r="J130" s="62"/>
      <c r="K130" s="59">
        <f t="shared" si="4"/>
        <v>0</v>
      </c>
      <c r="L130" s="59">
        <f t="shared" si="4"/>
        <v>0</v>
      </c>
    </row>
    <row r="131" spans="2:12" s="51" customFormat="1" ht="27" customHeight="1" hidden="1">
      <c r="B131" s="56"/>
      <c r="C131" s="61" t="s">
        <v>91</v>
      </c>
      <c r="D131" s="55" t="s">
        <v>3</v>
      </c>
      <c r="E131" s="71" t="s">
        <v>34</v>
      </c>
      <c r="F131" s="71" t="s">
        <v>8</v>
      </c>
      <c r="G131" s="71" t="s">
        <v>98</v>
      </c>
      <c r="H131" s="71" t="s">
        <v>2</v>
      </c>
      <c r="I131" s="62">
        <f>I132+I133</f>
        <v>28</v>
      </c>
      <c r="J131" s="62"/>
      <c r="K131" s="62">
        <f>K132+K133</f>
        <v>0</v>
      </c>
      <c r="L131" s="62">
        <f>L132+L133</f>
        <v>0</v>
      </c>
    </row>
    <row r="132" spans="2:12" s="51" customFormat="1" ht="19.5" customHeight="1" hidden="1">
      <c r="B132" s="56"/>
      <c r="C132" s="72" t="s">
        <v>76</v>
      </c>
      <c r="D132" s="55" t="s">
        <v>3</v>
      </c>
      <c r="E132" s="55" t="s">
        <v>34</v>
      </c>
      <c r="F132" s="55" t="s">
        <v>8</v>
      </c>
      <c r="G132" s="55" t="s">
        <v>98</v>
      </c>
      <c r="H132" s="55" t="s">
        <v>64</v>
      </c>
      <c r="I132" s="62">
        <v>0</v>
      </c>
      <c r="J132" s="62"/>
      <c r="K132" s="62">
        <v>0</v>
      </c>
      <c r="L132" s="62">
        <v>0</v>
      </c>
    </row>
    <row r="133" spans="2:12" s="51" customFormat="1" ht="24.75" customHeight="1" hidden="1">
      <c r="B133" s="56"/>
      <c r="C133" s="72" t="s">
        <v>77</v>
      </c>
      <c r="D133" s="55" t="s">
        <v>3</v>
      </c>
      <c r="E133" s="55" t="s">
        <v>34</v>
      </c>
      <c r="F133" s="55" t="s">
        <v>8</v>
      </c>
      <c r="G133" s="55" t="s">
        <v>98</v>
      </c>
      <c r="H133" s="55" t="s">
        <v>71</v>
      </c>
      <c r="I133" s="62">
        <v>28</v>
      </c>
      <c r="J133" s="62"/>
      <c r="K133" s="62">
        <v>0</v>
      </c>
      <c r="L133" s="62">
        <v>0</v>
      </c>
    </row>
    <row r="134" spans="2:12" s="51" customFormat="1" ht="24.75" customHeight="1">
      <c r="B134" s="56"/>
      <c r="C134" s="57" t="s">
        <v>37</v>
      </c>
      <c r="D134" s="58" t="s">
        <v>3</v>
      </c>
      <c r="E134" s="58" t="s">
        <v>15</v>
      </c>
      <c r="F134" s="58" t="s">
        <v>9</v>
      </c>
      <c r="G134" s="58"/>
      <c r="H134" s="58"/>
      <c r="I134" s="59">
        <f>I144</f>
        <v>1229.04</v>
      </c>
      <c r="J134" s="62"/>
      <c r="K134" s="59">
        <f>K135+K144</f>
        <v>1229.04</v>
      </c>
      <c r="L134" s="59">
        <f>L135+L144</f>
        <v>816.68</v>
      </c>
    </row>
    <row r="135" spans="2:12" s="51" customFormat="1" ht="24.75" customHeight="1" hidden="1">
      <c r="B135" s="56"/>
      <c r="C135" s="57" t="s">
        <v>99</v>
      </c>
      <c r="D135" s="58" t="s">
        <v>3</v>
      </c>
      <c r="E135" s="58" t="s">
        <v>15</v>
      </c>
      <c r="F135" s="58" t="s">
        <v>8</v>
      </c>
      <c r="G135" s="75"/>
      <c r="H135" s="75"/>
      <c r="I135" s="59">
        <f>I140</f>
        <v>105</v>
      </c>
      <c r="J135" s="62"/>
      <c r="K135" s="59">
        <f>K136</f>
        <v>0</v>
      </c>
      <c r="L135" s="59">
        <f>L140</f>
        <v>105</v>
      </c>
    </row>
    <row r="136" spans="2:12" s="51" customFormat="1" ht="47.25" hidden="1">
      <c r="B136" s="56"/>
      <c r="C136" s="64" t="s">
        <v>248</v>
      </c>
      <c r="D136" s="58" t="s">
        <v>3</v>
      </c>
      <c r="E136" s="75" t="s">
        <v>15</v>
      </c>
      <c r="F136" s="75" t="s">
        <v>8</v>
      </c>
      <c r="G136" s="84" t="s">
        <v>112</v>
      </c>
      <c r="H136" s="75"/>
      <c r="I136" s="59">
        <f>I137</f>
        <v>0</v>
      </c>
      <c r="J136" s="62"/>
      <c r="K136" s="59">
        <f>K137</f>
        <v>0</v>
      </c>
      <c r="L136" s="59"/>
    </row>
    <row r="137" spans="2:12" s="51" customFormat="1" ht="47.25" hidden="1">
      <c r="B137" s="56"/>
      <c r="C137" s="81" t="s">
        <v>254</v>
      </c>
      <c r="D137" s="58" t="s">
        <v>3</v>
      </c>
      <c r="E137" s="75" t="s">
        <v>15</v>
      </c>
      <c r="F137" s="75" t="s">
        <v>8</v>
      </c>
      <c r="G137" s="85" t="s">
        <v>125</v>
      </c>
      <c r="H137" s="75"/>
      <c r="I137" s="59">
        <f>I138</f>
        <v>0</v>
      </c>
      <c r="J137" s="62"/>
      <c r="K137" s="59">
        <f>K138</f>
        <v>0</v>
      </c>
      <c r="L137" s="59"/>
    </row>
    <row r="138" spans="2:12" s="51" customFormat="1" ht="63" hidden="1">
      <c r="B138" s="56"/>
      <c r="C138" s="82" t="s">
        <v>257</v>
      </c>
      <c r="D138" s="58" t="s">
        <v>3</v>
      </c>
      <c r="E138" s="75" t="s">
        <v>15</v>
      </c>
      <c r="F138" s="75" t="s">
        <v>8</v>
      </c>
      <c r="G138" s="85" t="s">
        <v>132</v>
      </c>
      <c r="H138" s="75"/>
      <c r="I138" s="59">
        <f>I139</f>
        <v>0</v>
      </c>
      <c r="J138" s="62"/>
      <c r="K138" s="59">
        <f>K139</f>
        <v>0</v>
      </c>
      <c r="L138" s="59"/>
    </row>
    <row r="139" spans="2:12" s="51" customFormat="1" ht="31.5" hidden="1">
      <c r="B139" s="56"/>
      <c r="C139" s="61" t="s">
        <v>70</v>
      </c>
      <c r="D139" s="55" t="s">
        <v>3</v>
      </c>
      <c r="E139" s="55" t="s">
        <v>15</v>
      </c>
      <c r="F139" s="55" t="s">
        <v>8</v>
      </c>
      <c r="G139" s="55" t="s">
        <v>132</v>
      </c>
      <c r="H139" s="55" t="s">
        <v>71</v>
      </c>
      <c r="I139" s="62">
        <v>0</v>
      </c>
      <c r="J139" s="62"/>
      <c r="K139" s="62">
        <v>0</v>
      </c>
      <c r="L139" s="59"/>
    </row>
    <row r="140" spans="2:12" s="51" customFormat="1" ht="33" customHeight="1" hidden="1">
      <c r="B140" s="56"/>
      <c r="C140" s="64" t="s">
        <v>248</v>
      </c>
      <c r="D140" s="58" t="s">
        <v>3</v>
      </c>
      <c r="E140" s="75" t="s">
        <v>15</v>
      </c>
      <c r="F140" s="75" t="s">
        <v>8</v>
      </c>
      <c r="G140" s="84" t="s">
        <v>66</v>
      </c>
      <c r="H140" s="75"/>
      <c r="I140" s="59">
        <f>I141</f>
        <v>105</v>
      </c>
      <c r="J140" s="62"/>
      <c r="K140" s="59">
        <f aca="true" t="shared" si="5" ref="K140:L142">K141</f>
        <v>0</v>
      </c>
      <c r="L140" s="59">
        <f t="shared" si="5"/>
        <v>105</v>
      </c>
    </row>
    <row r="141" spans="2:12" s="51" customFormat="1" ht="54.75" customHeight="1" hidden="1">
      <c r="B141" s="56"/>
      <c r="C141" s="81" t="s">
        <v>254</v>
      </c>
      <c r="D141" s="58" t="s">
        <v>3</v>
      </c>
      <c r="E141" s="75" t="s">
        <v>15</v>
      </c>
      <c r="F141" s="75" t="s">
        <v>8</v>
      </c>
      <c r="G141" s="85" t="s">
        <v>90</v>
      </c>
      <c r="H141" s="75"/>
      <c r="I141" s="59">
        <f>I142</f>
        <v>105</v>
      </c>
      <c r="J141" s="62"/>
      <c r="K141" s="59">
        <f t="shared" si="5"/>
        <v>0</v>
      </c>
      <c r="L141" s="59">
        <f t="shared" si="5"/>
        <v>105</v>
      </c>
    </row>
    <row r="142" spans="2:12" s="51" customFormat="1" ht="48" customHeight="1" hidden="1">
      <c r="B142" s="56"/>
      <c r="C142" s="82" t="s">
        <v>257</v>
      </c>
      <c r="D142" s="58" t="s">
        <v>3</v>
      </c>
      <c r="E142" s="75" t="s">
        <v>15</v>
      </c>
      <c r="F142" s="75" t="s">
        <v>8</v>
      </c>
      <c r="G142" s="85" t="s">
        <v>133</v>
      </c>
      <c r="H142" s="75"/>
      <c r="I142" s="59">
        <f>I143</f>
        <v>105</v>
      </c>
      <c r="J142" s="62"/>
      <c r="K142" s="59">
        <f t="shared" si="5"/>
        <v>0</v>
      </c>
      <c r="L142" s="59">
        <f t="shared" si="5"/>
        <v>105</v>
      </c>
    </row>
    <row r="143" spans="2:12" s="51" customFormat="1" ht="30.75" customHeight="1" hidden="1">
      <c r="B143" s="56"/>
      <c r="C143" s="61" t="s">
        <v>70</v>
      </c>
      <c r="D143" s="55" t="s">
        <v>3</v>
      </c>
      <c r="E143" s="55" t="s">
        <v>15</v>
      </c>
      <c r="F143" s="55" t="s">
        <v>8</v>
      </c>
      <c r="G143" s="55" t="s">
        <v>133</v>
      </c>
      <c r="H143" s="55" t="s">
        <v>71</v>
      </c>
      <c r="I143" s="62">
        <v>105</v>
      </c>
      <c r="J143" s="62"/>
      <c r="K143" s="62">
        <v>0</v>
      </c>
      <c r="L143" s="62">
        <v>105</v>
      </c>
    </row>
    <row r="144" spans="2:12" s="51" customFormat="1" ht="24.75" customHeight="1">
      <c r="B144" s="56"/>
      <c r="C144" s="57" t="s">
        <v>38</v>
      </c>
      <c r="D144" s="58" t="s">
        <v>3</v>
      </c>
      <c r="E144" s="75" t="s">
        <v>15</v>
      </c>
      <c r="F144" s="75" t="s">
        <v>27</v>
      </c>
      <c r="G144" s="75"/>
      <c r="H144" s="75"/>
      <c r="I144" s="59">
        <f>I145</f>
        <v>1229.04</v>
      </c>
      <c r="J144" s="62"/>
      <c r="K144" s="59">
        <f>K145</f>
        <v>1229.04</v>
      </c>
      <c r="L144" s="59">
        <f>L150</f>
        <v>711.68</v>
      </c>
    </row>
    <row r="145" spans="2:12" s="51" customFormat="1" ht="47.25">
      <c r="B145" s="56"/>
      <c r="C145" s="107" t="s">
        <v>248</v>
      </c>
      <c r="D145" s="58" t="s">
        <v>3</v>
      </c>
      <c r="E145" s="75" t="s">
        <v>15</v>
      </c>
      <c r="F145" s="75" t="s">
        <v>27</v>
      </c>
      <c r="G145" s="84" t="s">
        <v>112</v>
      </c>
      <c r="H145" s="75"/>
      <c r="I145" s="59">
        <f>I146</f>
        <v>1229.04</v>
      </c>
      <c r="J145" s="62"/>
      <c r="K145" s="59">
        <f>K146</f>
        <v>1229.04</v>
      </c>
      <c r="L145" s="59"/>
    </row>
    <row r="146" spans="2:12" s="51" customFormat="1" ht="47.25">
      <c r="B146" s="105"/>
      <c r="C146" s="182" t="s">
        <v>254</v>
      </c>
      <c r="D146" s="106" t="s">
        <v>3</v>
      </c>
      <c r="E146" s="75" t="s">
        <v>15</v>
      </c>
      <c r="F146" s="75" t="s">
        <v>27</v>
      </c>
      <c r="G146" s="85" t="s">
        <v>125</v>
      </c>
      <c r="H146" s="75"/>
      <c r="I146" s="59">
        <f>I147+I162</f>
        <v>1229.04</v>
      </c>
      <c r="J146" s="62"/>
      <c r="K146" s="59">
        <f>K147+K162</f>
        <v>1229.04</v>
      </c>
      <c r="L146" s="59"/>
    </row>
    <row r="147" spans="2:12" s="51" customFormat="1" ht="63">
      <c r="B147" s="56"/>
      <c r="C147" s="181" t="s">
        <v>257</v>
      </c>
      <c r="D147" s="58" t="s">
        <v>3</v>
      </c>
      <c r="E147" s="75" t="s">
        <v>15</v>
      </c>
      <c r="F147" s="75" t="s">
        <v>27</v>
      </c>
      <c r="G147" s="85" t="s">
        <v>132</v>
      </c>
      <c r="H147" s="75"/>
      <c r="I147" s="59">
        <f>I148+I149</f>
        <v>1111.34</v>
      </c>
      <c r="J147" s="62"/>
      <c r="K147" s="59">
        <f>K148+K149</f>
        <v>1111.34</v>
      </c>
      <c r="L147" s="59"/>
    </row>
    <row r="148" spans="2:12" s="51" customFormat="1" ht="15.75">
      <c r="B148" s="56"/>
      <c r="C148" s="110" t="s">
        <v>118</v>
      </c>
      <c r="D148" s="55" t="s">
        <v>3</v>
      </c>
      <c r="E148" s="71" t="s">
        <v>15</v>
      </c>
      <c r="F148" s="71" t="s">
        <v>27</v>
      </c>
      <c r="G148" s="112" t="s">
        <v>132</v>
      </c>
      <c r="H148" s="71" t="s">
        <v>64</v>
      </c>
      <c r="I148" s="62">
        <v>853.56</v>
      </c>
      <c r="J148" s="62"/>
      <c r="K148" s="62">
        <f>853.56</f>
        <v>853.56</v>
      </c>
      <c r="L148" s="59"/>
    </row>
    <row r="149" spans="2:12" s="51" customFormat="1" ht="47.25">
      <c r="B149" s="56"/>
      <c r="C149" s="67" t="s">
        <v>119</v>
      </c>
      <c r="D149" s="55" t="s">
        <v>3</v>
      </c>
      <c r="E149" s="71" t="s">
        <v>15</v>
      </c>
      <c r="F149" s="71" t="s">
        <v>27</v>
      </c>
      <c r="G149" s="112" t="s">
        <v>132</v>
      </c>
      <c r="H149" s="71" t="s">
        <v>117</v>
      </c>
      <c r="I149" s="62">
        <v>257.78</v>
      </c>
      <c r="J149" s="62"/>
      <c r="K149" s="62">
        <f>257.78</f>
        <v>257.78</v>
      </c>
      <c r="L149" s="59"/>
    </row>
    <row r="150" spans="2:12" s="51" customFormat="1" ht="60.75" customHeight="1" hidden="1">
      <c r="B150" s="56"/>
      <c r="C150" s="64" t="s">
        <v>248</v>
      </c>
      <c r="D150" s="58" t="s">
        <v>3</v>
      </c>
      <c r="E150" s="75" t="s">
        <v>15</v>
      </c>
      <c r="F150" s="75" t="s">
        <v>27</v>
      </c>
      <c r="G150" s="84" t="s">
        <v>66</v>
      </c>
      <c r="H150" s="75"/>
      <c r="I150" s="59">
        <f>I151</f>
        <v>0</v>
      </c>
      <c r="J150" s="62"/>
      <c r="K150" s="59">
        <f aca="true" t="shared" si="6" ref="K150:L152">K151</f>
        <v>0</v>
      </c>
      <c r="L150" s="59">
        <f t="shared" si="6"/>
        <v>711.68</v>
      </c>
    </row>
    <row r="151" spans="2:12" s="51" customFormat="1" ht="49.5" customHeight="1" hidden="1">
      <c r="B151" s="56"/>
      <c r="C151" s="81" t="s">
        <v>254</v>
      </c>
      <c r="D151" s="58" t="s">
        <v>3</v>
      </c>
      <c r="E151" s="75" t="s">
        <v>15</v>
      </c>
      <c r="F151" s="75" t="s">
        <v>27</v>
      </c>
      <c r="G151" s="85" t="s">
        <v>90</v>
      </c>
      <c r="H151" s="75"/>
      <c r="I151" s="59">
        <f>I152</f>
        <v>0</v>
      </c>
      <c r="J151" s="62"/>
      <c r="K151" s="59">
        <f t="shared" si="6"/>
        <v>0</v>
      </c>
      <c r="L151" s="59">
        <f t="shared" si="6"/>
        <v>711.68</v>
      </c>
    </row>
    <row r="152" spans="2:12" s="51" customFormat="1" ht="71.25" customHeight="1" hidden="1">
      <c r="B152" s="56"/>
      <c r="C152" s="82" t="s">
        <v>257</v>
      </c>
      <c r="D152" s="58" t="s">
        <v>3</v>
      </c>
      <c r="E152" s="75" t="s">
        <v>15</v>
      </c>
      <c r="F152" s="75" t="s">
        <v>27</v>
      </c>
      <c r="G152" s="85" t="s">
        <v>100</v>
      </c>
      <c r="H152" s="75"/>
      <c r="I152" s="59">
        <f>I153</f>
        <v>0</v>
      </c>
      <c r="J152" s="62"/>
      <c r="K152" s="59">
        <f t="shared" si="6"/>
        <v>0</v>
      </c>
      <c r="L152" s="59">
        <f t="shared" si="6"/>
        <v>711.68</v>
      </c>
    </row>
    <row r="153" spans="2:12" s="51" customFormat="1" ht="37.5" customHeight="1" hidden="1">
      <c r="B153" s="56"/>
      <c r="C153" s="83" t="s">
        <v>67</v>
      </c>
      <c r="D153" s="55" t="s">
        <v>3</v>
      </c>
      <c r="E153" s="71" t="s">
        <v>15</v>
      </c>
      <c r="F153" s="71" t="s">
        <v>27</v>
      </c>
      <c r="G153" s="86" t="s">
        <v>133</v>
      </c>
      <c r="H153" s="71" t="s">
        <v>64</v>
      </c>
      <c r="I153" s="62">
        <v>0</v>
      </c>
      <c r="J153" s="62"/>
      <c r="K153" s="62">
        <v>0</v>
      </c>
      <c r="L153" s="62">
        <v>711.68</v>
      </c>
    </row>
    <row r="154" spans="2:12" s="51" customFormat="1" ht="15.75" customHeight="1" hidden="1">
      <c r="B154" s="56"/>
      <c r="C154" s="57" t="s">
        <v>37</v>
      </c>
      <c r="D154" s="58" t="s">
        <v>3</v>
      </c>
      <c r="E154" s="58" t="s">
        <v>15</v>
      </c>
      <c r="F154" s="58" t="s">
        <v>9</v>
      </c>
      <c r="G154" s="58" t="s">
        <v>56</v>
      </c>
      <c r="H154" s="58" t="s">
        <v>2</v>
      </c>
      <c r="I154" s="59">
        <f>I158</f>
        <v>1766.68</v>
      </c>
      <c r="J154" s="62"/>
      <c r="K154" s="59">
        <f>K158+K155</f>
        <v>0</v>
      </c>
      <c r="L154" s="59">
        <f>L158+L155</f>
        <v>0</v>
      </c>
    </row>
    <row r="155" spans="2:12" s="51" customFormat="1" ht="15.75" customHeight="1" hidden="1">
      <c r="B155" s="56"/>
      <c r="C155" s="57" t="s">
        <v>101</v>
      </c>
      <c r="D155" s="58" t="s">
        <v>3</v>
      </c>
      <c r="E155" s="75" t="s">
        <v>15</v>
      </c>
      <c r="F155" s="75" t="s">
        <v>8</v>
      </c>
      <c r="G155" s="75" t="s">
        <v>102</v>
      </c>
      <c r="H155" s="75" t="s">
        <v>2</v>
      </c>
      <c r="I155" s="59">
        <f>I156</f>
        <v>0</v>
      </c>
      <c r="J155" s="62"/>
      <c r="K155" s="59">
        <f>K156</f>
        <v>0</v>
      </c>
      <c r="L155" s="59">
        <f>L156</f>
        <v>0</v>
      </c>
    </row>
    <row r="156" spans="2:12" s="51" customFormat="1" ht="42.75" customHeight="1" hidden="1">
      <c r="B156" s="56"/>
      <c r="C156" s="61" t="s">
        <v>91</v>
      </c>
      <c r="D156" s="55" t="s">
        <v>3</v>
      </c>
      <c r="E156" s="71" t="s">
        <v>15</v>
      </c>
      <c r="F156" s="71" t="s">
        <v>8</v>
      </c>
      <c r="G156" s="71" t="s">
        <v>102</v>
      </c>
      <c r="H156" s="71" t="s">
        <v>2</v>
      </c>
      <c r="I156" s="62">
        <f>I157</f>
        <v>0</v>
      </c>
      <c r="J156" s="62"/>
      <c r="K156" s="62">
        <f>K157</f>
        <v>0</v>
      </c>
      <c r="L156" s="62">
        <f>L157</f>
        <v>0</v>
      </c>
    </row>
    <row r="157" spans="2:12" s="51" customFormat="1" ht="33" customHeight="1" hidden="1">
      <c r="B157" s="56"/>
      <c r="C157" s="72" t="s">
        <v>77</v>
      </c>
      <c r="D157" s="55" t="s">
        <v>3</v>
      </c>
      <c r="E157" s="71" t="s">
        <v>15</v>
      </c>
      <c r="F157" s="71" t="s">
        <v>8</v>
      </c>
      <c r="G157" s="71" t="s">
        <v>102</v>
      </c>
      <c r="H157" s="71" t="s">
        <v>71</v>
      </c>
      <c r="I157" s="62">
        <v>0</v>
      </c>
      <c r="J157" s="62"/>
      <c r="K157" s="62">
        <v>0</v>
      </c>
      <c r="L157" s="62">
        <v>0</v>
      </c>
    </row>
    <row r="158" spans="2:12" s="51" customFormat="1" ht="28.5" customHeight="1" hidden="1">
      <c r="B158" s="56"/>
      <c r="C158" s="57" t="s">
        <v>38</v>
      </c>
      <c r="D158" s="58" t="s">
        <v>3</v>
      </c>
      <c r="E158" s="75" t="s">
        <v>15</v>
      </c>
      <c r="F158" s="75" t="s">
        <v>27</v>
      </c>
      <c r="G158" s="75" t="s">
        <v>56</v>
      </c>
      <c r="H158" s="75" t="s">
        <v>2</v>
      </c>
      <c r="I158" s="59">
        <f>I159</f>
        <v>1766.68</v>
      </c>
      <c r="J158" s="62"/>
      <c r="K158" s="59">
        <f>K159</f>
        <v>0</v>
      </c>
      <c r="L158" s="59">
        <f>L159</f>
        <v>0</v>
      </c>
    </row>
    <row r="159" spans="2:12" s="51" customFormat="1" ht="15.75" customHeight="1" hidden="1">
      <c r="B159" s="56"/>
      <c r="C159" s="61" t="s">
        <v>91</v>
      </c>
      <c r="D159" s="55" t="s">
        <v>3</v>
      </c>
      <c r="E159" s="71" t="s">
        <v>15</v>
      </c>
      <c r="F159" s="71" t="s">
        <v>27</v>
      </c>
      <c r="G159" s="71" t="s">
        <v>103</v>
      </c>
      <c r="H159" s="71" t="s">
        <v>2</v>
      </c>
      <c r="I159" s="62">
        <f>I160</f>
        <v>1766.68</v>
      </c>
      <c r="J159" s="62"/>
      <c r="K159" s="62">
        <v>0</v>
      </c>
      <c r="L159" s="62">
        <v>0</v>
      </c>
    </row>
    <row r="160" spans="2:12" s="51" customFormat="1" ht="24" customHeight="1" hidden="1">
      <c r="B160" s="56"/>
      <c r="C160" s="72" t="s">
        <v>76</v>
      </c>
      <c r="D160" s="55" t="s">
        <v>3</v>
      </c>
      <c r="E160" s="55" t="s">
        <v>15</v>
      </c>
      <c r="F160" s="55" t="s">
        <v>27</v>
      </c>
      <c r="G160" s="55" t="s">
        <v>103</v>
      </c>
      <c r="H160" s="55" t="s">
        <v>64</v>
      </c>
      <c r="I160" s="62">
        <v>1766.68</v>
      </c>
      <c r="J160" s="62"/>
      <c r="K160" s="62">
        <v>0</v>
      </c>
      <c r="L160" s="62">
        <v>0</v>
      </c>
    </row>
    <row r="161" spans="2:13" s="51" customFormat="1" ht="24" customHeight="1" hidden="1">
      <c r="B161" s="56"/>
      <c r="C161" s="87" t="s">
        <v>39</v>
      </c>
      <c r="D161" s="58" t="s">
        <v>104</v>
      </c>
      <c r="E161" s="58" t="s">
        <v>40</v>
      </c>
      <c r="F161" s="58" t="s">
        <v>40</v>
      </c>
      <c r="G161" s="58" t="s">
        <v>105</v>
      </c>
      <c r="H161" s="58"/>
      <c r="I161" s="59">
        <v>0</v>
      </c>
      <c r="J161" s="62"/>
      <c r="K161" s="59">
        <v>0</v>
      </c>
      <c r="L161" s="59">
        <v>218.3</v>
      </c>
      <c r="M161" s="88"/>
    </row>
    <row r="162" spans="2:13" s="51" customFormat="1" ht="48.75" customHeight="1">
      <c r="B162" s="56"/>
      <c r="C162" s="87" t="s">
        <v>255</v>
      </c>
      <c r="D162" s="58"/>
      <c r="E162" s="58"/>
      <c r="F162" s="58"/>
      <c r="G162" s="106"/>
      <c r="H162" s="58"/>
      <c r="I162" s="59">
        <f>I163+I164</f>
        <v>117.7</v>
      </c>
      <c r="J162" s="62"/>
      <c r="K162" s="59">
        <f>K163+K164</f>
        <v>117.7</v>
      </c>
      <c r="L162" s="59"/>
      <c r="M162" s="88"/>
    </row>
    <row r="163" spans="2:13" s="51" customFormat="1" ht="27.75" customHeight="1">
      <c r="B163" s="56"/>
      <c r="C163" s="110" t="s">
        <v>118</v>
      </c>
      <c r="D163" s="55" t="s">
        <v>3</v>
      </c>
      <c r="E163" s="71" t="s">
        <v>15</v>
      </c>
      <c r="F163" s="71" t="s">
        <v>27</v>
      </c>
      <c r="G163" s="112" t="s">
        <v>238</v>
      </c>
      <c r="H163" s="71" t="s">
        <v>64</v>
      </c>
      <c r="I163" s="62">
        <v>90.4</v>
      </c>
      <c r="J163" s="62"/>
      <c r="K163" s="62">
        <v>90.4</v>
      </c>
      <c r="L163" s="59"/>
      <c r="M163" s="88"/>
    </row>
    <row r="164" spans="2:13" s="51" customFormat="1" ht="31.5" customHeight="1">
      <c r="B164" s="56"/>
      <c r="C164" s="67" t="s">
        <v>119</v>
      </c>
      <c r="D164" s="55" t="s">
        <v>3</v>
      </c>
      <c r="E164" s="71" t="s">
        <v>15</v>
      </c>
      <c r="F164" s="71" t="s">
        <v>27</v>
      </c>
      <c r="G164" s="112" t="s">
        <v>238</v>
      </c>
      <c r="H164" s="71" t="s">
        <v>117</v>
      </c>
      <c r="I164" s="62">
        <v>27.3</v>
      </c>
      <c r="J164" s="62"/>
      <c r="K164" s="62">
        <v>27.3</v>
      </c>
      <c r="L164" s="59"/>
      <c r="M164" s="88"/>
    </row>
    <row r="165" spans="2:12" s="51" customFormat="1" ht="39.75" customHeight="1">
      <c r="B165" s="56"/>
      <c r="C165" s="57" t="s">
        <v>41</v>
      </c>
      <c r="D165" s="58"/>
      <c r="E165" s="58"/>
      <c r="F165" s="58"/>
      <c r="G165" s="58"/>
      <c r="H165" s="58"/>
      <c r="I165" s="59">
        <f>I134+I108+I96+I69+I58+I53+I47+I8</f>
        <v>7076.41</v>
      </c>
      <c r="J165" s="59">
        <f>K165-I165</f>
        <v>42</v>
      </c>
      <c r="K165" s="59">
        <f>K8+K47+K69+K108+K134+K96+K58+K53</f>
        <v>7118.41</v>
      </c>
      <c r="L165" s="59" t="e">
        <f>L8+L47+#REF!+L69+L108+L134+L161</f>
        <v>#REF!</v>
      </c>
    </row>
    <row r="166" spans="2:12" ht="17.25" customHeight="1">
      <c r="B166" s="89"/>
      <c r="C166" s="90"/>
      <c r="D166" s="91"/>
      <c r="E166" s="91"/>
      <c r="F166" s="91"/>
      <c r="G166" s="91"/>
      <c r="H166" s="91"/>
      <c r="I166" s="91"/>
      <c r="J166" s="91"/>
      <c r="K166" s="91"/>
      <c r="L166" s="94"/>
    </row>
    <row r="167" spans="2:12" s="92" customFormat="1" ht="17.25" customHeight="1">
      <c r="B167" s="89"/>
      <c r="C167" s="90"/>
      <c r="D167" s="91"/>
      <c r="E167" s="91"/>
      <c r="F167" s="91"/>
      <c r="G167" s="91"/>
      <c r="H167" s="91"/>
      <c r="I167" s="91"/>
      <c r="J167" s="91"/>
      <c r="K167" s="91"/>
      <c r="L167" s="94"/>
    </row>
    <row r="168" ht="12.75"/>
    <row r="169" ht="12.75"/>
    <row r="170" spans="2:13" ht="182.25" customHeight="1">
      <c r="B170" s="205" t="s">
        <v>106</v>
      </c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93"/>
    </row>
  </sheetData>
  <sheetProtection selectLockedCells="1" selectUnlockedCells="1"/>
  <mergeCells count="13">
    <mergeCell ref="H1:L1"/>
    <mergeCell ref="B3:L3"/>
    <mergeCell ref="H4:L4"/>
    <mergeCell ref="C5:C6"/>
    <mergeCell ref="D5:D6"/>
    <mergeCell ref="E5:E6"/>
    <mergeCell ref="F5:F6"/>
    <mergeCell ref="G5:G6"/>
    <mergeCell ref="H5:H6"/>
    <mergeCell ref="I5:J5"/>
    <mergeCell ref="K5:K6"/>
    <mergeCell ref="L5:L6"/>
    <mergeCell ref="B170:L170"/>
  </mergeCells>
  <printOptions/>
  <pageMargins left="0.27569444444444446" right="0.19652777777777777" top="0.5513888888888889" bottom="0.39375" header="0.5118055555555555" footer="0.5118055555555555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19.57421875" style="9" customWidth="1"/>
    <col min="2" max="2" width="65.140625" style="3" customWidth="1"/>
    <col min="3" max="3" width="15.57421875" style="3" hidden="1" customWidth="1"/>
    <col min="4" max="4" width="15.57421875" style="10" hidden="1" customWidth="1"/>
    <col min="5" max="5" width="28.00390625" style="1" customWidth="1"/>
    <col min="6" max="6" width="13.00390625" style="1" hidden="1" customWidth="1"/>
    <col min="7" max="16384" width="9.140625" style="1" customWidth="1"/>
  </cols>
  <sheetData>
    <row r="1" spans="4:6" ht="132.75" customHeight="1">
      <c r="D1" s="201" t="s">
        <v>242</v>
      </c>
      <c r="E1" s="201"/>
      <c r="F1" s="201"/>
    </row>
    <row r="2" spans="4:5" ht="24" customHeight="1">
      <c r="D2" s="11"/>
      <c r="E2" s="11"/>
    </row>
    <row r="3" spans="1:7" ht="64.5" customHeight="1">
      <c r="A3" s="202" t="s">
        <v>243</v>
      </c>
      <c r="B3" s="202"/>
      <c r="C3" s="202"/>
      <c r="D3" s="202"/>
      <c r="E3" s="202"/>
      <c r="F3" s="37"/>
      <c r="G3" s="38"/>
    </row>
    <row r="4" spans="1:7" s="40" customFormat="1" ht="16.5" customHeight="1" thickBot="1">
      <c r="A4" s="37"/>
      <c r="B4" s="39"/>
      <c r="C4" s="39"/>
      <c r="D4" s="37"/>
      <c r="E4" s="191" t="s">
        <v>0</v>
      </c>
      <c r="F4" s="191"/>
      <c r="G4" s="38"/>
    </row>
    <row r="5" spans="1:6" s="6" customFormat="1" ht="81" customHeight="1">
      <c r="A5" s="183" t="s">
        <v>244</v>
      </c>
      <c r="B5" s="185" t="s">
        <v>246</v>
      </c>
      <c r="C5" s="184" t="s">
        <v>107</v>
      </c>
      <c r="D5" s="184" t="s">
        <v>245</v>
      </c>
      <c r="E5" s="184" t="s">
        <v>107</v>
      </c>
      <c r="F5" s="14" t="s">
        <v>42</v>
      </c>
    </row>
    <row r="6" spans="1:6" s="40" customFormat="1" ht="47.25">
      <c r="A6" s="187" t="s">
        <v>8</v>
      </c>
      <c r="B6" s="64" t="s">
        <v>65</v>
      </c>
      <c r="C6" s="8"/>
      <c r="D6" s="8"/>
      <c r="E6" s="186">
        <f>6401.87+42</f>
        <v>6443.87</v>
      </c>
      <c r="F6" s="42">
        <v>5</v>
      </c>
    </row>
    <row r="7" spans="1:6" s="2" customFormat="1" ht="21" customHeight="1">
      <c r="A7" s="18"/>
      <c r="B7" s="26" t="s">
        <v>247</v>
      </c>
      <c r="C7" s="17"/>
      <c r="D7" s="17"/>
      <c r="E7" s="17">
        <f>E6</f>
        <v>6443.87</v>
      </c>
      <c r="F7" s="43">
        <v>357.67</v>
      </c>
    </row>
    <row r="8" spans="2:3" ht="12.75">
      <c r="B8" s="36"/>
      <c r="C8" s="36"/>
    </row>
    <row r="9" spans="2:3" ht="12.75">
      <c r="B9" s="36"/>
      <c r="C9" s="36"/>
    </row>
    <row r="10" spans="2:3" ht="12.75">
      <c r="B10" s="36"/>
      <c r="C10" s="36"/>
    </row>
    <row r="11" spans="2:3" ht="12.75">
      <c r="B11" s="36"/>
      <c r="C11" s="36"/>
    </row>
    <row r="12" spans="2:3" ht="12.75">
      <c r="B12" s="36"/>
      <c r="C12" s="36"/>
    </row>
    <row r="13" spans="2:3" ht="12.75">
      <c r="B13" s="36"/>
      <c r="C13" s="36"/>
    </row>
    <row r="14" spans="2:3" ht="12.75">
      <c r="B14" s="36"/>
      <c r="C14" s="36"/>
    </row>
    <row r="15" spans="2:3" ht="12.75">
      <c r="B15" s="36"/>
      <c r="C15" s="36"/>
    </row>
    <row r="16" spans="2:3" ht="12.75">
      <c r="B16" s="36"/>
      <c r="C16" s="36"/>
    </row>
    <row r="17" spans="2:3" ht="12.75">
      <c r="B17" s="36"/>
      <c r="C17" s="36"/>
    </row>
    <row r="18" spans="2:3" ht="12.75">
      <c r="B18" s="36"/>
      <c r="C18" s="36"/>
    </row>
    <row r="19" spans="2:3" ht="12.75">
      <c r="B19" s="36"/>
      <c r="C19" s="36"/>
    </row>
    <row r="20" spans="1:8" s="10" customFormat="1" ht="12.75">
      <c r="A20" s="9"/>
      <c r="B20" s="36"/>
      <c r="C20" s="36"/>
      <c r="E20" s="1"/>
      <c r="F20" s="1"/>
      <c r="G20" s="1"/>
      <c r="H20" s="1"/>
    </row>
    <row r="21" spans="1:8" s="10" customFormat="1" ht="12.75">
      <c r="A21" s="9"/>
      <c r="B21" s="36"/>
      <c r="C21" s="36"/>
      <c r="E21" s="1"/>
      <c r="F21" s="1"/>
      <c r="G21" s="1"/>
      <c r="H21" s="1"/>
    </row>
    <row r="22" spans="1:8" s="10" customFormat="1" ht="12.75">
      <c r="A22" s="9"/>
      <c r="B22" s="36"/>
      <c r="C22" s="36"/>
      <c r="E22" s="1"/>
      <c r="F22" s="1"/>
      <c r="G22" s="1"/>
      <c r="H22" s="1"/>
    </row>
    <row r="23" spans="1:8" s="10" customFormat="1" ht="12.75">
      <c r="A23" s="9"/>
      <c r="B23" s="36"/>
      <c r="C23" s="36"/>
      <c r="E23" s="1"/>
      <c r="F23" s="1"/>
      <c r="G23" s="1"/>
      <c r="H23" s="1"/>
    </row>
    <row r="24" spans="1:8" s="10" customFormat="1" ht="12.75">
      <c r="A24" s="9"/>
      <c r="B24" s="36"/>
      <c r="C24" s="36"/>
      <c r="E24" s="1"/>
      <c r="F24" s="1"/>
      <c r="G24" s="1"/>
      <c r="H24" s="1"/>
    </row>
    <row r="25" spans="1:8" s="10" customFormat="1" ht="12.75">
      <c r="A25" s="9"/>
      <c r="B25" s="36"/>
      <c r="C25" s="36"/>
      <c r="E25" s="1"/>
      <c r="F25" s="1"/>
      <c r="G25" s="1"/>
      <c r="H25" s="1"/>
    </row>
    <row r="26" spans="1:8" s="10" customFormat="1" ht="12.75">
      <c r="A26" s="9"/>
      <c r="B26" s="36"/>
      <c r="C26" s="36"/>
      <c r="E26" s="1"/>
      <c r="F26" s="1"/>
      <c r="G26" s="1"/>
      <c r="H26" s="1"/>
    </row>
    <row r="27" spans="1:8" s="10" customFormat="1" ht="12.75">
      <c r="A27" s="9"/>
      <c r="B27" s="36"/>
      <c r="C27" s="36"/>
      <c r="E27" s="1"/>
      <c r="F27" s="1"/>
      <c r="G27" s="1"/>
      <c r="H27" s="1"/>
    </row>
    <row r="28" spans="1:8" s="10" customFormat="1" ht="12.75">
      <c r="A28" s="9"/>
      <c r="B28" s="36"/>
      <c r="C28" s="36"/>
      <c r="E28" s="1"/>
      <c r="F28" s="1"/>
      <c r="G28" s="1"/>
      <c r="H28" s="1"/>
    </row>
    <row r="29" spans="1:8" s="10" customFormat="1" ht="12.75">
      <c r="A29" s="9"/>
      <c r="B29" s="36"/>
      <c r="C29" s="36"/>
      <c r="E29" s="1"/>
      <c r="F29" s="1"/>
      <c r="G29" s="1"/>
      <c r="H29" s="1"/>
    </row>
    <row r="30" spans="1:8" s="10" customFormat="1" ht="12.75">
      <c r="A30" s="9"/>
      <c r="B30" s="36"/>
      <c r="C30" s="36"/>
      <c r="E30" s="1"/>
      <c r="F30" s="1"/>
      <c r="G30" s="1"/>
      <c r="H30" s="1"/>
    </row>
    <row r="31" spans="1:8" s="10" customFormat="1" ht="12.75">
      <c r="A31" s="9"/>
      <c r="B31" s="36"/>
      <c r="C31" s="36"/>
      <c r="E31" s="1"/>
      <c r="F31" s="1"/>
      <c r="G31" s="1"/>
      <c r="H31" s="1"/>
    </row>
    <row r="32" spans="1:8" s="10" customFormat="1" ht="12.75">
      <c r="A32" s="9"/>
      <c r="B32" s="36"/>
      <c r="C32" s="36"/>
      <c r="E32" s="1"/>
      <c r="F32" s="1"/>
      <c r="G32" s="1"/>
      <c r="H32" s="1"/>
    </row>
    <row r="33" spans="1:8" s="10" customFormat="1" ht="12.75">
      <c r="A33" s="9"/>
      <c r="B33" s="36"/>
      <c r="C33" s="36"/>
      <c r="E33" s="1"/>
      <c r="F33" s="1"/>
      <c r="G33" s="1"/>
      <c r="H33" s="1"/>
    </row>
    <row r="34" spans="1:8" s="10" customFormat="1" ht="12.75">
      <c r="A34" s="9"/>
      <c r="B34" s="36"/>
      <c r="C34" s="36"/>
      <c r="E34" s="1"/>
      <c r="F34" s="1"/>
      <c r="G34" s="1"/>
      <c r="H34" s="1"/>
    </row>
    <row r="35" spans="1:8" s="10" customFormat="1" ht="12.75">
      <c r="A35" s="9"/>
      <c r="B35" s="36"/>
      <c r="C35" s="36"/>
      <c r="E35" s="1"/>
      <c r="F35" s="1"/>
      <c r="G35" s="1"/>
      <c r="H35" s="1"/>
    </row>
    <row r="36" spans="1:8" s="10" customFormat="1" ht="12.75">
      <c r="A36" s="9"/>
      <c r="B36" s="36"/>
      <c r="C36" s="36"/>
      <c r="E36" s="1"/>
      <c r="F36" s="1"/>
      <c r="G36" s="1"/>
      <c r="H36" s="1"/>
    </row>
    <row r="37" spans="1:8" s="10" customFormat="1" ht="12.75">
      <c r="A37" s="9"/>
      <c r="B37" s="36"/>
      <c r="C37" s="36"/>
      <c r="E37" s="1"/>
      <c r="F37" s="1"/>
      <c r="G37" s="1"/>
      <c r="H37" s="1"/>
    </row>
    <row r="38" spans="1:8" s="10" customFormat="1" ht="12.75">
      <c r="A38" s="9"/>
      <c r="B38" s="36"/>
      <c r="C38" s="36"/>
      <c r="E38" s="1"/>
      <c r="F38" s="1"/>
      <c r="G38" s="1"/>
      <c r="H38" s="1"/>
    </row>
    <row r="39" spans="1:8" s="10" customFormat="1" ht="12.75">
      <c r="A39" s="9"/>
      <c r="B39" s="36"/>
      <c r="C39" s="36"/>
      <c r="E39" s="1"/>
      <c r="F39" s="1"/>
      <c r="G39" s="1"/>
      <c r="H39" s="1"/>
    </row>
    <row r="40" spans="1:8" s="10" customFormat="1" ht="12.75">
      <c r="A40" s="9"/>
      <c r="B40" s="36"/>
      <c r="C40" s="36"/>
      <c r="E40" s="1"/>
      <c r="F40" s="1"/>
      <c r="G40" s="1"/>
      <c r="H40" s="1"/>
    </row>
    <row r="41" spans="1:8" s="10" customFormat="1" ht="12.75">
      <c r="A41" s="9"/>
      <c r="B41" s="36"/>
      <c r="C41" s="36"/>
      <c r="E41" s="1"/>
      <c r="F41" s="1"/>
      <c r="G41" s="1"/>
      <c r="H41" s="1"/>
    </row>
    <row r="42" spans="1:8" s="10" customFormat="1" ht="12.75">
      <c r="A42" s="9"/>
      <c r="B42" s="36"/>
      <c r="C42" s="36"/>
      <c r="E42" s="1"/>
      <c r="F42" s="1"/>
      <c r="G42" s="1"/>
      <c r="H42" s="1"/>
    </row>
    <row r="43" spans="1:8" s="10" customFormat="1" ht="12.75">
      <c r="A43" s="9"/>
      <c r="B43" s="36"/>
      <c r="C43" s="36"/>
      <c r="E43" s="1"/>
      <c r="F43" s="1"/>
      <c r="G43" s="1"/>
      <c r="H43" s="1"/>
    </row>
    <row r="44" spans="1:8" s="10" customFormat="1" ht="12.75">
      <c r="A44" s="9"/>
      <c r="B44" s="36"/>
      <c r="C44" s="36"/>
      <c r="E44" s="1"/>
      <c r="F44" s="1"/>
      <c r="G44" s="1"/>
      <c r="H44" s="1"/>
    </row>
    <row r="45" spans="1:8" s="10" customFormat="1" ht="12.75">
      <c r="A45" s="9"/>
      <c r="B45" s="36"/>
      <c r="C45" s="36"/>
      <c r="E45" s="1"/>
      <c r="F45" s="1"/>
      <c r="G45" s="1"/>
      <c r="H45" s="1"/>
    </row>
    <row r="46" spans="1:8" s="10" customFormat="1" ht="12.75">
      <c r="A46" s="9"/>
      <c r="B46" s="36"/>
      <c r="C46" s="36"/>
      <c r="E46" s="1"/>
      <c r="F46" s="1"/>
      <c r="G46" s="1"/>
      <c r="H46" s="1"/>
    </row>
    <row r="47" spans="1:8" s="10" customFormat="1" ht="12.75">
      <c r="A47" s="9"/>
      <c r="B47" s="36"/>
      <c r="C47" s="36"/>
      <c r="E47" s="1"/>
      <c r="F47" s="1"/>
      <c r="G47" s="1"/>
      <c r="H47" s="1"/>
    </row>
    <row r="48" spans="1:8" s="10" customFormat="1" ht="12.75">
      <c r="A48" s="9"/>
      <c r="B48" s="36"/>
      <c r="C48" s="36"/>
      <c r="E48" s="1"/>
      <c r="F48" s="1"/>
      <c r="G48" s="1"/>
      <c r="H48" s="1"/>
    </row>
    <row r="49" spans="1:8" s="10" customFormat="1" ht="12.75">
      <c r="A49" s="9"/>
      <c r="B49" s="36"/>
      <c r="C49" s="36"/>
      <c r="E49" s="1"/>
      <c r="F49" s="1"/>
      <c r="G49" s="1"/>
      <c r="H49" s="1"/>
    </row>
    <row r="50" spans="1:8" s="10" customFormat="1" ht="12.75">
      <c r="A50" s="9"/>
      <c r="B50" s="36"/>
      <c r="C50" s="36"/>
      <c r="E50" s="1"/>
      <c r="F50" s="1"/>
      <c r="G50" s="1"/>
      <c r="H50" s="1"/>
    </row>
    <row r="51" spans="1:8" s="10" customFormat="1" ht="12.75">
      <c r="A51" s="9"/>
      <c r="B51" s="36"/>
      <c r="C51" s="36"/>
      <c r="E51" s="1"/>
      <c r="F51" s="1"/>
      <c r="G51" s="1"/>
      <c r="H51" s="1"/>
    </row>
    <row r="52" spans="1:8" s="10" customFormat="1" ht="12.75">
      <c r="A52" s="9"/>
      <c r="B52" s="36"/>
      <c r="C52" s="36"/>
      <c r="E52" s="1"/>
      <c r="F52" s="1"/>
      <c r="G52" s="1"/>
      <c r="H52" s="1"/>
    </row>
    <row r="53" spans="1:8" s="10" customFormat="1" ht="12.75">
      <c r="A53" s="9"/>
      <c r="B53" s="36"/>
      <c r="C53" s="36"/>
      <c r="E53" s="1"/>
      <c r="F53" s="1"/>
      <c r="G53" s="1"/>
      <c r="H53" s="1"/>
    </row>
    <row r="54" spans="1:8" s="10" customFormat="1" ht="12.75">
      <c r="A54" s="9"/>
      <c r="B54" s="36"/>
      <c r="C54" s="36"/>
      <c r="E54" s="1"/>
      <c r="F54" s="1"/>
      <c r="G54" s="1"/>
      <c r="H54" s="1"/>
    </row>
    <row r="55" spans="1:8" s="10" customFormat="1" ht="12.75">
      <c r="A55" s="9"/>
      <c r="B55" s="36"/>
      <c r="C55" s="36"/>
      <c r="E55" s="1"/>
      <c r="F55" s="1"/>
      <c r="G55" s="1"/>
      <c r="H55" s="1"/>
    </row>
    <row r="56" spans="1:8" s="10" customFormat="1" ht="12.75">
      <c r="A56" s="9"/>
      <c r="B56" s="36"/>
      <c r="C56" s="36"/>
      <c r="E56" s="1"/>
      <c r="F56" s="1"/>
      <c r="G56" s="1"/>
      <c r="H56" s="1"/>
    </row>
    <row r="57" spans="1:8" s="10" customFormat="1" ht="12.75">
      <c r="A57" s="9"/>
      <c r="B57" s="36"/>
      <c r="C57" s="36"/>
      <c r="E57" s="1"/>
      <c r="F57" s="1"/>
      <c r="G57" s="1"/>
      <c r="H57" s="1"/>
    </row>
    <row r="58" spans="1:8" s="10" customFormat="1" ht="12.75">
      <c r="A58" s="9"/>
      <c r="B58" s="36"/>
      <c r="C58" s="36"/>
      <c r="E58" s="1"/>
      <c r="F58" s="1"/>
      <c r="G58" s="1"/>
      <c r="H58" s="1"/>
    </row>
    <row r="59" spans="1:8" s="10" customFormat="1" ht="12.75">
      <c r="A59" s="9"/>
      <c r="B59" s="36"/>
      <c r="C59" s="36"/>
      <c r="E59" s="1"/>
      <c r="F59" s="1"/>
      <c r="G59" s="1"/>
      <c r="H59" s="1"/>
    </row>
  </sheetData>
  <sheetProtection selectLockedCells="1" selectUnlockedCells="1"/>
  <mergeCells count="3">
    <mergeCell ref="D1:F1"/>
    <mergeCell ref="A3:E3"/>
    <mergeCell ref="E4:F4"/>
  </mergeCells>
  <printOptions/>
  <pageMargins left="0.7083333333333334" right="0.7083333333333334" top="0.39375" bottom="0.3541666666666667" header="0.5118055555555555" footer="0.5118055555555555"/>
  <pageSetup fitToHeight="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2017-09-12T02:05:47Z</cp:lastPrinted>
  <dcterms:modified xsi:type="dcterms:W3CDTF">2017-09-12T02:05:50Z</dcterms:modified>
  <cp:category/>
  <cp:version/>
  <cp:contentType/>
  <cp:contentStatus/>
</cp:coreProperties>
</file>