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30" windowWidth="18150" windowHeight="1125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117" i="1" l="1"/>
  <c r="C117" i="1"/>
  <c r="D118" i="1"/>
  <c r="E118" i="1"/>
  <c r="E117" i="1" s="1"/>
  <c r="C118" i="1"/>
  <c r="D125" i="1" l="1"/>
  <c r="E124" i="1"/>
  <c r="D124" i="1"/>
  <c r="C124" i="1"/>
  <c r="D123" i="1"/>
  <c r="E122" i="1"/>
  <c r="D122" i="1"/>
  <c r="C122" i="1"/>
  <c r="D121" i="1"/>
  <c r="E120" i="1"/>
  <c r="D120" i="1"/>
  <c r="D116" i="1"/>
  <c r="E115" i="1"/>
  <c r="D115" i="1"/>
  <c r="C115" i="1"/>
  <c r="E114" i="1"/>
  <c r="D114" i="1" s="1"/>
  <c r="C114" i="1"/>
  <c r="C113" i="1" s="1"/>
  <c r="C96" i="1" s="1"/>
  <c r="D112" i="1"/>
  <c r="E111" i="1"/>
  <c r="D111" i="1"/>
  <c r="C111" i="1"/>
  <c r="D110" i="1"/>
  <c r="E109" i="1"/>
  <c r="D109" i="1"/>
  <c r="C109" i="1"/>
  <c r="D108" i="1"/>
  <c r="E107" i="1"/>
  <c r="D107" i="1"/>
  <c r="C107" i="1"/>
  <c r="D106" i="1"/>
  <c r="E105" i="1"/>
  <c r="D105" i="1"/>
  <c r="C105" i="1"/>
  <c r="D104" i="1"/>
  <c r="E103" i="1"/>
  <c r="D103" i="1"/>
  <c r="C103" i="1"/>
  <c r="D102" i="1"/>
  <c r="E101" i="1"/>
  <c r="D101" i="1"/>
  <c r="C101" i="1"/>
  <c r="D100" i="1"/>
  <c r="E99" i="1"/>
  <c r="D99" i="1"/>
  <c r="C99" i="1"/>
  <c r="D98" i="1"/>
  <c r="E97" i="1"/>
  <c r="D97" i="1"/>
  <c r="C97" i="1"/>
  <c r="E94" i="1"/>
  <c r="D94" i="1"/>
  <c r="C94" i="1"/>
  <c r="D93" i="1"/>
  <c r="E92" i="1"/>
  <c r="D92" i="1" s="1"/>
  <c r="C92" i="1"/>
  <c r="D91" i="1"/>
  <c r="E90" i="1"/>
  <c r="D90" i="1" s="1"/>
  <c r="C90" i="1"/>
  <c r="D89" i="1"/>
  <c r="E88" i="1"/>
  <c r="D88" i="1"/>
  <c r="C88" i="1"/>
  <c r="D87" i="1"/>
  <c r="E86" i="1"/>
  <c r="D86" i="1"/>
  <c r="C86" i="1"/>
  <c r="D85" i="1"/>
  <c r="E84" i="1"/>
  <c r="D84" i="1"/>
  <c r="C84" i="1"/>
  <c r="C83" i="1"/>
  <c r="D82" i="1"/>
  <c r="E81" i="1"/>
  <c r="D81" i="1" s="1"/>
  <c r="C81" i="1"/>
  <c r="D80" i="1"/>
  <c r="E79" i="1"/>
  <c r="D79" i="1" s="1"/>
  <c r="C79" i="1"/>
  <c r="E78" i="1"/>
  <c r="D78" i="1"/>
  <c r="E77" i="1"/>
  <c r="D77" i="1"/>
  <c r="C77" i="1"/>
  <c r="E76" i="1"/>
  <c r="D76" i="1" s="1"/>
  <c r="C76" i="1"/>
  <c r="D73" i="1"/>
  <c r="E72" i="1"/>
  <c r="C72" i="1"/>
  <c r="C71" i="1" s="1"/>
  <c r="D70" i="1"/>
  <c r="E69" i="1"/>
  <c r="D69" i="1"/>
  <c r="C69" i="1"/>
  <c r="D68" i="1"/>
  <c r="E67" i="1"/>
  <c r="D67" i="1"/>
  <c r="C67" i="1"/>
  <c r="E66" i="1"/>
  <c r="D66" i="1" s="1"/>
  <c r="C66" i="1"/>
  <c r="D65" i="1"/>
  <c r="D64" i="1"/>
  <c r="D63" i="1"/>
  <c r="E62" i="1"/>
  <c r="D62" i="1" s="1"/>
  <c r="C62" i="1"/>
  <c r="D61" i="1"/>
  <c r="D60" i="1"/>
  <c r="D59" i="1"/>
  <c r="E58" i="1"/>
  <c r="D58" i="1" s="1"/>
  <c r="C58" i="1"/>
  <c r="C57" i="1" s="1"/>
  <c r="D56" i="1"/>
  <c r="E55" i="1"/>
  <c r="D55" i="1" s="1"/>
  <c r="C55" i="1"/>
  <c r="C54" i="1" s="1"/>
  <c r="C53" i="1" s="1"/>
  <c r="D52" i="1"/>
  <c r="E51" i="1"/>
  <c r="D51" i="1" s="1"/>
  <c r="C51" i="1"/>
  <c r="C50" i="1"/>
  <c r="D49" i="1"/>
  <c r="E48" i="1"/>
  <c r="D48" i="1" s="1"/>
  <c r="C48" i="1"/>
  <c r="D47" i="1"/>
  <c r="E46" i="1"/>
  <c r="D46" i="1" s="1"/>
  <c r="C46" i="1"/>
  <c r="D45" i="1"/>
  <c r="E44" i="1"/>
  <c r="D44" i="1" s="1"/>
  <c r="C44" i="1"/>
  <c r="C43" i="1" s="1"/>
  <c r="C42" i="1" s="1"/>
  <c r="D40" i="1"/>
  <c r="D39" i="1"/>
  <c r="D38" i="1"/>
  <c r="E37" i="1"/>
  <c r="D37" i="1"/>
  <c r="D36" i="1" s="1"/>
  <c r="C37" i="1"/>
  <c r="E36" i="1"/>
  <c r="C36" i="1"/>
  <c r="D35" i="1"/>
  <c r="E34" i="1"/>
  <c r="D34" i="1" s="1"/>
  <c r="C34" i="1"/>
  <c r="C33" i="1" s="1"/>
  <c r="D32" i="1"/>
  <c r="E31" i="1"/>
  <c r="D31" i="1" s="1"/>
  <c r="C31" i="1"/>
  <c r="C30" i="1" s="1"/>
  <c r="D29" i="1"/>
  <c r="D28" i="1"/>
  <c r="E27" i="1"/>
  <c r="D27" i="1"/>
  <c r="D26" i="1" s="1"/>
  <c r="C27" i="1"/>
  <c r="E26" i="1"/>
  <c r="C26" i="1"/>
  <c r="D25" i="1"/>
  <c r="D24" i="1"/>
  <c r="D23" i="1"/>
  <c r="D22" i="1"/>
  <c r="D21" i="1"/>
  <c r="D20" i="1"/>
  <c r="E19" i="1"/>
  <c r="D19" i="1"/>
  <c r="C19" i="1"/>
  <c r="E18" i="1"/>
  <c r="D18" i="1" s="1"/>
  <c r="C18" i="1"/>
  <c r="D17" i="1"/>
  <c r="D16" i="1"/>
  <c r="D15" i="1"/>
  <c r="E14" i="1"/>
  <c r="D14" i="1" s="1"/>
  <c r="C14" i="1"/>
  <c r="C13" i="1" s="1"/>
  <c r="C12" i="1" s="1"/>
  <c r="C11" i="1" l="1"/>
  <c r="E30" i="1"/>
  <c r="D30" i="1" s="1"/>
  <c r="C41" i="1"/>
  <c r="E50" i="1"/>
  <c r="D50" i="1" s="1"/>
  <c r="E54" i="1"/>
  <c r="D54" i="1" s="1"/>
  <c r="D53" i="1" s="1"/>
  <c r="D57" i="1"/>
  <c r="D72" i="1"/>
  <c r="C75" i="1"/>
  <c r="C74" i="1" s="1"/>
  <c r="E83" i="1"/>
  <c r="D83" i="1"/>
  <c r="E13" i="1"/>
  <c r="E33" i="1"/>
  <c r="D33" i="1" s="1"/>
  <c r="E43" i="1"/>
  <c r="E53" i="1"/>
  <c r="E57" i="1"/>
  <c r="E71" i="1"/>
  <c r="D71" i="1" s="1"/>
  <c r="E113" i="1"/>
  <c r="C10" i="1" l="1"/>
  <c r="C9" i="1" s="1"/>
  <c r="D43" i="1"/>
  <c r="D42" i="1" s="1"/>
  <c r="D41" i="1" s="1"/>
  <c r="E42" i="1"/>
  <c r="E41" i="1" s="1"/>
  <c r="D13" i="1"/>
  <c r="E12" i="1"/>
  <c r="D113" i="1"/>
  <c r="D96" i="1" s="1"/>
  <c r="E96" i="1"/>
  <c r="E75" i="1" s="1"/>
  <c r="D75" i="1" l="1"/>
  <c r="D74" i="1" s="1"/>
  <c r="E74" i="1"/>
  <c r="D12" i="1"/>
  <c r="E11" i="1"/>
  <c r="D11" i="1" l="1"/>
  <c r="E10" i="1"/>
  <c r="D10" i="1" l="1"/>
  <c r="E9" i="1"/>
  <c r="D9" i="1" l="1"/>
</calcChain>
</file>

<file path=xl/sharedStrings.xml><?xml version="1.0" encoding="utf-8"?>
<sst xmlns="http://schemas.openxmlformats.org/spreadsheetml/2006/main" count="241" uniqueCount="240">
  <si>
    <t>Приложение 2</t>
  </si>
  <si>
    <t>ОБЩИЙ ОБЪЕМ ДОХОДОВ  МУНИЦИПАЛЬНОГО ОБРАЗОВАНИЯ "ОНГУДАЙСКИЙ РАЙОН" В 2013 ГОДУ</t>
  </si>
  <si>
    <t xml:space="preserve">Наименование </t>
  </si>
  <si>
    <t>Код дохода</t>
  </si>
  <si>
    <t>Итого с изменениями 2013год, тыс.руб,</t>
  </si>
  <si>
    <t>Изменения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</si>
  <si>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</si>
  <si>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</si>
  <si>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</si>
  <si>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</si>
  <si>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НАЛОГОВЫЕ  ДОХОДЫ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</si>
  <si>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</si>
  <si>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</si>
  <si>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</si>
  <si>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</si>
  <si>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</si>
  <si>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</si>
  <si>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</si>
  <si>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</si>
  <si>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</si>
  <si>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</si>
  <si>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</si>
  <si>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</si>
  <si>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</si>
  <si>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</si>
  <si>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</si>
  <si>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</si>
  <si>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</si>
  <si>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182 1  05  01010  00  0000  110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</si>
  <si>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</si>
  <si>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182  1  05  01020  00  0000  110</t>
  </si>
  <si>
    <t>Налог, взимаемый в виде стоимости патента в связи с применением упрощенной системы налогообложения</t>
  </si>
  <si>
    <t>182  1  05  01040  01  0000  110</t>
  </si>
  <si>
    <t>Минимальный налог, зачисляемый в бюджеты субъектов Российской Федерации</t>
  </si>
  <si>
    <t>182  1  05  01050  01  0000  110</t>
  </si>
  <si>
    <t>Единый налог на вмененный доход для отдельных видов деятельности</t>
  </si>
  <si>
    <t>182  1  05  02000  00  0000  110</t>
  </si>
  <si>
    <t>Единый сельскохозяйственный налог</t>
  </si>
  <si>
    <t>182  1  05  03000  00  0000  110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</si>
  <si>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</si>
  <si>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</si>
  <si>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</si>
  <si>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</si>
  <si>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</si>
  <si>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</si>
  <si>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 по имуществу, входящему в Единую систему газоснабжения</t>
  </si>
  <si>
    <t>182  1  06  02020  02  0000  110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</si>
  <si>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</si>
  <si>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</si>
  <si>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</si>
  <si>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</si>
  <si>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</si>
  <si>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182  1  07  01020  01  0000  110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</si>
  <si>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</si>
  <si>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</si>
  <si>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</si>
  <si>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</si>
  <si>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</si>
  <si>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</si>
  <si>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</si>
  <si>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</si>
  <si>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</si>
  <si>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</si>
  <si>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</si>
  <si>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</si>
  <si>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</si>
  <si>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920  1  08  07140  01  0000  110</t>
  </si>
  <si>
    <t>Государственная пошлина за выдачу разрешения на установку рекламной конструкции</t>
  </si>
  <si>
    <t>092  1  08  07150  01  1000  110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</si>
  <si>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</si>
  <si>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</si>
  <si>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</si>
  <si>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</si>
  <si>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</si>
  <si>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</si>
  <si>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</si>
  <si>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</si>
  <si>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092  1  11  05013  10  0000  120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</si>
  <si>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</si>
  <si>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</si>
  <si>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</si>
  <si>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092  1  11  05035  05  0000  120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</si>
  <si>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</si>
  <si>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</si>
  <si>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</si>
  <si>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048  1  12  01000  01  0000  120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</si>
  <si>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</si>
  <si>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</si>
  <si>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</si>
  <si>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000  1  13  01000  00  0000  130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</si>
  <si>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</si>
  <si>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092  1  13  01995  05  0000  130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</si>
  <si>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</si>
  <si>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</si>
  <si>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</si>
  <si>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</si>
  <si>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</si>
  <si>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</si>
  <si>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</si>
  <si>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092  1  14  06013  10  0000  430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</si>
  <si>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</si>
  <si>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</si>
  <si>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</si>
  <si>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</si>
  <si>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</si>
  <si>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182  1  16  03010  01  0000  140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</si>
  <si>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</si>
  <si>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</si>
  <si>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</si>
  <si>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</si>
  <si>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</si>
  <si>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</si>
  <si>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</si>
  <si>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</si>
  <si>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</si>
  <si>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048 1  16  25030  01  0000  140</t>
  </si>
  <si>
    <t>Денежные взыскания (штрафы) за нарушение земельного законодательства</t>
  </si>
  <si>
    <t>321  1  16  25060  01  0000  140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</si>
  <si>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</si>
  <si>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</si>
  <si>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</si>
  <si>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</si>
  <si>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</si>
  <si>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161  1  16  33050  05  0000  140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</si>
  <si>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</si>
  <si>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</si>
  <si>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</si>
  <si>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</si>
  <si>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</si>
  <si>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</si>
  <si>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</si>
  <si>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</si>
  <si>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</si>
  <si>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092  1  17  05050  05  0000  180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</si>
  <si>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</si>
  <si>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</si>
  <si>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</si>
  <si>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</si>
  <si>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</si>
  <si>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</si>
  <si>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</si>
  <si>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</si>
  <si>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</si>
  <si>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092  2  02  01001  05  0000  151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</si>
  <si>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</si>
  <si>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</si>
  <si>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</si>
  <si>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</si>
  <si>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Прочие дотации</t>
  </si>
  <si>
    <t>000  2  02  01999  00  0000  151</t>
  </si>
  <si>
    <t>Прочие дотации бюджетам муниципальных районов</t>
  </si>
  <si>
    <t>092  2  02  01999  05  0000  151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</si>
  <si>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</si>
  <si>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</si>
  <si>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</si>
  <si>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</si>
  <si>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</si>
  <si>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092  2  02  02009  05  0000  151</t>
  </si>
  <si>
    <t>Субсидии бюджетам на реализацию федеральных целевых программ</t>
  </si>
  <si>
    <t>000  2  02  02051  00  0000  151</t>
  </si>
  <si>
    <t>Субсидии бюджетам муниципальных районов на реализацию федеральных целевых программ</t>
  </si>
  <si>
    <t>092  2  02  02051  05  0000  151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</si>
  <si>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</si>
  <si>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</si>
  <si>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</si>
  <si>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092  2  02  02077  05  0000  151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</si>
  <si>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</si>
  <si>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</si>
  <si>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</si>
  <si>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</si>
  <si>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</si>
  <si>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</si>
  <si>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</si>
  <si>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092  2  02  02150  05  0000  151</t>
  </si>
  <si>
    <t>Прочие субсидии</t>
  </si>
  <si>
    <t>000  2  02  02999  00  0000  151</t>
  </si>
  <si>
    <t>Прочие субсидии бюджетам муниципальных районов</t>
  </si>
  <si>
    <t>092  2  02  02999  05  0000  151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</si>
  <si>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</si>
  <si>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</si>
  <si>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</si>
  <si>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</si>
  <si>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</si>
  <si>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092  2  02  03015  05  0000  151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</si>
  <si>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</si>
  <si>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</si>
  <si>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</si>
  <si>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092  2  02  03021  05  0000  151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</si>
  <si>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</si>
  <si>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</si>
  <si>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</si>
  <si>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092  2  02  03024  05  0000  151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</si>
  <si>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</si>
  <si>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</si>
  <si>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</si>
  <si>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092  2  02  03026  05  0000  151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</si>
  <si>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</si>
  <si>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</si>
  <si>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</si>
  <si>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092  2  02  03027  05  0000  151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</si>
  <si>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</si>
  <si>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</si>
  <si>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</si>
  <si>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092  2  02  03029  05  0000  151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</si>
  <si>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</si>
  <si>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</si>
  <si>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</si>
  <si>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092  2  02  03033  05  0000  151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</si>
  <si>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</si>
  <si>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</si>
  <si>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</si>
  <si>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092  2  02  03069  05  0000  151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</si>
  <si>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</si>
  <si>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</si>
  <si>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</si>
  <si>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092  2  02  03070  05  0000  151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</si>
  <si>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</si>
  <si>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000  2  02  03119  00  0000  151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</si>
  <si>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</si>
  <si>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092  2  02  03119  05  0000  151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</si>
  <si>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</si>
  <si>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</si>
  <si>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</si>
  <si>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</si>
  <si>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</si>
  <si>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092  2  02  04029  05  0000  151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</si>
  <si>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</si>
  <si>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</si>
  <si>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</si>
  <si>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092  2  18  05010  05  0000  151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</si>
  <si>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</si>
  <si>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</si>
  <si>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</si>
  <si>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092  2  19  05000  05  0000  151</t>
  </si>
  <si>
    <t>__________________________________________________</t>
  </si>
  <si>
    <t>к  решению "О бюджете муниципального образования "Онгудайский район" на 2012 год и на плановый период 2013-2014 годов"  ( в ред. реш.сессии от 13.03.2013г. № 39-1,от 13.06.2013г. № 41/2_)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</si>
  <si>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</si>
  <si>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</si>
  <si>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</si>
  <si>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000  2  02  04014  00  0000  151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</si>
</sst>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0000_р_._-;\-* #,##0.00000_р_._-;_-* &quot;-&quot;??_р_._-;_-@_-"/>
    <numFmt numFmtId="165" formatCode="_-* #,##0.00000_р_._-;\-* #,##0.00000_р_._-;_-* &quot;-&quot;?????_р_._-;_-@_-"/>
    <numFmt numFmtId="166" formatCode="_-* #,##0.0_р_._-;\-* #,##0.0_р_._-;_-* &quot;-&quot;??_р_._-;_-@_-"/>
    <numFmt numFmtId="167" formatCode="_-* #,##0.0000_р_._-;\-* #,##0.00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" fillId="0" borderId="0" xfId="0" applyFont="1" applyFill="1"/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vertical="justify"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/>
    </xf>
    <xf numFmtId="43" fontId="2" fillId="0" borderId="2" xfId="1" applyFont="1" applyFill="1" applyBorder="1" applyAlignment="1">
      <alignment horizontal="center"/>
    </xf>
    <xf numFmtId="43" fontId="2" fillId="0" borderId="2" xfId="1" applyNumberFormat="1" applyFont="1" applyFill="1" applyBorder="1" applyAlignment="1">
      <alignment horizontal="left"/>
    </xf>
    <xf numFmtId="43" fontId="2" fillId="0" borderId="2" xfId="1" applyNumberFormat="1" applyFont="1" applyFill="1" applyBorder="1" applyAlignment="1">
      <alignment horizontal="center"/>
    </xf>
    <xf numFmtId="164" fontId="2" fillId="0" borderId="0" xfId="1" applyNumberFormat="1" applyFont="1" applyFill="1"/>
    <xf numFmtId="165" fontId="2" fillId="0" borderId="0" xfId="0" applyNumberFormat="1" applyFont="1" applyFill="1"/>
    <xf numFmtId="166" fontId="2" fillId="0" borderId="2" xfId="1" applyNumberFormat="1" applyFont="1" applyFill="1" applyBorder="1" applyAlignment="1">
      <alignment horizontal="center"/>
    </xf>
    <xf numFmtId="167" fontId="2" fillId="0" borderId="0" xfId="1" applyNumberFormat="1" applyFont="1" applyFill="1"/>
    <xf numFmtId="49" fontId="2" fillId="0" borderId="2" xfId="0" applyNumberFormat="1" applyFont="1" applyFill="1" applyBorder="1" applyAlignment="1"/>
    <xf numFmtId="4" fontId="2" fillId="0" borderId="2" xfId="0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/>
    <xf numFmtId="43" fontId="2" fillId="0" borderId="2" xfId="1" applyFont="1" applyFill="1" applyBorder="1" applyAlignment="1">
      <alignment horizontal="left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justify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12" xfId="2"/>
    <cellStyle name="Обычный 2" xfId="3"/>
    <cellStyle name="Обычный 7" xfId="4"/>
    <cellStyle name="Финансовый" xfId="1" builtinId="3"/>
    <cellStyle name="Финансовый 13" xfId="5"/>
    <cellStyle name="Финансов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"/>
  <sheetViews>
    <sheetView tabSelected="1" topLeftCell="B1" workbookViewId="0">
      <selection activeCell="F9" sqref="F9"/>
    </sheetView>
  </sheetViews>
  <sheetFormatPr defaultRowHeight="15.75" x14ac:dyDescent="0.25"/>
  <cols>
    <col min="1" max="1" width="51.28515625" style="25" customWidth="1"/>
    <col min="2" max="2" width="33" style="26" customWidth="1"/>
    <col min="3" max="3" width="21.28515625" style="27" customWidth="1"/>
    <col min="4" max="4" width="25.28515625" style="26" customWidth="1"/>
    <col min="5" max="5" width="27.42578125" style="27" customWidth="1"/>
    <col min="6" max="6" width="24.5703125" style="4" customWidth="1"/>
    <col min="7" max="7" width="14.28515625" style="4" bestFit="1" customWidth="1"/>
    <col min="8" max="16384" width="9.140625" style="4"/>
  </cols>
  <sheetData>
    <row r="1" spans="1:7" x14ac:dyDescent="0.25">
      <c r="A1" s="1"/>
      <c r="B1" s="2"/>
      <c r="C1" s="28"/>
      <c r="D1" s="28"/>
      <c r="E1" s="3"/>
    </row>
    <row r="2" spans="1:7" ht="15" customHeight="1" x14ac:dyDescent="0.25">
      <c r="A2" s="1"/>
      <c r="B2" s="5"/>
      <c r="C2" s="29" t="s">
        <v>0</v>
      </c>
      <c r="D2" s="29"/>
      <c r="E2" s="29"/>
      <c r="F2" s="29"/>
    </row>
    <row r="3" spans="1:7" ht="25.5" customHeight="1" x14ac:dyDescent="0.25">
      <c r="A3" s="1"/>
      <c r="B3" s="5"/>
      <c r="C3" s="30" t="s">
        <v>235</v>
      </c>
      <c r="D3" s="30"/>
      <c r="E3" s="30"/>
      <c r="F3" s="6"/>
    </row>
    <row r="4" spans="1:7" ht="23.25" customHeight="1" x14ac:dyDescent="0.25">
      <c r="A4" s="1"/>
      <c r="B4" s="5"/>
      <c r="C4" s="30"/>
      <c r="D4" s="30"/>
      <c r="E4" s="30"/>
      <c r="F4" s="6"/>
    </row>
    <row r="5" spans="1:7" ht="42.75" customHeight="1" x14ac:dyDescent="0.25">
      <c r="A5" s="31" t="s">
        <v>1</v>
      </c>
      <c r="B5" s="31"/>
      <c r="C5" s="31"/>
      <c r="D5" s="31"/>
      <c r="E5" s="31"/>
    </row>
    <row r="6" spans="1:7" s="7" customFormat="1" ht="15.75" customHeight="1" x14ac:dyDescent="0.25">
      <c r="A6" s="32" t="s">
        <v>2</v>
      </c>
      <c r="B6" s="33" t="s">
        <v>3</v>
      </c>
      <c r="C6" s="34" t="s">
        <v>4</v>
      </c>
      <c r="D6" s="34" t="s">
        <v>5</v>
      </c>
      <c r="E6" s="34" t="s">
        <v>4</v>
      </c>
    </row>
    <row r="7" spans="1:7" s="8" customFormat="1" ht="58.5" customHeight="1" x14ac:dyDescent="0.2">
      <c r="A7" s="32"/>
      <c r="B7" s="33"/>
      <c r="C7" s="34"/>
      <c r="D7" s="34"/>
      <c r="E7" s="34"/>
    </row>
    <row r="8" spans="1:7" s="8" customFormat="1" ht="17.25" customHeight="1" x14ac:dyDescent="0.2">
      <c r="A8" s="9">
        <v>1</v>
      </c>
      <c r="B8" s="10">
        <v>2</v>
      </c>
      <c r="C8" s="9">
        <v>3</v>
      </c>
      <c r="D8" s="10">
        <v>4</v>
      </c>
      <c r="E8" s="9">
        <v>5</v>
      </c>
    </row>
    <row r="9" spans="1:7" x14ac:dyDescent="0.25">
      <c r="A9" s="11" t="s">
        <v>6</v>
      </c>
      <c r="B9" s="12" t="s">
        <v>7</v>
      </c>
      <c r="C9" s="13">
        <f>C10+C74</f>
        <v>331986.35644999996</v>
      </c>
      <c r="D9" s="14">
        <f>E9-C9</f>
        <v>30151.549550000054</v>
      </c>
      <c r="E9" s="15">
        <f>E10+E74</f>
        <v>362137.90600000002</v>
      </c>
      <c r="F9" s="16"/>
      <c r="G9" s="17"/>
    </row>
    <row r="10" spans="1:7" ht="17.25" customHeight="1" x14ac:dyDescent="0.25">
      <c r="A10" s="11" t="s">
        <v>8</v>
      </c>
      <c r="B10" s="12" t="s">
        <v>9</v>
      </c>
      <c r="C10" s="13">
        <f>C11+C41</f>
        <v>79641.948340000003</v>
      </c>
      <c r="D10" s="15">
        <f t="shared" ref="D10:D35" si="0">E10-C10</f>
        <v>436.03040000000328</v>
      </c>
      <c r="E10" s="15">
        <f>E11+E41</f>
        <v>80077.978740000006</v>
      </c>
      <c r="F10" s="16"/>
      <c r="G10" s="17"/>
    </row>
    <row r="11" spans="1:7" x14ac:dyDescent="0.25">
      <c r="A11" s="11" t="s">
        <v>10</v>
      </c>
      <c r="B11" s="12"/>
      <c r="C11" s="13">
        <f>C12+C18+C26+C30+C33</f>
        <v>76563.348339999997</v>
      </c>
      <c r="D11" s="18">
        <f t="shared" si="0"/>
        <v>-6.5999999933410436E-3</v>
      </c>
      <c r="E11" s="13">
        <f>E12+E18+E26+E30+E33</f>
        <v>76563.341740000003</v>
      </c>
      <c r="F11" s="16"/>
    </row>
    <row r="12" spans="1:7" x14ac:dyDescent="0.25">
      <c r="A12" s="11" t="s">
        <v>11</v>
      </c>
      <c r="B12" s="12" t="s">
        <v>12</v>
      </c>
      <c r="C12" s="13">
        <f>C13</f>
        <v>35472.948340000003</v>
      </c>
      <c r="D12" s="18">
        <f t="shared" si="0"/>
        <v>-6.6000000006170012E-3</v>
      </c>
      <c r="E12" s="15">
        <f>E13</f>
        <v>35472.941740000002</v>
      </c>
      <c r="F12" s="16"/>
    </row>
    <row r="13" spans="1:7" x14ac:dyDescent="0.25">
      <c r="A13" s="11" t="s">
        <v>13</v>
      </c>
      <c r="B13" s="12" t="s">
        <v>14</v>
      </c>
      <c r="C13" s="13">
        <f>SUM(C14:C17)</f>
        <v>35472.948340000003</v>
      </c>
      <c r="D13" s="18">
        <f t="shared" si="0"/>
        <v>-6.6000000006170012E-3</v>
      </c>
      <c r="E13" s="15">
        <f>SUM(E14:E17)</f>
        <v>35472.941740000002</v>
      </c>
      <c r="F13" s="19"/>
    </row>
    <row r="14" spans="1:7" ht="97.5" x14ac:dyDescent="0.25">
      <c r="A14" s="11" t="s">
        <v>15</v>
      </c>
      <c r="B14" s="12" t="s">
        <v>16</v>
      </c>
      <c r="C14" s="13">
        <f>31363+3861.93834+0.01</f>
        <v>35224.948340000003</v>
      </c>
      <c r="D14" s="18">
        <f t="shared" si="0"/>
        <v>-6.6000000006170012E-3</v>
      </c>
      <c r="E14" s="13">
        <f>31363+3861.93834+0.0034</f>
        <v>35224.941740000002</v>
      </c>
      <c r="F14" s="17"/>
    </row>
    <row r="15" spans="1:7" ht="141.75" x14ac:dyDescent="0.25">
      <c r="A15" s="11" t="s">
        <v>17</v>
      </c>
      <c r="B15" s="12" t="s">
        <v>18</v>
      </c>
      <c r="C15" s="13">
        <v>120</v>
      </c>
      <c r="D15" s="13">
        <f t="shared" si="0"/>
        <v>0</v>
      </c>
      <c r="E15" s="13">
        <v>120</v>
      </c>
    </row>
    <row r="16" spans="1:7" ht="78" customHeight="1" x14ac:dyDescent="0.25">
      <c r="A16" s="11" t="s">
        <v>19</v>
      </c>
      <c r="B16" s="12" t="s">
        <v>20</v>
      </c>
      <c r="C16" s="13">
        <v>32</v>
      </c>
      <c r="D16" s="13">
        <f t="shared" si="0"/>
        <v>0</v>
      </c>
      <c r="E16" s="13">
        <v>32</v>
      </c>
    </row>
    <row r="17" spans="1:5" ht="129" x14ac:dyDescent="0.25">
      <c r="A17" s="11" t="s">
        <v>21</v>
      </c>
      <c r="B17" s="12" t="s">
        <v>22</v>
      </c>
      <c r="C17" s="13">
        <v>96</v>
      </c>
      <c r="D17" s="13">
        <f t="shared" si="0"/>
        <v>0</v>
      </c>
      <c r="E17" s="13">
        <v>96</v>
      </c>
    </row>
    <row r="18" spans="1:5" x14ac:dyDescent="0.25">
      <c r="A18" s="11" t="s">
        <v>23</v>
      </c>
      <c r="B18" s="12" t="s">
        <v>24</v>
      </c>
      <c r="C18" s="13">
        <f>C19+C24+C25</f>
        <v>19049</v>
      </c>
      <c r="D18" s="13">
        <f t="shared" si="0"/>
        <v>0</v>
      </c>
      <c r="E18" s="13">
        <f>E19+E24+E25</f>
        <v>19049</v>
      </c>
    </row>
    <row r="19" spans="1:5" ht="31.5" x14ac:dyDescent="0.25">
      <c r="A19" s="11" t="s">
        <v>25</v>
      </c>
      <c r="B19" s="12" t="s">
        <v>26</v>
      </c>
      <c r="C19" s="13">
        <f>SUM(C20:C23)</f>
        <v>9438</v>
      </c>
      <c r="D19" s="13">
        <f t="shared" si="0"/>
        <v>0</v>
      </c>
      <c r="E19" s="13">
        <f>SUM(E20:E23)</f>
        <v>9438</v>
      </c>
    </row>
    <row r="20" spans="1:5" ht="47.25" x14ac:dyDescent="0.25">
      <c r="A20" s="11" t="s">
        <v>27</v>
      </c>
      <c r="B20" s="12" t="s">
        <v>28</v>
      </c>
      <c r="C20" s="13">
        <v>3001</v>
      </c>
      <c r="D20" s="13">
        <f t="shared" si="0"/>
        <v>0</v>
      </c>
      <c r="E20" s="13">
        <v>3001</v>
      </c>
    </row>
    <row r="21" spans="1:5" ht="47.25" x14ac:dyDescent="0.25">
      <c r="A21" s="11" t="s">
        <v>29</v>
      </c>
      <c r="B21" s="12" t="s">
        <v>30</v>
      </c>
      <c r="C21" s="13">
        <v>4100</v>
      </c>
      <c r="D21" s="13">
        <f t="shared" si="0"/>
        <v>0</v>
      </c>
      <c r="E21" s="13">
        <v>4100</v>
      </c>
    </row>
    <row r="22" spans="1:5" ht="47.25" x14ac:dyDescent="0.25">
      <c r="A22" s="11" t="s">
        <v>31</v>
      </c>
      <c r="B22" s="12" t="s">
        <v>32</v>
      </c>
      <c r="C22" s="13">
        <v>50</v>
      </c>
      <c r="D22" s="13">
        <f t="shared" si="0"/>
        <v>0</v>
      </c>
      <c r="E22" s="13">
        <v>50</v>
      </c>
    </row>
    <row r="23" spans="1:5" ht="31.5" x14ac:dyDescent="0.25">
      <c r="A23" s="11" t="s">
        <v>33</v>
      </c>
      <c r="B23" s="12" t="s">
        <v>34</v>
      </c>
      <c r="C23" s="13">
        <v>2287</v>
      </c>
      <c r="D23" s="13">
        <f t="shared" si="0"/>
        <v>0</v>
      </c>
      <c r="E23" s="13">
        <v>2287</v>
      </c>
    </row>
    <row r="24" spans="1:5" ht="31.5" x14ac:dyDescent="0.25">
      <c r="A24" s="11" t="s">
        <v>35</v>
      </c>
      <c r="B24" s="12" t="s">
        <v>36</v>
      </c>
      <c r="C24" s="13">
        <v>9214</v>
      </c>
      <c r="D24" s="13">
        <f t="shared" si="0"/>
        <v>0</v>
      </c>
      <c r="E24" s="13">
        <v>9214</v>
      </c>
    </row>
    <row r="25" spans="1:5" x14ac:dyDescent="0.25">
      <c r="A25" s="11" t="s">
        <v>37</v>
      </c>
      <c r="B25" s="12" t="s">
        <v>38</v>
      </c>
      <c r="C25" s="13">
        <v>397</v>
      </c>
      <c r="D25" s="13">
        <f t="shared" si="0"/>
        <v>0</v>
      </c>
      <c r="E25" s="13">
        <v>397</v>
      </c>
    </row>
    <row r="26" spans="1:5" x14ac:dyDescent="0.25">
      <c r="A26" s="11" t="s">
        <v>39</v>
      </c>
      <c r="B26" s="12" t="s">
        <v>40</v>
      </c>
      <c r="C26" s="13">
        <f>C27</f>
        <v>20735.400000000001</v>
      </c>
      <c r="D26" s="13">
        <f t="shared" ref="D26:E26" si="1">D27</f>
        <v>0</v>
      </c>
      <c r="E26" s="13">
        <f t="shared" si="1"/>
        <v>20735.400000000001</v>
      </c>
    </row>
    <row r="27" spans="1:5" x14ac:dyDescent="0.25">
      <c r="A27" s="11" t="s">
        <v>41</v>
      </c>
      <c r="B27" s="12" t="s">
        <v>42</v>
      </c>
      <c r="C27" s="13">
        <f>C28+C29</f>
        <v>20735.400000000001</v>
      </c>
      <c r="D27" s="13">
        <f t="shared" si="0"/>
        <v>0</v>
      </c>
      <c r="E27" s="13">
        <f>E28+E29</f>
        <v>20735.400000000001</v>
      </c>
    </row>
    <row r="28" spans="1:5" ht="31.5" x14ac:dyDescent="0.25">
      <c r="A28" s="11" t="s">
        <v>43</v>
      </c>
      <c r="B28" s="12" t="s">
        <v>44</v>
      </c>
      <c r="C28" s="13">
        <v>20735</v>
      </c>
      <c r="D28" s="13">
        <f t="shared" si="0"/>
        <v>0</v>
      </c>
      <c r="E28" s="13">
        <v>20735</v>
      </c>
    </row>
    <row r="29" spans="1:5" ht="31.5" x14ac:dyDescent="0.25">
      <c r="A29" s="11" t="s">
        <v>45</v>
      </c>
      <c r="B29" s="12" t="s">
        <v>46</v>
      </c>
      <c r="C29" s="13">
        <v>0.4</v>
      </c>
      <c r="D29" s="13">
        <f t="shared" si="0"/>
        <v>0</v>
      </c>
      <c r="E29" s="13">
        <v>0.4</v>
      </c>
    </row>
    <row r="30" spans="1:5" ht="47.25" x14ac:dyDescent="0.25">
      <c r="A30" s="11" t="s">
        <v>47</v>
      </c>
      <c r="B30" s="12" t="s">
        <v>48</v>
      </c>
      <c r="C30" s="13">
        <f t="shared" ref="C30:E31" si="2">C31</f>
        <v>100</v>
      </c>
      <c r="D30" s="13">
        <f t="shared" si="0"/>
        <v>0</v>
      </c>
      <c r="E30" s="13">
        <f t="shared" si="2"/>
        <v>100</v>
      </c>
    </row>
    <row r="31" spans="1:5" x14ac:dyDescent="0.25">
      <c r="A31" s="11" t="s">
        <v>49</v>
      </c>
      <c r="B31" s="12" t="s">
        <v>50</v>
      </c>
      <c r="C31" s="13">
        <f t="shared" si="2"/>
        <v>100</v>
      </c>
      <c r="D31" s="13">
        <f t="shared" si="0"/>
        <v>0</v>
      </c>
      <c r="E31" s="13">
        <f t="shared" si="2"/>
        <v>100</v>
      </c>
    </row>
    <row r="32" spans="1:5" ht="31.5" x14ac:dyDescent="0.25">
      <c r="A32" s="11" t="s">
        <v>51</v>
      </c>
      <c r="B32" s="12" t="s">
        <v>52</v>
      </c>
      <c r="C32" s="13">
        <v>100</v>
      </c>
      <c r="D32" s="13">
        <f t="shared" si="0"/>
        <v>0</v>
      </c>
      <c r="E32" s="13">
        <v>100</v>
      </c>
    </row>
    <row r="33" spans="1:5" x14ac:dyDescent="0.25">
      <c r="A33" s="11" t="s">
        <v>53</v>
      </c>
      <c r="B33" s="12" t="s">
        <v>54</v>
      </c>
      <c r="C33" s="13">
        <f>C34+C36</f>
        <v>1206</v>
      </c>
      <c r="D33" s="13">
        <f t="shared" si="0"/>
        <v>0</v>
      </c>
      <c r="E33" s="13">
        <f>E34+E36</f>
        <v>1206</v>
      </c>
    </row>
    <row r="34" spans="1:5" ht="47.25" x14ac:dyDescent="0.25">
      <c r="A34" s="11" t="s">
        <v>55</v>
      </c>
      <c r="B34" s="12" t="s">
        <v>56</v>
      </c>
      <c r="C34" s="13">
        <f>C35</f>
        <v>500</v>
      </c>
      <c r="D34" s="13">
        <f t="shared" si="0"/>
        <v>0</v>
      </c>
      <c r="E34" s="13">
        <f>E35</f>
        <v>500</v>
      </c>
    </row>
    <row r="35" spans="1:5" ht="63" x14ac:dyDescent="0.25">
      <c r="A35" s="11" t="s">
        <v>57</v>
      </c>
      <c r="B35" s="12" t="s">
        <v>58</v>
      </c>
      <c r="C35" s="13">
        <v>500</v>
      </c>
      <c r="D35" s="13">
        <f t="shared" si="0"/>
        <v>0</v>
      </c>
      <c r="E35" s="13">
        <v>500</v>
      </c>
    </row>
    <row r="36" spans="1:5" ht="47.25" x14ac:dyDescent="0.25">
      <c r="A36" s="11" t="s">
        <v>59</v>
      </c>
      <c r="B36" s="12" t="s">
        <v>60</v>
      </c>
      <c r="C36" s="13">
        <f>C37+C39+C40</f>
        <v>706</v>
      </c>
      <c r="D36" s="13">
        <f>D37+D39+D40</f>
        <v>0</v>
      </c>
      <c r="E36" s="13">
        <f>E37+E39+E40</f>
        <v>706</v>
      </c>
    </row>
    <row r="37" spans="1:5" ht="78.75" x14ac:dyDescent="0.25">
      <c r="A37" s="11" t="s">
        <v>61</v>
      </c>
      <c r="B37" s="12" t="s">
        <v>62</v>
      </c>
      <c r="C37" s="13">
        <f>C38</f>
        <v>600</v>
      </c>
      <c r="D37" s="13">
        <f t="shared" ref="D37:D100" si="3">E37-C37</f>
        <v>0</v>
      </c>
      <c r="E37" s="13">
        <f>E38</f>
        <v>600</v>
      </c>
    </row>
    <row r="38" spans="1:5" ht="94.5" x14ac:dyDescent="0.25">
      <c r="A38" s="11" t="s">
        <v>63</v>
      </c>
      <c r="B38" s="12" t="s">
        <v>64</v>
      </c>
      <c r="C38" s="13">
        <v>600</v>
      </c>
      <c r="D38" s="13">
        <f t="shared" si="3"/>
        <v>0</v>
      </c>
      <c r="E38" s="13">
        <v>600</v>
      </c>
    </row>
    <row r="39" spans="1:5" ht="94.5" x14ac:dyDescent="0.25">
      <c r="A39" s="11" t="s">
        <v>65</v>
      </c>
      <c r="B39" s="12" t="s">
        <v>66</v>
      </c>
      <c r="C39" s="13">
        <v>100</v>
      </c>
      <c r="D39" s="13">
        <f t="shared" si="3"/>
        <v>0</v>
      </c>
      <c r="E39" s="13">
        <v>100</v>
      </c>
    </row>
    <row r="40" spans="1:5" ht="31.5" x14ac:dyDescent="0.25">
      <c r="A40" s="11" t="s">
        <v>67</v>
      </c>
      <c r="B40" s="12" t="s">
        <v>68</v>
      </c>
      <c r="C40" s="13">
        <v>6</v>
      </c>
      <c r="D40" s="13">
        <f t="shared" si="3"/>
        <v>0</v>
      </c>
      <c r="E40" s="13">
        <v>6</v>
      </c>
    </row>
    <row r="41" spans="1:5" x14ac:dyDescent="0.25">
      <c r="A41" s="11" t="s">
        <v>69</v>
      </c>
      <c r="B41" s="12"/>
      <c r="C41" s="13">
        <f>C42+C48+C50+C53+C57+C71</f>
        <v>3078.6000000000004</v>
      </c>
      <c r="D41" s="13">
        <f t="shared" ref="D41:E41" si="4">D42+D48+D50+D53+D57+D71</f>
        <v>436.03699999999998</v>
      </c>
      <c r="E41" s="13">
        <f t="shared" si="4"/>
        <v>3514.6370000000002</v>
      </c>
    </row>
    <row r="42" spans="1:5" ht="63" x14ac:dyDescent="0.25">
      <c r="A42" s="11" t="s">
        <v>70</v>
      </c>
      <c r="B42" s="12" t="s">
        <v>71</v>
      </c>
      <c r="C42" s="13">
        <f>C43</f>
        <v>1082.2</v>
      </c>
      <c r="D42" s="13">
        <f t="shared" ref="D42:E42" si="5">D43</f>
        <v>0</v>
      </c>
      <c r="E42" s="13">
        <f t="shared" si="5"/>
        <v>1082.2</v>
      </c>
    </row>
    <row r="43" spans="1:5" ht="110.25" x14ac:dyDescent="0.25">
      <c r="A43" s="11" t="s">
        <v>72</v>
      </c>
      <c r="B43" s="12" t="s">
        <v>73</v>
      </c>
      <c r="C43" s="13">
        <f>C44+C46</f>
        <v>1082.2</v>
      </c>
      <c r="D43" s="13">
        <f t="shared" si="3"/>
        <v>0</v>
      </c>
      <c r="E43" s="13">
        <f>E44+E46</f>
        <v>1082.2</v>
      </c>
    </row>
    <row r="44" spans="1:5" ht="78.75" x14ac:dyDescent="0.25">
      <c r="A44" s="11" t="s">
        <v>74</v>
      </c>
      <c r="B44" s="12" t="s">
        <v>75</v>
      </c>
      <c r="C44" s="13">
        <f>C45</f>
        <v>790.2</v>
      </c>
      <c r="D44" s="13">
        <f t="shared" si="3"/>
        <v>0</v>
      </c>
      <c r="E44" s="13">
        <f>E45</f>
        <v>790.2</v>
      </c>
    </row>
    <row r="45" spans="1:5" ht="94.5" x14ac:dyDescent="0.25">
      <c r="A45" s="11" t="s">
        <v>76</v>
      </c>
      <c r="B45" s="12" t="s">
        <v>77</v>
      </c>
      <c r="C45" s="13">
        <v>790.2</v>
      </c>
      <c r="D45" s="13">
        <f t="shared" si="3"/>
        <v>0</v>
      </c>
      <c r="E45" s="13">
        <v>790.2</v>
      </c>
    </row>
    <row r="46" spans="1:5" ht="110.25" x14ac:dyDescent="0.25">
      <c r="A46" s="11" t="s">
        <v>78</v>
      </c>
      <c r="B46" s="12" t="s">
        <v>79</v>
      </c>
      <c r="C46" s="13">
        <f>C47</f>
        <v>292</v>
      </c>
      <c r="D46" s="13">
        <f t="shared" si="3"/>
        <v>0</v>
      </c>
      <c r="E46" s="13">
        <f>E47</f>
        <v>292</v>
      </c>
    </row>
    <row r="47" spans="1:5" ht="94.5" x14ac:dyDescent="0.25">
      <c r="A47" s="11" t="s">
        <v>80</v>
      </c>
      <c r="B47" s="12" t="s">
        <v>81</v>
      </c>
      <c r="C47" s="13">
        <v>292</v>
      </c>
      <c r="D47" s="13">
        <f t="shared" si="3"/>
        <v>0</v>
      </c>
      <c r="E47" s="13">
        <v>292</v>
      </c>
    </row>
    <row r="48" spans="1:5" ht="31.5" x14ac:dyDescent="0.25">
      <c r="A48" s="11" t="s">
        <v>82</v>
      </c>
      <c r="B48" s="12" t="s">
        <v>83</v>
      </c>
      <c r="C48" s="13">
        <f>C49</f>
        <v>190</v>
      </c>
      <c r="D48" s="13">
        <f t="shared" si="3"/>
        <v>0</v>
      </c>
      <c r="E48" s="13">
        <f>E49</f>
        <v>190</v>
      </c>
    </row>
    <row r="49" spans="1:5" ht="31.5" x14ac:dyDescent="0.25">
      <c r="A49" s="11" t="s">
        <v>84</v>
      </c>
      <c r="B49" s="12" t="s">
        <v>85</v>
      </c>
      <c r="C49" s="13">
        <v>190</v>
      </c>
      <c r="D49" s="13">
        <f t="shared" si="3"/>
        <v>0</v>
      </c>
      <c r="E49" s="13">
        <v>190</v>
      </c>
    </row>
    <row r="50" spans="1:5" ht="31.5" x14ac:dyDescent="0.25">
      <c r="A50" s="11" t="s">
        <v>86</v>
      </c>
      <c r="B50" s="12" t="s">
        <v>87</v>
      </c>
      <c r="C50" s="13">
        <f t="shared" ref="C50:E51" si="6">C51</f>
        <v>35</v>
      </c>
      <c r="D50" s="13">
        <f t="shared" si="3"/>
        <v>0</v>
      </c>
      <c r="E50" s="13">
        <f t="shared" si="6"/>
        <v>35</v>
      </c>
    </row>
    <row r="51" spans="1:5" ht="31.5" x14ac:dyDescent="0.25">
      <c r="A51" s="11" t="s">
        <v>88</v>
      </c>
      <c r="B51" s="12" t="s">
        <v>89</v>
      </c>
      <c r="C51" s="13">
        <f t="shared" si="6"/>
        <v>35</v>
      </c>
      <c r="D51" s="13">
        <f t="shared" si="3"/>
        <v>0</v>
      </c>
      <c r="E51" s="13">
        <f t="shared" si="6"/>
        <v>35</v>
      </c>
    </row>
    <row r="52" spans="1:5" ht="63" x14ac:dyDescent="0.25">
      <c r="A52" s="11" t="s">
        <v>90</v>
      </c>
      <c r="B52" s="12" t="s">
        <v>91</v>
      </c>
      <c r="C52" s="13">
        <v>35</v>
      </c>
      <c r="D52" s="13">
        <f t="shared" si="3"/>
        <v>0</v>
      </c>
      <c r="E52" s="13">
        <v>35</v>
      </c>
    </row>
    <row r="53" spans="1:5" ht="31.5" x14ac:dyDescent="0.25">
      <c r="A53" s="11" t="s">
        <v>92</v>
      </c>
      <c r="B53" s="12" t="s">
        <v>93</v>
      </c>
      <c r="C53" s="13">
        <f>C54</f>
        <v>395</v>
      </c>
      <c r="D53" s="13">
        <f t="shared" ref="D53:E53" si="7">D54</f>
        <v>0</v>
      </c>
      <c r="E53" s="13">
        <f t="shared" si="7"/>
        <v>395</v>
      </c>
    </row>
    <row r="54" spans="1:5" ht="78.75" x14ac:dyDescent="0.25">
      <c r="A54" s="11" t="s">
        <v>94</v>
      </c>
      <c r="B54" s="12" t="s">
        <v>95</v>
      </c>
      <c r="C54" s="13">
        <f t="shared" ref="C54:E55" si="8">C55</f>
        <v>395</v>
      </c>
      <c r="D54" s="13">
        <f t="shared" si="3"/>
        <v>0</v>
      </c>
      <c r="E54" s="13">
        <f t="shared" si="8"/>
        <v>395</v>
      </c>
    </row>
    <row r="55" spans="1:5" ht="47.25" x14ac:dyDescent="0.25">
      <c r="A55" s="11" t="s">
        <v>96</v>
      </c>
      <c r="B55" s="12" t="s">
        <v>97</v>
      </c>
      <c r="C55" s="13">
        <f t="shared" si="8"/>
        <v>395</v>
      </c>
      <c r="D55" s="13">
        <f t="shared" si="3"/>
        <v>0</v>
      </c>
      <c r="E55" s="13">
        <f t="shared" si="8"/>
        <v>395</v>
      </c>
    </row>
    <row r="56" spans="1:5" ht="63" x14ac:dyDescent="0.25">
      <c r="A56" s="11" t="s">
        <v>98</v>
      </c>
      <c r="B56" s="12" t="s">
        <v>99</v>
      </c>
      <c r="C56" s="13">
        <v>395</v>
      </c>
      <c r="D56" s="13">
        <f t="shared" si="3"/>
        <v>0</v>
      </c>
      <c r="E56" s="13">
        <v>395</v>
      </c>
    </row>
    <row r="57" spans="1:5" x14ac:dyDescent="0.25">
      <c r="A57" s="11" t="s">
        <v>100</v>
      </c>
      <c r="B57" s="12" t="s">
        <v>101</v>
      </c>
      <c r="C57" s="13">
        <f>C58+C61+C62+C66+C69+C67</f>
        <v>1376.4</v>
      </c>
      <c r="D57" s="13">
        <f t="shared" ref="D57:E57" si="9">D58+D61+D62+D66+D69+D67</f>
        <v>0</v>
      </c>
      <c r="E57" s="13">
        <f t="shared" si="9"/>
        <v>1376.4</v>
      </c>
    </row>
    <row r="58" spans="1:5" ht="31.5" x14ac:dyDescent="0.25">
      <c r="A58" s="11" t="s">
        <v>102</v>
      </c>
      <c r="B58" s="12" t="s">
        <v>103</v>
      </c>
      <c r="C58" s="13">
        <f>C59+C60</f>
        <v>59.39</v>
      </c>
      <c r="D58" s="13">
        <f t="shared" si="3"/>
        <v>0</v>
      </c>
      <c r="E58" s="13">
        <f>E59+E60</f>
        <v>59.39</v>
      </c>
    </row>
    <row r="59" spans="1:5" ht="157.5" x14ac:dyDescent="0.25">
      <c r="A59" s="11" t="s">
        <v>104</v>
      </c>
      <c r="B59" s="12" t="s">
        <v>105</v>
      </c>
      <c r="C59" s="13">
        <v>16</v>
      </c>
      <c r="D59" s="13">
        <f t="shared" si="3"/>
        <v>0</v>
      </c>
      <c r="E59" s="13">
        <v>16</v>
      </c>
    </row>
    <row r="60" spans="1:5" ht="78.75" x14ac:dyDescent="0.25">
      <c r="A60" s="11" t="s">
        <v>106</v>
      </c>
      <c r="B60" s="12" t="s">
        <v>107</v>
      </c>
      <c r="C60" s="13">
        <v>43.39</v>
      </c>
      <c r="D60" s="13">
        <f t="shared" si="3"/>
        <v>0</v>
      </c>
      <c r="E60" s="13">
        <v>43.39</v>
      </c>
    </row>
    <row r="61" spans="1:5" ht="78.75" x14ac:dyDescent="0.25">
      <c r="A61" s="11" t="s">
        <v>108</v>
      </c>
      <c r="B61" s="12" t="s">
        <v>109</v>
      </c>
      <c r="C61" s="13">
        <v>77</v>
      </c>
      <c r="D61" s="13">
        <f t="shared" si="3"/>
        <v>0</v>
      </c>
      <c r="E61" s="13">
        <v>77</v>
      </c>
    </row>
    <row r="62" spans="1:5" ht="126" x14ac:dyDescent="0.25">
      <c r="A62" s="11" t="s">
        <v>110</v>
      </c>
      <c r="B62" s="12" t="s">
        <v>111</v>
      </c>
      <c r="C62" s="13">
        <f>C63+C64+C65</f>
        <v>36.200000000000003</v>
      </c>
      <c r="D62" s="13">
        <f t="shared" si="3"/>
        <v>0</v>
      </c>
      <c r="E62" s="13">
        <f>E63+E64+E65</f>
        <v>36.200000000000003</v>
      </c>
    </row>
    <row r="63" spans="1:5" ht="31.5" x14ac:dyDescent="0.25">
      <c r="A63" s="11" t="s">
        <v>112</v>
      </c>
      <c r="B63" s="12" t="s">
        <v>113</v>
      </c>
      <c r="C63" s="13">
        <v>15</v>
      </c>
      <c r="D63" s="13">
        <f t="shared" si="3"/>
        <v>0</v>
      </c>
      <c r="E63" s="13">
        <v>15</v>
      </c>
    </row>
    <row r="64" spans="1:5" ht="47.25" x14ac:dyDescent="0.25">
      <c r="A64" s="11" t="s">
        <v>114</v>
      </c>
      <c r="B64" s="12" t="s">
        <v>115</v>
      </c>
      <c r="C64" s="13">
        <v>3.25</v>
      </c>
      <c r="D64" s="13">
        <f t="shared" si="3"/>
        <v>0</v>
      </c>
      <c r="E64" s="13">
        <v>3.25</v>
      </c>
    </row>
    <row r="65" spans="1:5" ht="31.5" x14ac:dyDescent="0.25">
      <c r="A65" s="11" t="s">
        <v>116</v>
      </c>
      <c r="B65" s="12" t="s">
        <v>117</v>
      </c>
      <c r="C65" s="13">
        <v>17.95</v>
      </c>
      <c r="D65" s="13">
        <f t="shared" si="3"/>
        <v>0</v>
      </c>
      <c r="E65" s="13">
        <v>17.95</v>
      </c>
    </row>
    <row r="66" spans="1:5" ht="78.75" x14ac:dyDescent="0.25">
      <c r="A66" s="11" t="s">
        <v>118</v>
      </c>
      <c r="B66" s="12" t="s">
        <v>119</v>
      </c>
      <c r="C66" s="13">
        <f>372.71+1.1</f>
        <v>373.81</v>
      </c>
      <c r="D66" s="13">
        <f t="shared" si="3"/>
        <v>0</v>
      </c>
      <c r="E66" s="13">
        <f>372.71+1.1</f>
        <v>373.81</v>
      </c>
    </row>
    <row r="67" spans="1:5" ht="63" x14ac:dyDescent="0.25">
      <c r="A67" s="11" t="s">
        <v>120</v>
      </c>
      <c r="B67" s="12" t="s">
        <v>121</v>
      </c>
      <c r="C67" s="13">
        <f>C68</f>
        <v>30</v>
      </c>
      <c r="D67" s="13">
        <f t="shared" si="3"/>
        <v>0</v>
      </c>
      <c r="E67" s="13">
        <f>E68</f>
        <v>30</v>
      </c>
    </row>
    <row r="68" spans="1:5" ht="78.75" x14ac:dyDescent="0.25">
      <c r="A68" s="11" t="s">
        <v>122</v>
      </c>
      <c r="B68" s="12" t="s">
        <v>123</v>
      </c>
      <c r="C68" s="13">
        <v>30</v>
      </c>
      <c r="D68" s="13">
        <f t="shared" si="3"/>
        <v>0</v>
      </c>
      <c r="E68" s="13">
        <v>30</v>
      </c>
    </row>
    <row r="69" spans="1:5" ht="31.5" x14ac:dyDescent="0.25">
      <c r="A69" s="11" t="s">
        <v>124</v>
      </c>
      <c r="B69" s="12" t="s">
        <v>125</v>
      </c>
      <c r="C69" s="13">
        <f>C70</f>
        <v>800</v>
      </c>
      <c r="D69" s="13">
        <f t="shared" si="3"/>
        <v>0</v>
      </c>
      <c r="E69" s="13">
        <f>E70</f>
        <v>800</v>
      </c>
    </row>
    <row r="70" spans="1:5" ht="63" x14ac:dyDescent="0.25">
      <c r="A70" s="11" t="s">
        <v>126</v>
      </c>
      <c r="B70" s="12" t="s">
        <v>127</v>
      </c>
      <c r="C70" s="13">
        <v>800</v>
      </c>
      <c r="D70" s="13">
        <f t="shared" si="3"/>
        <v>0</v>
      </c>
      <c r="E70" s="13">
        <v>800</v>
      </c>
    </row>
    <row r="71" spans="1:5" x14ac:dyDescent="0.25">
      <c r="A71" s="11" t="s">
        <v>128</v>
      </c>
      <c r="B71" s="12" t="s">
        <v>129</v>
      </c>
      <c r="C71" s="13">
        <f t="shared" ref="C71:E72" si="10">C72</f>
        <v>0</v>
      </c>
      <c r="D71" s="13">
        <f t="shared" si="3"/>
        <v>436.03699999999998</v>
      </c>
      <c r="E71" s="13">
        <f t="shared" si="10"/>
        <v>436.03699999999998</v>
      </c>
    </row>
    <row r="72" spans="1:5" x14ac:dyDescent="0.25">
      <c r="A72" s="11" t="s">
        <v>130</v>
      </c>
      <c r="B72" s="12" t="s">
        <v>131</v>
      </c>
      <c r="C72" s="13">
        <f t="shared" si="10"/>
        <v>0</v>
      </c>
      <c r="D72" s="13">
        <f t="shared" si="3"/>
        <v>436.03699999999998</v>
      </c>
      <c r="E72" s="13">
        <f t="shared" si="10"/>
        <v>436.03699999999998</v>
      </c>
    </row>
    <row r="73" spans="1:5" ht="31.5" x14ac:dyDescent="0.25">
      <c r="A73" s="11" t="s">
        <v>132</v>
      </c>
      <c r="B73" s="12" t="s">
        <v>133</v>
      </c>
      <c r="C73" s="13"/>
      <c r="D73" s="13">
        <f t="shared" si="3"/>
        <v>436.03699999999998</v>
      </c>
      <c r="E73" s="13">
        <v>436.03699999999998</v>
      </c>
    </row>
    <row r="74" spans="1:5" x14ac:dyDescent="0.25">
      <c r="A74" s="11" t="s">
        <v>134</v>
      </c>
      <c r="B74" s="12" t="s">
        <v>135</v>
      </c>
      <c r="C74" s="13">
        <f>C75+C122+C124</f>
        <v>252344.40810999996</v>
      </c>
      <c r="D74" s="13">
        <f>D75+D122+D124</f>
        <v>29715.519150000036</v>
      </c>
      <c r="E74" s="13">
        <f>E75+E122+E124</f>
        <v>282059.92726000003</v>
      </c>
    </row>
    <row r="75" spans="1:5" ht="47.25" x14ac:dyDescent="0.25">
      <c r="A75" s="11" t="s">
        <v>136</v>
      </c>
      <c r="B75" s="12" t="s">
        <v>137</v>
      </c>
      <c r="C75" s="13">
        <f>C76+C83+C96+C117</f>
        <v>253089.69999999998</v>
      </c>
      <c r="D75" s="13">
        <f t="shared" si="3"/>
        <v>29715.519150000036</v>
      </c>
      <c r="E75" s="13">
        <f>E76+E83+E96+E117</f>
        <v>282805.21915000002</v>
      </c>
    </row>
    <row r="76" spans="1:5" ht="31.5" x14ac:dyDescent="0.25">
      <c r="A76" s="11" t="s">
        <v>138</v>
      </c>
      <c r="B76" s="12" t="s">
        <v>139</v>
      </c>
      <c r="C76" s="13">
        <f>C77+C79+C81</f>
        <v>72666</v>
      </c>
      <c r="D76" s="13">
        <f t="shared" si="3"/>
        <v>2975.3000000000029</v>
      </c>
      <c r="E76" s="13">
        <f>E77+E79+E81</f>
        <v>75641.3</v>
      </c>
    </row>
    <row r="77" spans="1:5" ht="31.5" x14ac:dyDescent="0.25">
      <c r="A77" s="11" t="s">
        <v>140</v>
      </c>
      <c r="B77" s="12" t="s">
        <v>141</v>
      </c>
      <c r="C77" s="13">
        <f>C78</f>
        <v>72666</v>
      </c>
      <c r="D77" s="13">
        <f t="shared" si="3"/>
        <v>-900</v>
      </c>
      <c r="E77" s="13">
        <f>E78</f>
        <v>71766</v>
      </c>
    </row>
    <row r="78" spans="1:5" ht="31.5" x14ac:dyDescent="0.25">
      <c r="A78" s="11" t="s">
        <v>142</v>
      </c>
      <c r="B78" s="12" t="s">
        <v>143</v>
      </c>
      <c r="C78" s="13">
        <v>72666</v>
      </c>
      <c r="D78" s="13">
        <f t="shared" si="3"/>
        <v>-900</v>
      </c>
      <c r="E78" s="13">
        <f>C78-900</f>
        <v>71766</v>
      </c>
    </row>
    <row r="79" spans="1:5" ht="31.5" x14ac:dyDescent="0.25">
      <c r="A79" s="11" t="s">
        <v>144</v>
      </c>
      <c r="B79" s="12" t="s">
        <v>145</v>
      </c>
      <c r="C79" s="13">
        <f>C80</f>
        <v>0</v>
      </c>
      <c r="D79" s="13">
        <f t="shared" si="3"/>
        <v>500.3</v>
      </c>
      <c r="E79" s="13">
        <f>E80</f>
        <v>500.3</v>
      </c>
    </row>
    <row r="80" spans="1:5" ht="47.25" x14ac:dyDescent="0.25">
      <c r="A80" s="11" t="s">
        <v>146</v>
      </c>
      <c r="B80" s="12" t="s">
        <v>147</v>
      </c>
      <c r="C80" s="13"/>
      <c r="D80" s="13">
        <f t="shared" si="3"/>
        <v>500.3</v>
      </c>
      <c r="E80" s="13">
        <v>500.3</v>
      </c>
    </row>
    <row r="81" spans="1:5" x14ac:dyDescent="0.25">
      <c r="A81" s="11" t="s">
        <v>148</v>
      </c>
      <c r="B81" s="12" t="s">
        <v>149</v>
      </c>
      <c r="C81" s="13">
        <f>SUM(C82)</f>
        <v>0</v>
      </c>
      <c r="D81" s="13">
        <f t="shared" si="3"/>
        <v>3375</v>
      </c>
      <c r="E81" s="13">
        <f>SUM(E82)</f>
        <v>3375</v>
      </c>
    </row>
    <row r="82" spans="1:5" ht="31.5" x14ac:dyDescent="0.25">
      <c r="A82" s="11" t="s">
        <v>150</v>
      </c>
      <c r="B82" s="12" t="s">
        <v>151</v>
      </c>
      <c r="C82" s="13"/>
      <c r="D82" s="13">
        <f t="shared" si="3"/>
        <v>3375</v>
      </c>
      <c r="E82" s="13">
        <v>3375</v>
      </c>
    </row>
    <row r="83" spans="1:5" ht="47.25" x14ac:dyDescent="0.25">
      <c r="A83" s="11" t="s">
        <v>152</v>
      </c>
      <c r="B83" s="12" t="s">
        <v>153</v>
      </c>
      <c r="C83" s="13">
        <f>C84+C88+C90+C94+C92+C86</f>
        <v>10654.9</v>
      </c>
      <c r="D83" s="13">
        <f t="shared" ref="D83:E83" si="11">D84+D88+D90+D94+D92+D86</f>
        <v>19580.960000000003</v>
      </c>
      <c r="E83" s="13">
        <f t="shared" si="11"/>
        <v>30235.86</v>
      </c>
    </row>
    <row r="84" spans="1:5" ht="63" x14ac:dyDescent="0.25">
      <c r="A84" s="11" t="s">
        <v>154</v>
      </c>
      <c r="B84" s="12" t="s">
        <v>155</v>
      </c>
      <c r="C84" s="13">
        <f>C85</f>
        <v>0</v>
      </c>
      <c r="D84" s="13">
        <f t="shared" si="3"/>
        <v>1900</v>
      </c>
      <c r="E84" s="13">
        <f>E85</f>
        <v>1900</v>
      </c>
    </row>
    <row r="85" spans="1:5" ht="63" x14ac:dyDescent="0.25">
      <c r="A85" s="11" t="s">
        <v>156</v>
      </c>
      <c r="B85" s="12" t="s">
        <v>157</v>
      </c>
      <c r="C85" s="13"/>
      <c r="D85" s="13">
        <f t="shared" si="3"/>
        <v>1900</v>
      </c>
      <c r="E85" s="13">
        <v>1900</v>
      </c>
    </row>
    <row r="86" spans="1:5" ht="31.5" x14ac:dyDescent="0.25">
      <c r="A86" s="11" t="s">
        <v>158</v>
      </c>
      <c r="B86" s="12" t="s">
        <v>159</v>
      </c>
      <c r="C86" s="13">
        <f>SUM(C87)</f>
        <v>0</v>
      </c>
      <c r="D86" s="13">
        <f t="shared" si="3"/>
        <v>14.58</v>
      </c>
      <c r="E86" s="13">
        <f>SUM(E87)</f>
        <v>14.58</v>
      </c>
    </row>
    <row r="87" spans="1:5" ht="31.5" x14ac:dyDescent="0.25">
      <c r="A87" s="11" t="s">
        <v>160</v>
      </c>
      <c r="B87" s="12" t="s">
        <v>161</v>
      </c>
      <c r="C87" s="13"/>
      <c r="D87" s="13">
        <f t="shared" si="3"/>
        <v>14.58</v>
      </c>
      <c r="E87" s="13">
        <v>14.58</v>
      </c>
    </row>
    <row r="88" spans="1:5" ht="94.5" x14ac:dyDescent="0.25">
      <c r="A88" s="11" t="s">
        <v>162</v>
      </c>
      <c r="B88" s="12" t="s">
        <v>163</v>
      </c>
      <c r="C88" s="13">
        <f>SUM(C89)</f>
        <v>8000</v>
      </c>
      <c r="D88" s="13">
        <f t="shared" si="3"/>
        <v>5900</v>
      </c>
      <c r="E88" s="13">
        <f>SUM(E89)</f>
        <v>13900</v>
      </c>
    </row>
    <row r="89" spans="1:5" ht="63" x14ac:dyDescent="0.25">
      <c r="A89" s="11" t="s">
        <v>164</v>
      </c>
      <c r="B89" s="12" t="s">
        <v>165</v>
      </c>
      <c r="C89" s="13">
        <v>8000</v>
      </c>
      <c r="D89" s="13">
        <f t="shared" si="3"/>
        <v>5900</v>
      </c>
      <c r="E89" s="13">
        <v>13900</v>
      </c>
    </row>
    <row r="90" spans="1:5" ht="31.5" x14ac:dyDescent="0.25">
      <c r="A90" s="11" t="s">
        <v>166</v>
      </c>
      <c r="B90" s="12" t="s">
        <v>167</v>
      </c>
      <c r="C90" s="13">
        <f t="shared" ref="C90:E92" si="12">C91</f>
        <v>0</v>
      </c>
      <c r="D90" s="13">
        <f t="shared" si="3"/>
        <v>7592</v>
      </c>
      <c r="E90" s="13">
        <f t="shared" si="12"/>
        <v>7592</v>
      </c>
    </row>
    <row r="91" spans="1:5" ht="47.25" x14ac:dyDescent="0.25">
      <c r="A91" s="11" t="s">
        <v>168</v>
      </c>
      <c r="B91" s="12" t="s">
        <v>169</v>
      </c>
      <c r="C91" s="13"/>
      <c r="D91" s="13">
        <f t="shared" si="3"/>
        <v>7592</v>
      </c>
      <c r="E91" s="13">
        <v>7592</v>
      </c>
    </row>
    <row r="92" spans="1:5" ht="47.25" x14ac:dyDescent="0.25">
      <c r="A92" s="11" t="s">
        <v>170</v>
      </c>
      <c r="B92" s="12" t="s">
        <v>171</v>
      </c>
      <c r="C92" s="13">
        <f t="shared" si="12"/>
        <v>0</v>
      </c>
      <c r="D92" s="13">
        <f t="shared" si="3"/>
        <v>2840</v>
      </c>
      <c r="E92" s="13">
        <f t="shared" si="12"/>
        <v>2840</v>
      </c>
    </row>
    <row r="93" spans="1:5" ht="63" x14ac:dyDescent="0.25">
      <c r="A93" s="11" t="s">
        <v>172</v>
      </c>
      <c r="B93" s="12" t="s">
        <v>173</v>
      </c>
      <c r="C93" s="13"/>
      <c r="D93" s="13">
        <f t="shared" si="3"/>
        <v>2840</v>
      </c>
      <c r="E93" s="13">
        <v>2840</v>
      </c>
    </row>
    <row r="94" spans="1:5" x14ac:dyDescent="0.25">
      <c r="A94" s="11" t="s">
        <v>174</v>
      </c>
      <c r="B94" s="12" t="s">
        <v>175</v>
      </c>
      <c r="C94" s="13">
        <f>C95</f>
        <v>2654.9</v>
      </c>
      <c r="D94" s="13">
        <f t="shared" si="3"/>
        <v>1334.38</v>
      </c>
      <c r="E94" s="13">
        <f>E95</f>
        <v>3989.28</v>
      </c>
    </row>
    <row r="95" spans="1:5" ht="31.5" x14ac:dyDescent="0.25">
      <c r="A95" s="11" t="s">
        <v>176</v>
      </c>
      <c r="B95" s="12" t="s">
        <v>177</v>
      </c>
      <c r="C95" s="15">
        <v>2654.9</v>
      </c>
      <c r="D95" s="15">
        <v>1334.38</v>
      </c>
      <c r="E95" s="15">
        <v>3989.28</v>
      </c>
    </row>
    <row r="96" spans="1:5" ht="31.5" x14ac:dyDescent="0.25">
      <c r="A96" s="11" t="s">
        <v>178</v>
      </c>
      <c r="B96" s="12" t="s">
        <v>179</v>
      </c>
      <c r="C96" s="13">
        <f>C97+C99+C101+C103+C105+C107+C109+C111+C113+C115</f>
        <v>169768.8</v>
      </c>
      <c r="D96" s="13">
        <f t="shared" ref="D96:E96" si="13">D97+D99+D101+D103+D105+D107+D109+D111+D113+D115</f>
        <v>1122.8000000000002</v>
      </c>
      <c r="E96" s="13">
        <f t="shared" si="13"/>
        <v>170891.6</v>
      </c>
    </row>
    <row r="97" spans="1:5" ht="47.25" x14ac:dyDescent="0.25">
      <c r="A97" s="11" t="s">
        <v>180</v>
      </c>
      <c r="B97" s="12" t="s">
        <v>181</v>
      </c>
      <c r="C97" s="13">
        <f>C98</f>
        <v>586.29999999999995</v>
      </c>
      <c r="D97" s="13">
        <f t="shared" si="3"/>
        <v>-54.399999999999977</v>
      </c>
      <c r="E97" s="13">
        <f>E98</f>
        <v>531.9</v>
      </c>
    </row>
    <row r="98" spans="1:5" ht="63" x14ac:dyDescent="0.25">
      <c r="A98" s="11" t="s">
        <v>182</v>
      </c>
      <c r="B98" s="12" t="s">
        <v>183</v>
      </c>
      <c r="C98" s="13">
        <v>586.29999999999995</v>
      </c>
      <c r="D98" s="13">
        <f t="shared" si="3"/>
        <v>-54.399999999999977</v>
      </c>
      <c r="E98" s="13">
        <v>531.9</v>
      </c>
    </row>
    <row r="99" spans="1:5" ht="47.25" x14ac:dyDescent="0.25">
      <c r="A99" s="11" t="s">
        <v>184</v>
      </c>
      <c r="B99" s="12" t="s">
        <v>185</v>
      </c>
      <c r="C99" s="13">
        <f>C100</f>
        <v>2800</v>
      </c>
      <c r="D99" s="13">
        <f t="shared" si="3"/>
        <v>0</v>
      </c>
      <c r="E99" s="13">
        <f>E100</f>
        <v>2800</v>
      </c>
    </row>
    <row r="100" spans="1:5" ht="47.25" x14ac:dyDescent="0.25">
      <c r="A100" s="11" t="s">
        <v>186</v>
      </c>
      <c r="B100" s="12" t="s">
        <v>187</v>
      </c>
      <c r="C100" s="13">
        <v>2800</v>
      </c>
      <c r="D100" s="13">
        <f t="shared" si="3"/>
        <v>0</v>
      </c>
      <c r="E100" s="13">
        <v>2800</v>
      </c>
    </row>
    <row r="101" spans="1:5" ht="47.25" x14ac:dyDescent="0.25">
      <c r="A101" s="11" t="s">
        <v>188</v>
      </c>
      <c r="B101" s="12" t="s">
        <v>189</v>
      </c>
      <c r="C101" s="13">
        <f>C102</f>
        <v>140856.70000000001</v>
      </c>
      <c r="D101" s="13">
        <f t="shared" ref="D101:D125" si="14">E101-C101</f>
        <v>0</v>
      </c>
      <c r="E101" s="13">
        <f>E102</f>
        <v>140856.70000000001</v>
      </c>
    </row>
    <row r="102" spans="1:5" ht="47.25" x14ac:dyDescent="0.25">
      <c r="A102" s="11" t="s">
        <v>190</v>
      </c>
      <c r="B102" s="12" t="s">
        <v>191</v>
      </c>
      <c r="C102" s="13">
        <v>140856.70000000001</v>
      </c>
      <c r="D102" s="13">
        <f t="shared" si="14"/>
        <v>0</v>
      </c>
      <c r="E102" s="13">
        <v>140856.70000000001</v>
      </c>
    </row>
    <row r="103" spans="1:5" ht="94.5" x14ac:dyDescent="0.25">
      <c r="A103" s="11" t="s">
        <v>192</v>
      </c>
      <c r="B103" s="12" t="s">
        <v>193</v>
      </c>
      <c r="C103" s="13">
        <f>C104</f>
        <v>7769</v>
      </c>
      <c r="D103" s="13">
        <f t="shared" si="14"/>
        <v>-6910.9340000000002</v>
      </c>
      <c r="E103" s="13">
        <f>E104</f>
        <v>858.06600000000003</v>
      </c>
    </row>
    <row r="104" spans="1:5" ht="94.5" x14ac:dyDescent="0.25">
      <c r="A104" s="11" t="s">
        <v>194</v>
      </c>
      <c r="B104" s="12" t="s">
        <v>195</v>
      </c>
      <c r="C104" s="13">
        <v>7769</v>
      </c>
      <c r="D104" s="13">
        <f t="shared" si="14"/>
        <v>-6910.9340000000002</v>
      </c>
      <c r="E104" s="13">
        <v>858.06600000000003</v>
      </c>
    </row>
    <row r="105" spans="1:5" ht="78.75" x14ac:dyDescent="0.25">
      <c r="A105" s="11" t="s">
        <v>196</v>
      </c>
      <c r="B105" s="12" t="s">
        <v>197</v>
      </c>
      <c r="C105" s="13">
        <f>C106</f>
        <v>12797</v>
      </c>
      <c r="D105" s="13">
        <f t="shared" si="14"/>
        <v>0</v>
      </c>
      <c r="E105" s="13">
        <f>E106</f>
        <v>12797</v>
      </c>
    </row>
    <row r="106" spans="1:5" ht="63" x14ac:dyDescent="0.25">
      <c r="A106" s="11" t="s">
        <v>198</v>
      </c>
      <c r="B106" s="12" t="s">
        <v>199</v>
      </c>
      <c r="C106" s="13">
        <v>12797</v>
      </c>
      <c r="D106" s="13">
        <f t="shared" si="14"/>
        <v>0</v>
      </c>
      <c r="E106" s="13">
        <v>12797</v>
      </c>
    </row>
    <row r="107" spans="1:5" ht="110.25" x14ac:dyDescent="0.25">
      <c r="A107" s="11" t="s">
        <v>200</v>
      </c>
      <c r="B107" s="12" t="s">
        <v>201</v>
      </c>
      <c r="C107" s="13">
        <f>C108</f>
        <v>1390</v>
      </c>
      <c r="D107" s="13">
        <f t="shared" si="14"/>
        <v>0</v>
      </c>
      <c r="E107" s="13">
        <f>E108</f>
        <v>1390</v>
      </c>
    </row>
    <row r="108" spans="1:5" ht="94.5" x14ac:dyDescent="0.25">
      <c r="A108" s="11" t="s">
        <v>202</v>
      </c>
      <c r="B108" s="12" t="s">
        <v>203</v>
      </c>
      <c r="C108" s="13">
        <v>1390</v>
      </c>
      <c r="D108" s="13">
        <f t="shared" si="14"/>
        <v>0</v>
      </c>
      <c r="E108" s="13">
        <v>1390</v>
      </c>
    </row>
    <row r="109" spans="1:5" ht="31.5" x14ac:dyDescent="0.25">
      <c r="A109" s="11" t="s">
        <v>204</v>
      </c>
      <c r="B109" s="20" t="s">
        <v>205</v>
      </c>
      <c r="C109" s="13">
        <f>C110</f>
        <v>1804</v>
      </c>
      <c r="D109" s="13">
        <f t="shared" si="14"/>
        <v>0</v>
      </c>
      <c r="E109" s="13">
        <f>E110</f>
        <v>1804</v>
      </c>
    </row>
    <row r="110" spans="1:5" ht="31.5" x14ac:dyDescent="0.25">
      <c r="A110" s="11" t="s">
        <v>206</v>
      </c>
      <c r="B110" s="20" t="s">
        <v>207</v>
      </c>
      <c r="C110" s="13">
        <v>1804</v>
      </c>
      <c r="D110" s="13">
        <f t="shared" si="14"/>
        <v>0</v>
      </c>
      <c r="E110" s="13">
        <v>1804</v>
      </c>
    </row>
    <row r="111" spans="1:5" ht="126" x14ac:dyDescent="0.25">
      <c r="A111" s="11" t="s">
        <v>208</v>
      </c>
      <c r="B111" s="20" t="s">
        <v>209</v>
      </c>
      <c r="C111" s="13">
        <f>C112</f>
        <v>0</v>
      </c>
      <c r="D111" s="13">
        <f t="shared" si="14"/>
        <v>1177.2</v>
      </c>
      <c r="E111" s="13">
        <f>E112</f>
        <v>1177.2</v>
      </c>
    </row>
    <row r="112" spans="1:5" ht="126" x14ac:dyDescent="0.25">
      <c r="A112" s="11" t="s">
        <v>210</v>
      </c>
      <c r="B112" s="20" t="s">
        <v>211</v>
      </c>
      <c r="C112" s="13">
        <v>0</v>
      </c>
      <c r="D112" s="13">
        <f t="shared" si="14"/>
        <v>1177.2</v>
      </c>
      <c r="E112" s="13">
        <v>1177.2</v>
      </c>
    </row>
    <row r="113" spans="1:5" ht="94.5" x14ac:dyDescent="0.25">
      <c r="A113" s="11" t="s">
        <v>212</v>
      </c>
      <c r="B113" s="20" t="s">
        <v>213</v>
      </c>
      <c r="C113" s="13">
        <f>C114</f>
        <v>1765.8</v>
      </c>
      <c r="D113" s="13">
        <f t="shared" si="14"/>
        <v>0</v>
      </c>
      <c r="E113" s="13">
        <f>E114</f>
        <v>1765.8</v>
      </c>
    </row>
    <row r="114" spans="1:5" ht="110.25" x14ac:dyDescent="0.25">
      <c r="A114" s="11" t="s">
        <v>214</v>
      </c>
      <c r="B114" s="20" t="s">
        <v>215</v>
      </c>
      <c r="C114" s="13">
        <f>1687.5+78.3</f>
        <v>1765.8</v>
      </c>
      <c r="D114" s="13">
        <f t="shared" si="14"/>
        <v>0</v>
      </c>
      <c r="E114" s="13">
        <f>1687.5+78.3</f>
        <v>1765.8</v>
      </c>
    </row>
    <row r="115" spans="1:5" ht="94.5" x14ac:dyDescent="0.25">
      <c r="A115" s="11" t="s">
        <v>216</v>
      </c>
      <c r="B115" s="20" t="s">
        <v>217</v>
      </c>
      <c r="C115" s="13">
        <f>C116</f>
        <v>0</v>
      </c>
      <c r="D115" s="21">
        <f t="shared" si="14"/>
        <v>6910.9340000000002</v>
      </c>
      <c r="E115" s="21">
        <f>E116</f>
        <v>6910.9340000000002</v>
      </c>
    </row>
    <row r="116" spans="1:5" ht="94.5" x14ac:dyDescent="0.25">
      <c r="A116" s="11" t="s">
        <v>218</v>
      </c>
      <c r="B116" s="20" t="s">
        <v>219</v>
      </c>
      <c r="C116" s="13"/>
      <c r="D116" s="22">
        <f t="shared" si="14"/>
        <v>6910.9340000000002</v>
      </c>
      <c r="E116" s="21">
        <v>6910.9340000000002</v>
      </c>
    </row>
    <row r="117" spans="1:5" x14ac:dyDescent="0.25">
      <c r="A117" s="11" t="s">
        <v>220</v>
      </c>
      <c r="B117" s="20" t="s">
        <v>221</v>
      </c>
      <c r="C117" s="21">
        <f>C118+C120</f>
        <v>0</v>
      </c>
      <c r="D117" s="21">
        <f t="shared" ref="D117:E117" si="15">D118+D120</f>
        <v>588.4</v>
      </c>
      <c r="E117" s="21">
        <f t="shared" si="15"/>
        <v>6036.4591499999997</v>
      </c>
    </row>
    <row r="118" spans="1:5" ht="78.75" x14ac:dyDescent="0.25">
      <c r="A118" s="11" t="s">
        <v>237</v>
      </c>
      <c r="B118" s="20" t="s">
        <v>239</v>
      </c>
      <c r="C118" s="21">
        <f>C119</f>
        <v>0</v>
      </c>
      <c r="D118" s="21">
        <f t="shared" ref="D118:E118" si="16">D119</f>
        <v>0</v>
      </c>
      <c r="E118" s="21">
        <f t="shared" si="16"/>
        <v>5448.05915</v>
      </c>
    </row>
    <row r="119" spans="1:5" ht="78.75" x14ac:dyDescent="0.25">
      <c r="A119" s="11" t="s">
        <v>236</v>
      </c>
      <c r="B119" s="20" t="s">
        <v>238</v>
      </c>
      <c r="C119" s="21"/>
      <c r="D119" s="21"/>
      <c r="E119" s="21">
        <v>5448.05915</v>
      </c>
    </row>
    <row r="120" spans="1:5" ht="63" x14ac:dyDescent="0.25">
      <c r="A120" s="11" t="s">
        <v>222</v>
      </c>
      <c r="B120" s="20" t="s">
        <v>223</v>
      </c>
      <c r="C120" s="21"/>
      <c r="D120" s="22">
        <f t="shared" si="14"/>
        <v>588.4</v>
      </c>
      <c r="E120" s="21">
        <f>E121</f>
        <v>588.4</v>
      </c>
    </row>
    <row r="121" spans="1:5" ht="78.75" x14ac:dyDescent="0.25">
      <c r="A121" s="11" t="s">
        <v>224</v>
      </c>
      <c r="B121" s="20" t="s">
        <v>225</v>
      </c>
      <c r="C121" s="23"/>
      <c r="D121" s="22">
        <f t="shared" si="14"/>
        <v>588.4</v>
      </c>
      <c r="E121" s="21">
        <v>588.4</v>
      </c>
    </row>
    <row r="122" spans="1:5" ht="126" x14ac:dyDescent="0.25">
      <c r="A122" s="11" t="s">
        <v>226</v>
      </c>
      <c r="B122" s="20" t="s">
        <v>227</v>
      </c>
      <c r="C122" s="23">
        <f>C123</f>
        <v>1.52</v>
      </c>
      <c r="D122" s="24">
        <f t="shared" si="14"/>
        <v>0</v>
      </c>
      <c r="E122" s="23">
        <f>E123</f>
        <v>1.52</v>
      </c>
    </row>
    <row r="123" spans="1:5" ht="78.75" x14ac:dyDescent="0.25">
      <c r="A123" s="11" t="s">
        <v>228</v>
      </c>
      <c r="B123" s="20" t="s">
        <v>229</v>
      </c>
      <c r="C123" s="23">
        <v>1.52</v>
      </c>
      <c r="D123" s="24">
        <f t="shared" si="14"/>
        <v>0</v>
      </c>
      <c r="E123" s="23">
        <v>1.52</v>
      </c>
    </row>
    <row r="124" spans="1:5" ht="63" x14ac:dyDescent="0.25">
      <c r="A124" s="11" t="s">
        <v>230</v>
      </c>
      <c r="B124" s="20" t="s">
        <v>231</v>
      </c>
      <c r="C124" s="23">
        <f>C125</f>
        <v>-746.81188999999995</v>
      </c>
      <c r="D124" s="24">
        <f t="shared" si="14"/>
        <v>0</v>
      </c>
      <c r="E124" s="23">
        <f>E125</f>
        <v>-746.81188999999995</v>
      </c>
    </row>
    <row r="125" spans="1:5" ht="63" x14ac:dyDescent="0.25">
      <c r="A125" s="11" t="s">
        <v>232</v>
      </c>
      <c r="B125" s="20" t="s">
        <v>233</v>
      </c>
      <c r="C125" s="23">
        <v>-746.81188999999995</v>
      </c>
      <c r="D125" s="24">
        <f t="shared" si="14"/>
        <v>0</v>
      </c>
      <c r="E125" s="23">
        <v>-746.81188999999995</v>
      </c>
    </row>
    <row r="126" spans="1:5" x14ac:dyDescent="0.25">
      <c r="B126" s="26" t="s">
        <v>234</v>
      </c>
    </row>
  </sheetData>
  <mergeCells count="9">
    <mergeCell ref="C1:D1"/>
    <mergeCell ref="C2:F2"/>
    <mergeCell ref="C3:E4"/>
    <mergeCell ref="A5:E5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4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Alasa Petrovna</dc:creator>
  <cp:lastModifiedBy>Alasa Petrovna</cp:lastModifiedBy>
  <dcterms:created xsi:type="dcterms:W3CDTF">2013-05-23T05:57:19Z</dcterms:created>
  <dcterms:modified xsi:type="dcterms:W3CDTF">2013-06-13T08:33:19Z</dcterms:modified>
</cp:coreProperties>
</file>