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480" windowHeight="11505"/>
  </bookViews>
  <sheets>
    <sheet name="2013" sheetId="1" r:id="rId1"/>
  </sheets>
  <definedNames>
    <definedName name="_xlnm.Print_Area" localSheetId="0">'2013'!$A$2:$G$185</definedName>
  </definedNames>
  <calcPr calcId="145621"/>
</workbook>
</file>

<file path=xl/calcChain.xml><?xml version="1.0" encoding="utf-8"?>
<calcChain xmlns="http://schemas.openxmlformats.org/spreadsheetml/2006/main">
  <c r="G14" i="1" l="1"/>
  <c r="G172" i="1" l="1"/>
  <c r="G171" i="1" s="1"/>
  <c r="F185" i="1"/>
  <c r="G184" i="1"/>
  <c r="F183" i="1"/>
  <c r="G182" i="1"/>
  <c r="F181" i="1"/>
  <c r="G180" i="1"/>
  <c r="F179" i="1"/>
  <c r="G178" i="1"/>
  <c r="F177" i="1"/>
  <c r="G176" i="1"/>
  <c r="F175" i="1"/>
  <c r="G174" i="1"/>
  <c r="F170" i="1"/>
  <c r="G169" i="1"/>
  <c r="F168" i="1"/>
  <c r="G167" i="1"/>
  <c r="F166" i="1"/>
  <c r="G165" i="1"/>
  <c r="F164" i="1"/>
  <c r="G163" i="1"/>
  <c r="F162" i="1"/>
  <c r="G161" i="1"/>
  <c r="F160" i="1"/>
  <c r="G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G146" i="1"/>
  <c r="F144" i="1"/>
  <c r="G143" i="1"/>
  <c r="F142" i="1"/>
  <c r="G141" i="1"/>
  <c r="F140" i="1"/>
  <c r="G139" i="1"/>
  <c r="F138" i="1"/>
  <c r="G137" i="1"/>
  <c r="F136" i="1"/>
  <c r="G135" i="1"/>
  <c r="F134" i="1"/>
  <c r="G133" i="1"/>
  <c r="F132" i="1"/>
  <c r="G131" i="1"/>
  <c r="F130" i="1"/>
  <c r="G129" i="1"/>
  <c r="F127" i="1"/>
  <c r="F126" i="1"/>
  <c r="F125" i="1"/>
  <c r="F124" i="1"/>
  <c r="F123" i="1"/>
  <c r="F122" i="1"/>
  <c r="F121" i="1"/>
  <c r="G120" i="1"/>
  <c r="G119" i="1" s="1"/>
  <c r="F118" i="1"/>
  <c r="G117" i="1"/>
  <c r="F116" i="1"/>
  <c r="G115" i="1"/>
  <c r="F114" i="1"/>
  <c r="G113" i="1"/>
  <c r="G112" i="1" s="1"/>
  <c r="F111" i="1"/>
  <c r="G110" i="1"/>
  <c r="G109" i="1"/>
  <c r="F108" i="1"/>
  <c r="G107" i="1"/>
  <c r="F106" i="1"/>
  <c r="G105" i="1"/>
  <c r="F104" i="1"/>
  <c r="G103" i="1"/>
  <c r="F102" i="1"/>
  <c r="G101" i="1"/>
  <c r="F100" i="1"/>
  <c r="G99" i="1"/>
  <c r="F97" i="1"/>
  <c r="G96" i="1"/>
  <c r="F95" i="1"/>
  <c r="G94" i="1"/>
  <c r="G93" i="1"/>
  <c r="F92" i="1"/>
  <c r="G91" i="1"/>
  <c r="F86" i="1"/>
  <c r="G85" i="1"/>
  <c r="G84" i="1"/>
  <c r="F83" i="1"/>
  <c r="G82" i="1"/>
  <c r="F81" i="1"/>
  <c r="G80" i="1"/>
  <c r="F79" i="1"/>
  <c r="G78" i="1"/>
  <c r="F77" i="1"/>
  <c r="F76" i="1"/>
  <c r="F75" i="1"/>
  <c r="G74" i="1"/>
  <c r="F73" i="1"/>
  <c r="F72" i="1"/>
  <c r="F71" i="1"/>
  <c r="F70" i="1"/>
  <c r="G69" i="1"/>
  <c r="F67" i="1"/>
  <c r="G66" i="1"/>
  <c r="G65" i="1"/>
  <c r="F64" i="1"/>
  <c r="G63" i="1"/>
  <c r="G62" i="1" s="1"/>
  <c r="F61" i="1"/>
  <c r="G60" i="1"/>
  <c r="G59" i="1" s="1"/>
  <c r="F57" i="1"/>
  <c r="G56" i="1"/>
  <c r="G55" i="1" s="1"/>
  <c r="F54" i="1"/>
  <c r="G53" i="1"/>
  <c r="F52" i="1"/>
  <c r="G51" i="1"/>
  <c r="F50" i="1"/>
  <c r="G49" i="1"/>
  <c r="G48" i="1" s="1"/>
  <c r="F47" i="1"/>
  <c r="G46" i="1"/>
  <c r="F43" i="1"/>
  <c r="F42" i="1"/>
  <c r="F41" i="1"/>
  <c r="G40" i="1"/>
  <c r="G39" i="1" s="1"/>
  <c r="F38" i="1"/>
  <c r="G37" i="1"/>
  <c r="F35" i="1"/>
  <c r="G34" i="1"/>
  <c r="G33" i="1" s="1"/>
  <c r="F32" i="1"/>
  <c r="F31" i="1"/>
  <c r="G30" i="1"/>
  <c r="F29" i="1"/>
  <c r="F28" i="1"/>
  <c r="G27" i="1"/>
  <c r="F25" i="1"/>
  <c r="F24" i="1"/>
  <c r="F23" i="1"/>
  <c r="F22" i="1"/>
  <c r="F21" i="1"/>
  <c r="F20" i="1"/>
  <c r="G19" i="1"/>
  <c r="F17" i="1"/>
  <c r="F16" i="1"/>
  <c r="F15" i="1"/>
  <c r="F14" i="1"/>
  <c r="G13" i="1"/>
  <c r="D185" i="1"/>
  <c r="E184" i="1"/>
  <c r="D184" i="1" s="1"/>
  <c r="D183" i="1"/>
  <c r="E182" i="1"/>
  <c r="D182" i="1" s="1"/>
  <c r="D181" i="1"/>
  <c r="E180" i="1"/>
  <c r="D180" i="1" s="1"/>
  <c r="D179" i="1"/>
  <c r="E178" i="1"/>
  <c r="D178" i="1" s="1"/>
  <c r="D177" i="1"/>
  <c r="E176" i="1"/>
  <c r="D176" i="1" s="1"/>
  <c r="D175" i="1"/>
  <c r="E174" i="1"/>
  <c r="D174" i="1" s="1"/>
  <c r="D172" i="1"/>
  <c r="E171" i="1"/>
  <c r="C171" i="1"/>
  <c r="D170" i="1"/>
  <c r="E169" i="1"/>
  <c r="C169" i="1"/>
  <c r="D168" i="1"/>
  <c r="E167" i="1"/>
  <c r="C167" i="1"/>
  <c r="D166" i="1"/>
  <c r="E165" i="1"/>
  <c r="F165" i="1" s="1"/>
  <c r="C165" i="1"/>
  <c r="D164" i="1"/>
  <c r="E163" i="1"/>
  <c r="C163" i="1"/>
  <c r="D162" i="1"/>
  <c r="E161" i="1"/>
  <c r="C161" i="1"/>
  <c r="D160" i="1"/>
  <c r="E159" i="1"/>
  <c r="C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E146" i="1"/>
  <c r="C146" i="1"/>
  <c r="C145" i="1" s="1"/>
  <c r="D144" i="1"/>
  <c r="E143" i="1"/>
  <c r="C143" i="1"/>
  <c r="D142" i="1"/>
  <c r="E141" i="1"/>
  <c r="C141" i="1"/>
  <c r="D140" i="1"/>
  <c r="E139" i="1"/>
  <c r="C139" i="1"/>
  <c r="D138" i="1"/>
  <c r="E137" i="1"/>
  <c r="F137" i="1" s="1"/>
  <c r="C137" i="1"/>
  <c r="D136" i="1"/>
  <c r="E135" i="1"/>
  <c r="C135" i="1"/>
  <c r="D134" i="1"/>
  <c r="E133" i="1"/>
  <c r="C133" i="1"/>
  <c r="D132" i="1"/>
  <c r="E131" i="1"/>
  <c r="C131" i="1"/>
  <c r="D130" i="1"/>
  <c r="E129" i="1"/>
  <c r="F129" i="1" s="1"/>
  <c r="C129" i="1"/>
  <c r="D127" i="1"/>
  <c r="D126" i="1"/>
  <c r="D125" i="1"/>
  <c r="D124" i="1"/>
  <c r="D123" i="1"/>
  <c r="D122" i="1"/>
  <c r="D121" i="1"/>
  <c r="E120" i="1"/>
  <c r="C120" i="1"/>
  <c r="C119" i="1" s="1"/>
  <c r="D118" i="1"/>
  <c r="E117" i="1"/>
  <c r="C117" i="1"/>
  <c r="D116" i="1"/>
  <c r="E115" i="1"/>
  <c r="C115" i="1"/>
  <c r="D114" i="1"/>
  <c r="E113" i="1"/>
  <c r="C113" i="1"/>
  <c r="C112" i="1" s="1"/>
  <c r="D111" i="1"/>
  <c r="E110" i="1"/>
  <c r="C110" i="1"/>
  <c r="C109" i="1" s="1"/>
  <c r="D108" i="1"/>
  <c r="E107" i="1"/>
  <c r="C107" i="1"/>
  <c r="D106" i="1"/>
  <c r="E105" i="1"/>
  <c r="C105" i="1"/>
  <c r="D104" i="1"/>
  <c r="E103" i="1"/>
  <c r="C103" i="1"/>
  <c r="D102" i="1"/>
  <c r="E101" i="1"/>
  <c r="C101" i="1"/>
  <c r="D100" i="1"/>
  <c r="E99" i="1"/>
  <c r="C99" i="1"/>
  <c r="D97" i="1"/>
  <c r="E96" i="1"/>
  <c r="C96" i="1"/>
  <c r="D95" i="1"/>
  <c r="E94" i="1"/>
  <c r="C94" i="1"/>
  <c r="E93" i="1"/>
  <c r="D93" i="1" s="1"/>
  <c r="D92" i="1"/>
  <c r="C91" i="1"/>
  <c r="C90" i="1" s="1"/>
  <c r="D86" i="1"/>
  <c r="E85" i="1"/>
  <c r="D85" i="1"/>
  <c r="C85" i="1"/>
  <c r="E84" i="1"/>
  <c r="D84" i="1" s="1"/>
  <c r="C84" i="1"/>
  <c r="D83" i="1"/>
  <c r="E82" i="1"/>
  <c r="C82" i="1"/>
  <c r="D81" i="1"/>
  <c r="E80" i="1"/>
  <c r="D80" i="1" s="1"/>
  <c r="C80" i="1"/>
  <c r="D79" i="1"/>
  <c r="E78" i="1"/>
  <c r="D78" i="1" s="1"/>
  <c r="D77" i="1"/>
  <c r="D76" i="1"/>
  <c r="D75" i="1"/>
  <c r="E74" i="1"/>
  <c r="D74" i="1"/>
  <c r="C74" i="1"/>
  <c r="D73" i="1"/>
  <c r="D72" i="1"/>
  <c r="D71" i="1"/>
  <c r="D70" i="1"/>
  <c r="E69" i="1"/>
  <c r="D69" i="1" s="1"/>
  <c r="C69" i="1"/>
  <c r="D67" i="1"/>
  <c r="E66" i="1"/>
  <c r="D66" i="1"/>
  <c r="C66" i="1"/>
  <c r="E65" i="1"/>
  <c r="D65" i="1" s="1"/>
  <c r="C65" i="1"/>
  <c r="D64" i="1"/>
  <c r="E63" i="1"/>
  <c r="C63" i="1"/>
  <c r="C62" i="1" s="1"/>
  <c r="D61" i="1"/>
  <c r="E60" i="1"/>
  <c r="D60" i="1" s="1"/>
  <c r="C60" i="1"/>
  <c r="C59" i="1"/>
  <c r="C58" i="1" s="1"/>
  <c r="D57" i="1"/>
  <c r="E56" i="1"/>
  <c r="D56" i="1" s="1"/>
  <c r="C56" i="1"/>
  <c r="C55" i="1"/>
  <c r="D54" i="1"/>
  <c r="E53" i="1"/>
  <c r="D53" i="1" s="1"/>
  <c r="C53" i="1"/>
  <c r="D52" i="1"/>
  <c r="E51" i="1"/>
  <c r="C51" i="1"/>
  <c r="D50" i="1"/>
  <c r="E49" i="1"/>
  <c r="D49" i="1" s="1"/>
  <c r="C49" i="1"/>
  <c r="D47" i="1"/>
  <c r="E46" i="1"/>
  <c r="D46" i="1"/>
  <c r="C46" i="1"/>
  <c r="D43" i="1"/>
  <c r="D42" i="1"/>
  <c r="D41" i="1"/>
  <c r="E40" i="1"/>
  <c r="D40" i="1"/>
  <c r="D39" i="1" s="1"/>
  <c r="C40" i="1"/>
  <c r="E39" i="1"/>
  <c r="C39" i="1"/>
  <c r="D38" i="1"/>
  <c r="E37" i="1"/>
  <c r="C37" i="1"/>
  <c r="C36" i="1" s="1"/>
  <c r="D35" i="1"/>
  <c r="E34" i="1"/>
  <c r="D34" i="1" s="1"/>
  <c r="C34" i="1"/>
  <c r="C33" i="1"/>
  <c r="D32" i="1"/>
  <c r="D31" i="1"/>
  <c r="E30" i="1"/>
  <c r="D30" i="1"/>
  <c r="C30" i="1"/>
  <c r="D29" i="1"/>
  <c r="D28" i="1"/>
  <c r="E27" i="1"/>
  <c r="D27" i="1" s="1"/>
  <c r="C27" i="1"/>
  <c r="C26" i="1" s="1"/>
  <c r="D25" i="1"/>
  <c r="D24" i="1"/>
  <c r="D23" i="1"/>
  <c r="D22" i="1"/>
  <c r="D21" i="1"/>
  <c r="D20" i="1"/>
  <c r="E19" i="1"/>
  <c r="D19" i="1" s="1"/>
  <c r="C19" i="1"/>
  <c r="C18" i="1" s="1"/>
  <c r="D17" i="1"/>
  <c r="D16" i="1"/>
  <c r="D15" i="1"/>
  <c r="D14" i="1"/>
  <c r="E13" i="1"/>
  <c r="D13" i="1" s="1"/>
  <c r="C13" i="1"/>
  <c r="C12" i="1" s="1"/>
  <c r="F103" i="1" l="1"/>
  <c r="D159" i="1"/>
  <c r="D163" i="1"/>
  <c r="D167" i="1"/>
  <c r="D171" i="1"/>
  <c r="C89" i="1"/>
  <c r="D94" i="1"/>
  <c r="D110" i="1"/>
  <c r="D161" i="1"/>
  <c r="D169" i="1"/>
  <c r="F172" i="1"/>
  <c r="D96" i="1"/>
  <c r="C98" i="1"/>
  <c r="C88" i="1" s="1"/>
  <c r="C87" i="1" s="1"/>
  <c r="D101" i="1"/>
  <c r="D105" i="1"/>
  <c r="E109" i="1"/>
  <c r="D109" i="1" s="1"/>
  <c r="D113" i="1"/>
  <c r="D117" i="1"/>
  <c r="D120" i="1"/>
  <c r="C128" i="1"/>
  <c r="D131" i="1"/>
  <c r="D135" i="1"/>
  <c r="D139" i="1"/>
  <c r="D143" i="1"/>
  <c r="D165" i="1"/>
  <c r="F37" i="1"/>
  <c r="F51" i="1"/>
  <c r="F69" i="1"/>
  <c r="F85" i="1"/>
  <c r="F161" i="1"/>
  <c r="F169" i="1"/>
  <c r="F46" i="1"/>
  <c r="F63" i="1"/>
  <c r="F74" i="1"/>
  <c r="F84" i="1"/>
  <c r="F99" i="1"/>
  <c r="F107" i="1"/>
  <c r="F113" i="1"/>
  <c r="F133" i="1"/>
  <c r="F141" i="1"/>
  <c r="F174" i="1"/>
  <c r="F182" i="1"/>
  <c r="D146" i="1"/>
  <c r="F13" i="1"/>
  <c r="F19" i="1"/>
  <c r="F27" i="1"/>
  <c r="G36" i="1"/>
  <c r="F53" i="1"/>
  <c r="F56" i="1"/>
  <c r="F65" i="1"/>
  <c r="F78" i="1"/>
  <c r="F80" i="1"/>
  <c r="F93" i="1"/>
  <c r="F94" i="1"/>
  <c r="F101" i="1"/>
  <c r="F115" i="1"/>
  <c r="F117" i="1"/>
  <c r="F135" i="1"/>
  <c r="F143" i="1"/>
  <c r="F146" i="1"/>
  <c r="F163" i="1"/>
  <c r="F171" i="1"/>
  <c r="F180" i="1"/>
  <c r="C11" i="1"/>
  <c r="E33" i="1"/>
  <c r="D33" i="1" s="1"/>
  <c r="D37" i="1"/>
  <c r="C48" i="1"/>
  <c r="C45" i="1" s="1"/>
  <c r="D51" i="1"/>
  <c r="E55" i="1"/>
  <c r="E59" i="1"/>
  <c r="D59" i="1" s="1"/>
  <c r="D63" i="1"/>
  <c r="C68" i="1"/>
  <c r="D82" i="1"/>
  <c r="D99" i="1"/>
  <c r="D103" i="1"/>
  <c r="D107" i="1"/>
  <c r="D115" i="1"/>
  <c r="D129" i="1"/>
  <c r="D133" i="1"/>
  <c r="D137" i="1"/>
  <c r="D141" i="1"/>
  <c r="E173" i="1"/>
  <c r="D173" i="1" s="1"/>
  <c r="G12" i="1"/>
  <c r="G18" i="1"/>
  <c r="G26" i="1"/>
  <c r="F30" i="1"/>
  <c r="F34" i="1"/>
  <c r="F40" i="1"/>
  <c r="F39" i="1" s="1"/>
  <c r="F49" i="1"/>
  <c r="G58" i="1"/>
  <c r="F60" i="1"/>
  <c r="F66" i="1"/>
  <c r="F82" i="1"/>
  <c r="G90" i="1"/>
  <c r="F96" i="1"/>
  <c r="F105" i="1"/>
  <c r="F110" i="1"/>
  <c r="F131" i="1"/>
  <c r="F139" i="1"/>
  <c r="F159" i="1"/>
  <c r="F167" i="1"/>
  <c r="F176" i="1"/>
  <c r="F178" i="1"/>
  <c r="F184" i="1"/>
  <c r="G145" i="1"/>
  <c r="E145" i="1"/>
  <c r="D145" i="1" s="1"/>
  <c r="E119" i="1"/>
  <c r="D119" i="1" s="1"/>
  <c r="F120" i="1"/>
  <c r="F119" i="1"/>
  <c r="G45" i="1"/>
  <c r="G68" i="1"/>
  <c r="G98" i="1"/>
  <c r="G128" i="1"/>
  <c r="G173" i="1"/>
  <c r="F173" i="1" s="1"/>
  <c r="E12" i="1"/>
  <c r="E18" i="1"/>
  <c r="D18" i="1" s="1"/>
  <c r="E26" i="1"/>
  <c r="D26" i="1" s="1"/>
  <c r="E36" i="1"/>
  <c r="D36" i="1" s="1"/>
  <c r="E48" i="1"/>
  <c r="F48" i="1" s="1"/>
  <c r="E62" i="1"/>
  <c r="D62" i="1" s="1"/>
  <c r="E68" i="1"/>
  <c r="E91" i="1"/>
  <c r="F91" i="1" s="1"/>
  <c r="E112" i="1"/>
  <c r="D112" i="1" s="1"/>
  <c r="D68" i="1" l="1"/>
  <c r="G11" i="1"/>
  <c r="F109" i="1"/>
  <c r="E128" i="1"/>
  <c r="D128" i="1" s="1"/>
  <c r="F36" i="1"/>
  <c r="F145" i="1"/>
  <c r="F26" i="1"/>
  <c r="F12" i="1"/>
  <c r="D55" i="1"/>
  <c r="F55" i="1"/>
  <c r="C44" i="1"/>
  <c r="F59" i="1"/>
  <c r="F112" i="1"/>
  <c r="F68" i="1"/>
  <c r="G89" i="1"/>
  <c r="F18" i="1"/>
  <c r="C10" i="1"/>
  <c r="C9" i="1" s="1"/>
  <c r="F33" i="1"/>
  <c r="F62" i="1"/>
  <c r="F128" i="1"/>
  <c r="G88" i="1"/>
  <c r="G44" i="1"/>
  <c r="E98" i="1"/>
  <c r="D98" i="1" s="1"/>
  <c r="E58" i="1"/>
  <c r="D58" i="1" s="1"/>
  <c r="E90" i="1"/>
  <c r="F90" i="1" s="1"/>
  <c r="D91" i="1"/>
  <c r="D48" i="1"/>
  <c r="E45" i="1"/>
  <c r="F45" i="1" s="1"/>
  <c r="D12" i="1"/>
  <c r="E11" i="1"/>
  <c r="F11" i="1" l="1"/>
  <c r="F58" i="1"/>
  <c r="F98" i="1"/>
  <c r="G87" i="1"/>
  <c r="G10" i="1"/>
  <c r="E89" i="1"/>
  <c r="F89" i="1" s="1"/>
  <c r="D90" i="1"/>
  <c r="D11" i="1"/>
  <c r="D45" i="1"/>
  <c r="E44" i="1"/>
  <c r="D44" i="1" s="1"/>
  <c r="F44" i="1" l="1"/>
  <c r="G9" i="1"/>
  <c r="F10" i="1"/>
  <c r="E10" i="1"/>
  <c r="E88" i="1"/>
  <c r="F88" i="1" s="1"/>
  <c r="D89" i="1"/>
  <c r="E87" i="1" l="1"/>
  <c r="D88" i="1"/>
  <c r="D10" i="1"/>
  <c r="E9" i="1" l="1"/>
  <c r="F87" i="1"/>
  <c r="D87" i="1"/>
  <c r="D9" i="1" l="1"/>
  <c r="F9" i="1"/>
</calcChain>
</file>

<file path=xl/sharedStrings.xml><?xml version="1.0" encoding="utf-8"?>
<sst xmlns="http://schemas.openxmlformats.org/spreadsheetml/2006/main" count="342" uniqueCount="342">
  <si>
    <t>Приложение 2</t>
  </si>
  <si>
    <t>ОБЩИЙ ОБЪЕМ ДОХОДОВ  МУНИЦИПАЛЬНОГО ОБРАЗОВАНИЯ "ОНГУДАЙСКИЙ РАЙОН" В 2013 ГОДУ</t>
  </si>
  <si>
    <t xml:space="preserve">Наименование </t>
  </si>
  <si>
    <t>Код дохода</t>
  </si>
  <si>
    <t>Сумма на 2013 год, тыс.руб,</t>
  </si>
  <si>
    <t>Изменения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</si>
  <si>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</si>
  <si>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</si>
  <si>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</si>
  <si>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</si>
  <si>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</si>
  <si>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</si>
  <si>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</si>
  <si>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</si>
  <si>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</si>
  <si>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</si>
  <si>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</si>
  <si>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</si>
  <si>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</si>
  <si>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</si>
  <si>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</si>
  <si>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</si>
  <si>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</si>
  <si>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</si>
  <si>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</si>
  <si>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</si>
  <si>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</si>
  <si>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</si>
  <si>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</si>
  <si>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</si>
  <si>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</si>
  <si>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</si>
  <si>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</si>
  <si>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</si>
  <si>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</si>
  <si>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Единый налог на вмененный доход для отдельных видов деятельности</t>
  </si>
  <si>
    <t>182  1  05  02000  00  0000  110</t>
  </si>
  <si>
    <t>Единый сельскохозяйственный налог</t>
  </si>
  <si>
    <t>182  1  05  03000  00  0000  110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</si>
  <si>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</si>
  <si>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</si>
  <si>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</si>
  <si>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</si>
  <si>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</si>
  <si>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</si>
  <si>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</si>
  <si>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</si>
  <si>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</si>
  <si>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</si>
  <si>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</si>
  <si>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</si>
  <si>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</si>
  <si>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</si>
  <si>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</si>
  <si>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</si>
  <si>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</si>
  <si>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</si>
  <si>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</si>
  <si>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</si>
  <si>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</si>
  <si>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</si>
  <si>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</si>
  <si>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</si>
  <si>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</si>
  <si>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</si>
  <si>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</si>
  <si>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</si>
  <si>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</si>
  <si>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</si>
  <si>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</si>
  <si>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</si>
  <si>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</si>
  <si>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920  1  08  07140  01  0000  110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</si>
  <si>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</si>
  <si>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</si>
  <si>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</si>
  <si>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</si>
  <si>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</si>
  <si>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</si>
  <si>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</si>
  <si>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</si>
  <si>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</si>
  <si>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</si>
  <si>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</si>
  <si>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</si>
  <si>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</si>
  <si>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</si>
  <si>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</si>
  <si>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</si>
  <si>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</si>
  <si>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</si>
  <si>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</si>
  <si>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</si>
  <si>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</si>
  <si>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</si>
  <si>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048  1  12  01000  01  0000  120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</si>
  <si>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</si>
  <si>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</si>
  <si>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</si>
  <si>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000  1  13  01000  00  0000  130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</si>
  <si>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</si>
  <si>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092  1  13  01995  05  0000  130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</si>
  <si>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</si>
  <si>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</si>
  <si>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</si>
  <si>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</si>
  <si>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</si>
  <si>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</si>
  <si>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</si>
  <si>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</si>
  <si>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</si>
  <si>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</si>
  <si>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</si>
  <si>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</si>
  <si>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</si>
  <si>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092  1  14  06013  10  0000  430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</si>
  <si>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</si>
  <si>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</si>
  <si>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</si>
  <si>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</si>
  <si>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</si>
  <si>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</si>
  <si>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</si>
  <si>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</si>
  <si>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</si>
  <si>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</si>
  <si>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</si>
  <si>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</si>
  <si>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</si>
  <si>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</si>
  <si>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</si>
  <si>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</si>
  <si>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</si>
  <si>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</si>
  <si>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</si>
  <si>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</si>
  <si>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</si>
  <si>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</si>
  <si>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</si>
  <si>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048 1  16  25030  01  0000  140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</si>
  <si>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</si>
  <si>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</si>
  <si>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</si>
  <si>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</si>
  <si>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</si>
  <si>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188  1  16  30020  01  0000  140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</si>
  <si>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</si>
  <si>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</si>
  <si>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</si>
  <si>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</si>
  <si>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</si>
  <si>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</si>
  <si>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</si>
  <si>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</si>
  <si>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</si>
  <si>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</si>
  <si>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</si>
  <si>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</si>
  <si>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</si>
  <si>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092  1  17  05050  05  0000  180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</si>
  <si>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</si>
  <si>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</si>
  <si>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</si>
  <si>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</si>
  <si>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</si>
  <si>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</si>
  <si>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</si>
  <si>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</si>
  <si>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</si>
  <si>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</si>
  <si>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</si>
  <si>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</si>
  <si>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</si>
  <si>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</si>
  <si>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</si>
  <si>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</si>
  <si>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</si>
  <si>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</si>
  <si>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</si>
  <si>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</si>
  <si>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</si>
  <si>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</si>
  <si>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</si>
  <si>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</si>
  <si>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</si>
  <si>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</si>
  <si>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</si>
  <si>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</si>
  <si>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</si>
  <si>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</si>
  <si>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</si>
  <si>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</si>
  <si>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</si>
  <si>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</si>
  <si>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</si>
  <si>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</si>
  <si>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</si>
  <si>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</si>
  <si>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</si>
  <si>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</si>
  <si>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</si>
  <si>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</si>
  <si>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</si>
  <si>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</si>
  <si>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</si>
  <si>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</si>
  <si>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</si>
  <si>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</si>
  <si>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</si>
  <si>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</si>
  <si>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</si>
  <si>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</si>
  <si>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</si>
  <si>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</si>
  <si>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</si>
  <si>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</si>
  <si>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</si>
  <si>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</si>
  <si>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</si>
  <si>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</si>
  <si>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</si>
  <si>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</si>
  <si>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</si>
  <si>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</si>
  <si>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</si>
  <si>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</si>
  <si>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</si>
  <si>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</si>
  <si>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</si>
  <si>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</si>
  <si>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Субсидии на реализацию республиканской целевой программы "Совершенствование организации школьного питания в Республике Алтай на 2012-2014 годы", 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</si>
  <si>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"Развитие образования в Республике Алтай на 2013-2015 годы" 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</si>
  <si>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</si>
  <si>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</si>
  <si>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</si>
  <si>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</si>
  <si>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</si>
  <si>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</si>
  <si>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</si>
  <si>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</si>
  <si>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</si>
  <si>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</si>
  <si>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</si>
  <si>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</si>
  <si>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</si>
  <si>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</si>
  <si>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</si>
  <si>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</si>
  <si>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</si>
  <si>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</si>
  <si>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</si>
  <si>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</si>
  <si>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</si>
  <si>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</si>
  <si>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</si>
  <si>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</si>
  <si>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</si>
  <si>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</si>
  <si>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</si>
  <si>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</si>
  <si>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</si>
  <si>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</si>
  <si>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</si>
  <si>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</si>
  <si>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</si>
  <si>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</si>
  <si>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</si>
  <si>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</si>
  <si>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</si>
  <si>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</si>
  <si>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</si>
  <si>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 (через Комитет по делам архивов Республики Алтай)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</si>
  <si>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</si>
  <si>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</si>
  <si>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</si>
  <si>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 (через Министерство образования, науки и молодежной политики Республики Алтай)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</si>
  <si>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</si>
  <si>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</si>
  <si>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осуществление  государственных полномочий по вопросам административного законодательства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</si>
  <si>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Республики Алтай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" (через Министерство регионального развития Республики Алтай)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</si>
  <si>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</si>
  <si>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</si>
  <si>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</si>
  <si>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</si>
  <si>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</si>
  <si>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</si>
  <si>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</si>
  <si>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</si>
  <si>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</si>
  <si>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</si>
  <si>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</si>
  <si>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</si>
  <si>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</si>
  <si>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</si>
  <si>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</si>
  <si>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</si>
  <si>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</si>
  <si>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</si>
  <si>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</si>
  <si>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</si>
  <si>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</si>
  <si>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</si>
  <si>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</si>
  <si>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</si>
  <si>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</si>
  <si>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</si>
  <si>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</si>
  <si>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</si>
  <si>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</si>
  <si>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</si>
  <si>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</si>
  <si>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</si>
  <si>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</si>
  <si>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</si>
  <si>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</si>
  <si>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</si>
  <si>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</si>
  <si>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</si>
  <si>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</si>
  <si>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</si>
  <si>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</si>
  <si>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</si>
  <si>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</si>
  <si>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</si>
  <si>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</si>
  <si>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</si>
  <si>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</si>
  <si>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810  2  07  05000  05  0000  180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</si>
  <si>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</si>
  <si>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</si>
  <si>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</si>
  <si>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</si>
  <si>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</si>
  <si>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</si>
  <si>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</si>
  <si>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</si>
  <si>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</si>
  <si>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Субвенции на реализацию Закона РА "О наделениии органов местного самоуправления в РА отдельными государственными полномочиями РА по постановке на учет и учету граждан РФ, имеющих право на получение жилищных субсидий (Единовременных социальных выплат) на приобретение или строительство жилых помещений"</t>
  </si>
  <si>
    <t>к  решению "О бюджете муниципального образования "Онгудайский район" на 2013 год и на плановый период 2014-2015 годов"  ( в ред. от 13.03.2013г. № 39-1)</t>
  </si>
  <si>
    <t>Сумма на 2013г (тыс.руб.)</t>
  </si>
  <si>
    <t>Изменения и дополнения   (тыс.руб)</t>
  </si>
  <si>
    <t>Сумма на утверждение  c учетом изменений 2013г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</si>
</sst>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/>
    <xf numFmtId="0" fontId="0" fillId="0" borderId="0" xfId="0" applyFill="1" applyAlignment="1">
      <alignment horizontal="center" vertical="top"/>
    </xf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/>
    </xf>
    <xf numFmtId="43" fontId="2" fillId="0" borderId="2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left"/>
    </xf>
    <xf numFmtId="0" fontId="10" fillId="0" borderId="2" xfId="0" applyFont="1" applyFill="1" applyBorder="1" applyAlignment="1">
      <alignment horizontal="right" vertical="center" wrapText="1"/>
    </xf>
    <xf numFmtId="49" fontId="12" fillId="0" borderId="2" xfId="2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0" fillId="0" borderId="0" xfId="0" applyFont="1" applyFill="1"/>
    <xf numFmtId="49" fontId="2" fillId="0" borderId="2" xfId="0" applyNumberFormat="1" applyFont="1" applyFill="1" applyBorder="1" applyAlignment="1"/>
    <xf numFmtId="4" fontId="2" fillId="0" borderId="2" xfId="0" applyNumberFormat="1" applyFont="1" applyFill="1" applyBorder="1" applyAlignment="1"/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vertical="justify" wrapText="1"/>
    </xf>
    <xf numFmtId="43" fontId="2" fillId="0" borderId="0" xfId="0" applyNumberFormat="1" applyFont="1" applyFill="1"/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justify" wrapText="1"/>
    </xf>
    <xf numFmtId="0" fontId="3" fillId="0" borderId="0" xfId="0" applyFont="1" applyFill="1" applyAlignment="1">
      <alignment horizontal="left" vertical="top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</cellXfs>
  <cellStyles count="7">
    <cellStyle name="Обычный" xfId="0" builtinId="0"/>
    <cellStyle name="Обычный 12" xfId="3"/>
    <cellStyle name="Обычный 2" xfId="4"/>
    <cellStyle name="Обычный 7" xfId="2"/>
    <cellStyle name="Финансовый" xfId="1" builtinId="3"/>
    <cellStyle name="Финансовый 13" xfId="5"/>
    <cellStyle name="Финансов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abSelected="1" view="pageBreakPreview" zoomScale="60" zoomScaleNormal="100" workbookViewId="0">
      <selection activeCell="E4" sqref="E4"/>
    </sheetView>
  </sheetViews>
  <sheetFormatPr defaultRowHeight="15.75" x14ac:dyDescent="0.25"/>
  <cols>
    <col min="1" max="1" width="51.28515625" style="21" customWidth="1"/>
    <col min="2" max="2" width="36.85546875" style="22" customWidth="1"/>
    <col min="3" max="3" width="20.28515625" style="22" hidden="1" customWidth="1"/>
    <col min="4" max="4" width="25.28515625" style="22" hidden="1" customWidth="1"/>
    <col min="5" max="5" width="21.28515625" style="23" customWidth="1"/>
    <col min="6" max="6" width="19.85546875" style="22" customWidth="1"/>
    <col min="7" max="7" width="22.7109375" style="23" customWidth="1"/>
    <col min="8" max="8" width="12.42578125" style="5" bestFit="1" customWidth="1"/>
    <col min="9" max="16384" width="9.140625" style="5"/>
  </cols>
  <sheetData>
    <row r="1" spans="1:8" x14ac:dyDescent="0.25">
      <c r="A1" s="1"/>
      <c r="B1" s="2"/>
      <c r="C1" s="3"/>
      <c r="D1" s="4"/>
      <c r="E1" s="3"/>
      <c r="F1" s="4"/>
      <c r="G1" s="3"/>
    </row>
    <row r="2" spans="1:8" ht="15" customHeight="1" x14ac:dyDescent="0.25">
      <c r="A2" s="1"/>
      <c r="B2" s="6"/>
      <c r="C2" s="5"/>
      <c r="D2" s="5"/>
      <c r="E2" s="5"/>
      <c r="F2" s="28" t="s">
        <v>0</v>
      </c>
      <c r="G2" s="28"/>
      <c r="H2" s="28"/>
    </row>
    <row r="3" spans="1:8" ht="25.5" customHeight="1" x14ac:dyDescent="0.25">
      <c r="A3" s="1"/>
      <c r="B3" s="6"/>
      <c r="C3" s="5"/>
      <c r="D3" s="5"/>
      <c r="E3" s="5"/>
      <c r="F3" s="27" t="s">
        <v>338</v>
      </c>
      <c r="G3" s="27"/>
      <c r="H3" s="24"/>
    </row>
    <row r="4" spans="1:8" ht="39.75" customHeight="1" x14ac:dyDescent="0.25">
      <c r="A4" s="1"/>
      <c r="B4" s="6"/>
      <c r="C4" s="5"/>
      <c r="D4" s="5"/>
      <c r="E4" s="5"/>
      <c r="F4" s="27"/>
      <c r="G4" s="27"/>
      <c r="H4" s="24"/>
    </row>
    <row r="5" spans="1:8" ht="42.75" customHeight="1" x14ac:dyDescent="0.25">
      <c r="A5" s="31" t="s">
        <v>1</v>
      </c>
      <c r="B5" s="31"/>
      <c r="C5" s="31"/>
      <c r="D5" s="31"/>
      <c r="E5" s="31"/>
      <c r="F5" s="31"/>
      <c r="G5" s="31"/>
    </row>
    <row r="6" spans="1:8" s="7" customFormat="1" ht="15.75" customHeight="1" x14ac:dyDescent="0.25">
      <c r="A6" s="29" t="s">
        <v>2</v>
      </c>
      <c r="B6" s="30" t="s">
        <v>3</v>
      </c>
      <c r="C6" s="26" t="s">
        <v>4</v>
      </c>
      <c r="D6" s="26" t="s">
        <v>5</v>
      </c>
      <c r="E6" s="32" t="s">
        <v>339</v>
      </c>
      <c r="F6" s="32" t="s">
        <v>340</v>
      </c>
      <c r="G6" s="32" t="s">
        <v>341</v>
      </c>
    </row>
    <row r="7" spans="1:8" s="8" customFormat="1" ht="58.5" customHeight="1" x14ac:dyDescent="0.2">
      <c r="A7" s="29"/>
      <c r="B7" s="30"/>
      <c r="C7" s="26"/>
      <c r="D7" s="26"/>
      <c r="E7" s="33"/>
      <c r="F7" s="34"/>
      <c r="G7" s="35"/>
    </row>
    <row r="8" spans="1:8" s="38" customFormat="1" ht="17.25" customHeight="1" x14ac:dyDescent="0.2">
      <c r="A8" s="36">
        <v>1</v>
      </c>
      <c r="B8" s="37">
        <v>2</v>
      </c>
      <c r="C8" s="37">
        <v>3</v>
      </c>
      <c r="D8" s="37">
        <v>4</v>
      </c>
      <c r="E8" s="37">
        <v>3</v>
      </c>
      <c r="F8" s="37">
        <v>4</v>
      </c>
      <c r="G8" s="37">
        <v>5</v>
      </c>
    </row>
    <row r="9" spans="1:8" x14ac:dyDescent="0.25">
      <c r="A9" s="9" t="s">
        <v>6</v>
      </c>
      <c r="B9" s="10" t="s">
        <v>7</v>
      </c>
      <c r="C9" s="11">
        <f>C10+C87</f>
        <v>290129.59999999998</v>
      </c>
      <c r="D9" s="12">
        <f>E9-C9</f>
        <v>36986.800000000047</v>
      </c>
      <c r="E9" s="11">
        <f>E10+E87</f>
        <v>327116.40000000002</v>
      </c>
      <c r="F9" s="12">
        <f>G9-E9</f>
        <v>4869.9464499999303</v>
      </c>
      <c r="G9" s="11">
        <f>G10+G87</f>
        <v>331986.34644999995</v>
      </c>
      <c r="H9" s="25"/>
    </row>
    <row r="10" spans="1:8" ht="17.25" customHeight="1" x14ac:dyDescent="0.25">
      <c r="A10" s="9" t="s">
        <v>8</v>
      </c>
      <c r="B10" s="10" t="s">
        <v>9</v>
      </c>
      <c r="C10" s="11">
        <f>C11+C44</f>
        <v>55800</v>
      </c>
      <c r="D10" s="11">
        <f t="shared" ref="D10:D73" si="0">E10-C10</f>
        <v>19980</v>
      </c>
      <c r="E10" s="11">
        <f>E11+E44</f>
        <v>75780</v>
      </c>
      <c r="F10" s="11">
        <f t="shared" ref="F10:F38" si="1">G10-E10</f>
        <v>3861.9383400000079</v>
      </c>
      <c r="G10" s="11">
        <f>G11+G44</f>
        <v>79641.938340000008</v>
      </c>
    </row>
    <row r="11" spans="1:8" hidden="1" x14ac:dyDescent="0.25">
      <c r="A11" s="9" t="s">
        <v>10</v>
      </c>
      <c r="B11" s="10"/>
      <c r="C11" s="11">
        <f>C12+C18+C26+C33+C36</f>
        <v>47614.41</v>
      </c>
      <c r="D11" s="11">
        <f t="shared" si="0"/>
        <v>25086.989999999991</v>
      </c>
      <c r="E11" s="11">
        <f>E12+E18+E26+E33+E36</f>
        <v>72701.399999999994</v>
      </c>
      <c r="F11" s="11">
        <f t="shared" si="1"/>
        <v>3861.9383400000079</v>
      </c>
      <c r="G11" s="11">
        <f>G12+G18+G26+G33+G36</f>
        <v>76563.338340000002</v>
      </c>
    </row>
    <row r="12" spans="1:8" x14ac:dyDescent="0.25">
      <c r="A12" s="9" t="s">
        <v>11</v>
      </c>
      <c r="B12" s="10" t="s">
        <v>12</v>
      </c>
      <c r="C12" s="11">
        <f>C13</f>
        <v>28975</v>
      </c>
      <c r="D12" s="11">
        <f t="shared" si="0"/>
        <v>2636</v>
      </c>
      <c r="E12" s="11">
        <f>E13</f>
        <v>31611</v>
      </c>
      <c r="F12" s="11">
        <f t="shared" si="1"/>
        <v>3861.9383400000006</v>
      </c>
      <c r="G12" s="11">
        <f>G13</f>
        <v>35472.938340000001</v>
      </c>
      <c r="H12" s="25"/>
    </row>
    <row r="13" spans="1:8" x14ac:dyDescent="0.25">
      <c r="A13" s="9" t="s">
        <v>13</v>
      </c>
      <c r="B13" s="10" t="s">
        <v>14</v>
      </c>
      <c r="C13" s="11">
        <f>SUM(C14:C17)</f>
        <v>28975</v>
      </c>
      <c r="D13" s="11">
        <f t="shared" si="0"/>
        <v>2636</v>
      </c>
      <c r="E13" s="11">
        <f>SUM(E14:E17)</f>
        <v>31611</v>
      </c>
      <c r="F13" s="11">
        <f t="shared" si="1"/>
        <v>3861.9383400000006</v>
      </c>
      <c r="G13" s="11">
        <f>SUM(G14:G17)</f>
        <v>35472.938340000001</v>
      </c>
    </row>
    <row r="14" spans="1:8" ht="97.5" x14ac:dyDescent="0.25">
      <c r="A14" s="9" t="s">
        <v>15</v>
      </c>
      <c r="B14" s="10" t="s">
        <v>16</v>
      </c>
      <c r="C14" s="11">
        <v>28785</v>
      </c>
      <c r="D14" s="11">
        <f t="shared" si="0"/>
        <v>2578</v>
      </c>
      <c r="E14" s="11">
        <v>31363</v>
      </c>
      <c r="F14" s="11">
        <f t="shared" si="1"/>
        <v>3861.9383400000006</v>
      </c>
      <c r="G14" s="11">
        <f>31363+3861.93834</f>
        <v>35224.938340000001</v>
      </c>
    </row>
    <row r="15" spans="1:8" ht="141.75" x14ac:dyDescent="0.25">
      <c r="A15" s="9" t="s">
        <v>17</v>
      </c>
      <c r="B15" s="10" t="s">
        <v>18</v>
      </c>
      <c r="C15" s="11">
        <v>70</v>
      </c>
      <c r="D15" s="11">
        <f t="shared" si="0"/>
        <v>50</v>
      </c>
      <c r="E15" s="11">
        <v>120</v>
      </c>
      <c r="F15" s="11">
        <f t="shared" si="1"/>
        <v>0</v>
      </c>
      <c r="G15" s="11">
        <v>120</v>
      </c>
    </row>
    <row r="16" spans="1:8" ht="78" customHeight="1" x14ac:dyDescent="0.25">
      <c r="A16" s="9" t="s">
        <v>19</v>
      </c>
      <c r="B16" s="10" t="s">
        <v>20</v>
      </c>
      <c r="C16" s="11">
        <v>32</v>
      </c>
      <c r="D16" s="11">
        <f t="shared" si="0"/>
        <v>0</v>
      </c>
      <c r="E16" s="11">
        <v>32</v>
      </c>
      <c r="F16" s="11">
        <f t="shared" si="1"/>
        <v>0</v>
      </c>
      <c r="G16" s="11">
        <v>32</v>
      </c>
    </row>
    <row r="17" spans="1:7" ht="145.5" customHeight="1" x14ac:dyDescent="0.25">
      <c r="A17" s="9" t="s">
        <v>21</v>
      </c>
      <c r="B17" s="10" t="s">
        <v>22</v>
      </c>
      <c r="C17" s="11">
        <v>88</v>
      </c>
      <c r="D17" s="11">
        <f t="shared" si="0"/>
        <v>8</v>
      </c>
      <c r="E17" s="11">
        <v>96</v>
      </c>
      <c r="F17" s="11">
        <f t="shared" si="1"/>
        <v>0</v>
      </c>
      <c r="G17" s="11">
        <v>96</v>
      </c>
    </row>
    <row r="18" spans="1:7" x14ac:dyDescent="0.25">
      <c r="A18" s="9" t="s">
        <v>23</v>
      </c>
      <c r="B18" s="10" t="s">
        <v>24</v>
      </c>
      <c r="C18" s="11">
        <f>C19+C24+C25</f>
        <v>13697.01</v>
      </c>
      <c r="D18" s="11">
        <f t="shared" si="0"/>
        <v>5351.99</v>
      </c>
      <c r="E18" s="11">
        <f>E19+E24+E25</f>
        <v>19049</v>
      </c>
      <c r="F18" s="11">
        <f t="shared" si="1"/>
        <v>0</v>
      </c>
      <c r="G18" s="11">
        <f>G19+G24+G25</f>
        <v>19049</v>
      </c>
    </row>
    <row r="19" spans="1:7" ht="41.25" customHeight="1" x14ac:dyDescent="0.25">
      <c r="A19" s="9" t="s">
        <v>25</v>
      </c>
      <c r="B19" s="10" t="s">
        <v>26</v>
      </c>
      <c r="C19" s="11">
        <f>SUM(C20:C23)</f>
        <v>4381</v>
      </c>
      <c r="D19" s="11">
        <f t="shared" si="0"/>
        <v>5057</v>
      </c>
      <c r="E19" s="11">
        <f>SUM(E20:E23)</f>
        <v>9438</v>
      </c>
      <c r="F19" s="11">
        <f t="shared" si="1"/>
        <v>0</v>
      </c>
      <c r="G19" s="11">
        <f>SUM(G20:G23)</f>
        <v>9438</v>
      </c>
    </row>
    <row r="20" spans="1:7" ht="47.25" x14ac:dyDescent="0.25">
      <c r="A20" s="9" t="s">
        <v>27</v>
      </c>
      <c r="B20" s="10" t="s">
        <v>28</v>
      </c>
      <c r="C20" s="11">
        <v>1518</v>
      </c>
      <c r="D20" s="11">
        <f t="shared" si="0"/>
        <v>1483</v>
      </c>
      <c r="E20" s="11">
        <v>3001</v>
      </c>
      <c r="F20" s="11">
        <f t="shared" si="1"/>
        <v>0</v>
      </c>
      <c r="G20" s="11">
        <v>3001</v>
      </c>
    </row>
    <row r="21" spans="1:7" ht="47.25" x14ac:dyDescent="0.25">
      <c r="A21" s="9" t="s">
        <v>29</v>
      </c>
      <c r="B21" s="10" t="s">
        <v>30</v>
      </c>
      <c r="C21" s="11">
        <v>863</v>
      </c>
      <c r="D21" s="11">
        <f t="shared" si="0"/>
        <v>3237</v>
      </c>
      <c r="E21" s="11">
        <v>4100</v>
      </c>
      <c r="F21" s="11">
        <f t="shared" si="1"/>
        <v>0</v>
      </c>
      <c r="G21" s="11">
        <v>4100</v>
      </c>
    </row>
    <row r="22" spans="1:7" ht="50.25" customHeight="1" x14ac:dyDescent="0.25">
      <c r="A22" s="9" t="s">
        <v>31</v>
      </c>
      <c r="B22" s="10" t="s">
        <v>32</v>
      </c>
      <c r="C22" s="11">
        <v>0</v>
      </c>
      <c r="D22" s="11">
        <f t="shared" si="0"/>
        <v>50</v>
      </c>
      <c r="E22" s="11">
        <v>50</v>
      </c>
      <c r="F22" s="11">
        <f t="shared" si="1"/>
        <v>0</v>
      </c>
      <c r="G22" s="11">
        <v>50</v>
      </c>
    </row>
    <row r="23" spans="1:7" ht="39" customHeight="1" x14ac:dyDescent="0.25">
      <c r="A23" s="9" t="s">
        <v>33</v>
      </c>
      <c r="B23" s="10" t="s">
        <v>34</v>
      </c>
      <c r="C23" s="11">
        <v>2000</v>
      </c>
      <c r="D23" s="11">
        <f t="shared" si="0"/>
        <v>287</v>
      </c>
      <c r="E23" s="11">
        <v>2287</v>
      </c>
      <c r="F23" s="11">
        <f t="shared" si="1"/>
        <v>0</v>
      </c>
      <c r="G23" s="11">
        <v>2287</v>
      </c>
    </row>
    <row r="24" spans="1:7" ht="31.5" x14ac:dyDescent="0.25">
      <c r="A24" s="9" t="s">
        <v>35</v>
      </c>
      <c r="B24" s="10" t="s">
        <v>36</v>
      </c>
      <c r="C24" s="11">
        <v>8840.01</v>
      </c>
      <c r="D24" s="11">
        <f t="shared" si="0"/>
        <v>373.98999999999978</v>
      </c>
      <c r="E24" s="11">
        <v>9214</v>
      </c>
      <c r="F24" s="11">
        <f t="shared" si="1"/>
        <v>0</v>
      </c>
      <c r="G24" s="11">
        <v>9214</v>
      </c>
    </row>
    <row r="25" spans="1:7" x14ac:dyDescent="0.25">
      <c r="A25" s="9" t="s">
        <v>37</v>
      </c>
      <c r="B25" s="10" t="s">
        <v>38</v>
      </c>
      <c r="C25" s="11">
        <v>476</v>
      </c>
      <c r="D25" s="11">
        <f t="shared" si="0"/>
        <v>-79</v>
      </c>
      <c r="E25" s="11">
        <v>397</v>
      </c>
      <c r="F25" s="11">
        <f t="shared" si="1"/>
        <v>0</v>
      </c>
      <c r="G25" s="11">
        <v>397</v>
      </c>
    </row>
    <row r="26" spans="1:7" x14ac:dyDescent="0.25">
      <c r="A26" s="9" t="s">
        <v>39</v>
      </c>
      <c r="B26" s="10" t="s">
        <v>40</v>
      </c>
      <c r="C26" s="11">
        <f>C27+C30</f>
        <v>2603.4</v>
      </c>
      <c r="D26" s="11">
        <f t="shared" si="0"/>
        <v>18132</v>
      </c>
      <c r="E26" s="11">
        <f>E27+E30</f>
        <v>20735.400000000001</v>
      </c>
      <c r="F26" s="11">
        <f t="shared" si="1"/>
        <v>0</v>
      </c>
      <c r="G26" s="11">
        <f>G27+G30</f>
        <v>20735.400000000001</v>
      </c>
    </row>
    <row r="27" spans="1:7" x14ac:dyDescent="0.25">
      <c r="A27" s="9" t="s">
        <v>41</v>
      </c>
      <c r="B27" s="10" t="s">
        <v>42</v>
      </c>
      <c r="C27" s="11">
        <f>C28+C29</f>
        <v>2603.4</v>
      </c>
      <c r="D27" s="11">
        <f t="shared" si="0"/>
        <v>18132</v>
      </c>
      <c r="E27" s="11">
        <f>E28+E29</f>
        <v>20735.400000000001</v>
      </c>
      <c r="F27" s="11">
        <f t="shared" si="1"/>
        <v>0</v>
      </c>
      <c r="G27" s="11">
        <f>G28+G29</f>
        <v>20735.400000000001</v>
      </c>
    </row>
    <row r="28" spans="1:7" ht="31.5" x14ac:dyDescent="0.25">
      <c r="A28" s="9" t="s">
        <v>43</v>
      </c>
      <c r="B28" s="10" t="s">
        <v>44</v>
      </c>
      <c r="C28" s="11">
        <v>2603</v>
      </c>
      <c r="D28" s="11">
        <f t="shared" si="0"/>
        <v>18132</v>
      </c>
      <c r="E28" s="11">
        <v>20735</v>
      </c>
      <c r="F28" s="11">
        <f t="shared" si="1"/>
        <v>0</v>
      </c>
      <c r="G28" s="11">
        <v>20735</v>
      </c>
    </row>
    <row r="29" spans="1:7" ht="31.5" x14ac:dyDescent="0.25">
      <c r="A29" s="9" t="s">
        <v>45</v>
      </c>
      <c r="B29" s="10" t="s">
        <v>46</v>
      </c>
      <c r="C29" s="11">
        <v>0.4</v>
      </c>
      <c r="D29" s="11">
        <f t="shared" si="0"/>
        <v>0</v>
      </c>
      <c r="E29" s="11">
        <v>0.4</v>
      </c>
      <c r="F29" s="11">
        <f t="shared" si="1"/>
        <v>0</v>
      </c>
      <c r="G29" s="11">
        <v>0.4</v>
      </c>
    </row>
    <row r="30" spans="1:7" hidden="1" x14ac:dyDescent="0.25">
      <c r="A30" s="9" t="s">
        <v>47</v>
      </c>
      <c r="B30" s="10" t="s">
        <v>48</v>
      </c>
      <c r="C30" s="11">
        <f>C31+C32</f>
        <v>0</v>
      </c>
      <c r="D30" s="11">
        <f t="shared" si="0"/>
        <v>0</v>
      </c>
      <c r="E30" s="11">
        <f>E31+E32</f>
        <v>0</v>
      </c>
      <c r="F30" s="11">
        <f t="shared" si="1"/>
        <v>0</v>
      </c>
      <c r="G30" s="11">
        <f>G31+G32</f>
        <v>0</v>
      </c>
    </row>
    <row r="31" spans="1:7" hidden="1" x14ac:dyDescent="0.25">
      <c r="A31" s="9" t="s">
        <v>49</v>
      </c>
      <c r="B31" s="10" t="s">
        <v>50</v>
      </c>
      <c r="C31" s="11"/>
      <c r="D31" s="11">
        <f t="shared" si="0"/>
        <v>0</v>
      </c>
      <c r="E31" s="11"/>
      <c r="F31" s="11">
        <f t="shared" si="1"/>
        <v>0</v>
      </c>
      <c r="G31" s="11"/>
    </row>
    <row r="32" spans="1:7" hidden="1" x14ac:dyDescent="0.25">
      <c r="A32" s="9" t="s">
        <v>51</v>
      </c>
      <c r="B32" s="10" t="s">
        <v>52</v>
      </c>
      <c r="C32" s="11"/>
      <c r="D32" s="11">
        <f t="shared" si="0"/>
        <v>0</v>
      </c>
      <c r="E32" s="11"/>
      <c r="F32" s="11">
        <f t="shared" si="1"/>
        <v>0</v>
      </c>
      <c r="G32" s="11"/>
    </row>
    <row r="33" spans="1:7" ht="47.25" x14ac:dyDescent="0.25">
      <c r="A33" s="9" t="s">
        <v>53</v>
      </c>
      <c r="B33" s="10" t="s">
        <v>54</v>
      </c>
      <c r="C33" s="11">
        <f t="shared" ref="C33:G34" si="2">C34</f>
        <v>150</v>
      </c>
      <c r="D33" s="11">
        <f t="shared" si="0"/>
        <v>-50</v>
      </c>
      <c r="E33" s="11">
        <f t="shared" si="2"/>
        <v>100</v>
      </c>
      <c r="F33" s="11">
        <f t="shared" si="1"/>
        <v>0</v>
      </c>
      <c r="G33" s="11">
        <f t="shared" si="2"/>
        <v>100</v>
      </c>
    </row>
    <row r="34" spans="1:7" x14ac:dyDescent="0.25">
      <c r="A34" s="9" t="s">
        <v>55</v>
      </c>
      <c r="B34" s="10" t="s">
        <v>56</v>
      </c>
      <c r="C34" s="11">
        <f t="shared" si="2"/>
        <v>150</v>
      </c>
      <c r="D34" s="11">
        <f t="shared" si="0"/>
        <v>-50</v>
      </c>
      <c r="E34" s="11">
        <f t="shared" si="2"/>
        <v>100</v>
      </c>
      <c r="F34" s="11">
        <f t="shared" si="1"/>
        <v>0</v>
      </c>
      <c r="G34" s="11">
        <f t="shared" si="2"/>
        <v>100</v>
      </c>
    </row>
    <row r="35" spans="1:7" ht="31.5" x14ac:dyDescent="0.25">
      <c r="A35" s="9" t="s">
        <v>57</v>
      </c>
      <c r="B35" s="10" t="s">
        <v>58</v>
      </c>
      <c r="C35" s="11">
        <v>150</v>
      </c>
      <c r="D35" s="11">
        <f t="shared" si="0"/>
        <v>-50</v>
      </c>
      <c r="E35" s="11">
        <v>100</v>
      </c>
      <c r="F35" s="11">
        <f t="shared" si="1"/>
        <v>0</v>
      </c>
      <c r="G35" s="11">
        <v>100</v>
      </c>
    </row>
    <row r="36" spans="1:7" x14ac:dyDescent="0.25">
      <c r="A36" s="9" t="s">
        <v>59</v>
      </c>
      <c r="B36" s="10" t="s">
        <v>60</v>
      </c>
      <c r="C36" s="11">
        <f>C37+C39</f>
        <v>2189</v>
      </c>
      <c r="D36" s="11">
        <f t="shared" si="0"/>
        <v>-983</v>
      </c>
      <c r="E36" s="11">
        <f>E37+E39</f>
        <v>1206</v>
      </c>
      <c r="F36" s="11">
        <f t="shared" si="1"/>
        <v>0</v>
      </c>
      <c r="G36" s="11">
        <f>G37+G39</f>
        <v>1206</v>
      </c>
    </row>
    <row r="37" spans="1:7" ht="47.25" x14ac:dyDescent="0.25">
      <c r="A37" s="9" t="s">
        <v>61</v>
      </c>
      <c r="B37" s="10" t="s">
        <v>62</v>
      </c>
      <c r="C37" s="11">
        <f>C38</f>
        <v>900</v>
      </c>
      <c r="D37" s="11">
        <f t="shared" si="0"/>
        <v>-400</v>
      </c>
      <c r="E37" s="11">
        <f>E38</f>
        <v>500</v>
      </c>
      <c r="F37" s="11">
        <f t="shared" si="1"/>
        <v>0</v>
      </c>
      <c r="G37" s="11">
        <f>G38</f>
        <v>500</v>
      </c>
    </row>
    <row r="38" spans="1:7" ht="63" x14ac:dyDescent="0.25">
      <c r="A38" s="9" t="s">
        <v>63</v>
      </c>
      <c r="B38" s="10" t="s">
        <v>64</v>
      </c>
      <c r="C38" s="11">
        <v>900</v>
      </c>
      <c r="D38" s="11">
        <f t="shared" si="0"/>
        <v>-400</v>
      </c>
      <c r="E38" s="11">
        <v>500</v>
      </c>
      <c r="F38" s="11">
        <f t="shared" si="1"/>
        <v>0</v>
      </c>
      <c r="G38" s="11">
        <v>500</v>
      </c>
    </row>
    <row r="39" spans="1:7" ht="47.25" x14ac:dyDescent="0.25">
      <c r="A39" s="9" t="s">
        <v>65</v>
      </c>
      <c r="B39" s="10" t="s">
        <v>66</v>
      </c>
      <c r="C39" s="11">
        <f>C40+C42+C43</f>
        <v>1289</v>
      </c>
      <c r="D39" s="11">
        <f>D40+D42+D43</f>
        <v>-583</v>
      </c>
      <c r="E39" s="11">
        <f>E40+E42+E43</f>
        <v>706</v>
      </c>
      <c r="F39" s="11">
        <f>F40+F42+F43</f>
        <v>0</v>
      </c>
      <c r="G39" s="11">
        <f>G40+G42+G43</f>
        <v>706</v>
      </c>
    </row>
    <row r="40" spans="1:7" ht="78.75" hidden="1" x14ac:dyDescent="0.25">
      <c r="A40" s="9" t="s">
        <v>67</v>
      </c>
      <c r="B40" s="10" t="s">
        <v>68</v>
      </c>
      <c r="C40" s="11">
        <f>C41</f>
        <v>1280</v>
      </c>
      <c r="D40" s="11">
        <f t="shared" si="0"/>
        <v>-680</v>
      </c>
      <c r="E40" s="11">
        <f>E41</f>
        <v>600</v>
      </c>
      <c r="F40" s="11">
        <f t="shared" ref="F40:F103" si="3">G40-E40</f>
        <v>0</v>
      </c>
      <c r="G40" s="11">
        <f>G41</f>
        <v>600</v>
      </c>
    </row>
    <row r="41" spans="1:7" ht="94.5" x14ac:dyDescent="0.25">
      <c r="A41" s="9" t="s">
        <v>69</v>
      </c>
      <c r="B41" s="10" t="s">
        <v>70</v>
      </c>
      <c r="C41" s="11">
        <v>1280</v>
      </c>
      <c r="D41" s="11">
        <f t="shared" si="0"/>
        <v>-680</v>
      </c>
      <c r="E41" s="11">
        <v>600</v>
      </c>
      <c r="F41" s="11">
        <f t="shared" si="3"/>
        <v>0</v>
      </c>
      <c r="G41" s="11">
        <v>600</v>
      </c>
    </row>
    <row r="42" spans="1:7" ht="94.5" x14ac:dyDescent="0.25">
      <c r="A42" s="9" t="s">
        <v>71</v>
      </c>
      <c r="B42" s="10" t="s">
        <v>72</v>
      </c>
      <c r="C42" s="11"/>
      <c r="D42" s="11">
        <f t="shared" si="0"/>
        <v>100</v>
      </c>
      <c r="E42" s="11">
        <v>100</v>
      </c>
      <c r="F42" s="11">
        <f t="shared" si="3"/>
        <v>0</v>
      </c>
      <c r="G42" s="11">
        <v>100</v>
      </c>
    </row>
    <row r="43" spans="1:7" ht="31.5" x14ac:dyDescent="0.25">
      <c r="A43" s="9" t="s">
        <v>73</v>
      </c>
      <c r="B43" s="10" t="s">
        <v>74</v>
      </c>
      <c r="C43" s="11">
        <v>9</v>
      </c>
      <c r="D43" s="11">
        <f t="shared" si="0"/>
        <v>-3</v>
      </c>
      <c r="E43" s="11">
        <v>6</v>
      </c>
      <c r="F43" s="11">
        <f t="shared" si="3"/>
        <v>0</v>
      </c>
      <c r="G43" s="11">
        <v>6</v>
      </c>
    </row>
    <row r="44" spans="1:7" hidden="1" x14ac:dyDescent="0.25">
      <c r="A44" s="9" t="s">
        <v>75</v>
      </c>
      <c r="B44" s="10"/>
      <c r="C44" s="11">
        <f>C45+C53+C55+C58+C65+C68+C84</f>
        <v>8185.59</v>
      </c>
      <c r="D44" s="11">
        <f t="shared" si="0"/>
        <v>-5106.99</v>
      </c>
      <c r="E44" s="11">
        <f>E45+E53+E55+E58+E65+E68+E84</f>
        <v>3078.6000000000004</v>
      </c>
      <c r="F44" s="11">
        <f t="shared" si="3"/>
        <v>0</v>
      </c>
      <c r="G44" s="11">
        <f>G45+G53+G55+G58+G65+G68+G84</f>
        <v>3078.6000000000004</v>
      </c>
    </row>
    <row r="45" spans="1:7" ht="63" x14ac:dyDescent="0.25">
      <c r="A45" s="9" t="s">
        <v>76</v>
      </c>
      <c r="B45" s="10" t="s">
        <v>77</v>
      </c>
      <c r="C45" s="11">
        <f>C46+C48</f>
        <v>1320.1</v>
      </c>
      <c r="D45" s="11">
        <f t="shared" si="0"/>
        <v>-237.89999999999986</v>
      </c>
      <c r="E45" s="11">
        <f>E46+E48</f>
        <v>1082.2</v>
      </c>
      <c r="F45" s="11">
        <f t="shared" si="3"/>
        <v>0</v>
      </c>
      <c r="G45" s="11">
        <f>G46+G48</f>
        <v>1082.2</v>
      </c>
    </row>
    <row r="46" spans="1:7" ht="31.5" hidden="1" x14ac:dyDescent="0.25">
      <c r="A46" s="9" t="s">
        <v>78</v>
      </c>
      <c r="B46" s="10" t="s">
        <v>79</v>
      </c>
      <c r="C46" s="11">
        <f>C47</f>
        <v>0</v>
      </c>
      <c r="D46" s="11">
        <f t="shared" si="0"/>
        <v>0</v>
      </c>
      <c r="E46" s="11">
        <f>E47</f>
        <v>0</v>
      </c>
      <c r="F46" s="11">
        <f t="shared" si="3"/>
        <v>0</v>
      </c>
      <c r="G46" s="11">
        <f>G47</f>
        <v>0</v>
      </c>
    </row>
    <row r="47" spans="1:7" ht="47.25" hidden="1" x14ac:dyDescent="0.25">
      <c r="A47" s="9" t="s">
        <v>80</v>
      </c>
      <c r="B47" s="10" t="s">
        <v>81</v>
      </c>
      <c r="C47" s="11"/>
      <c r="D47" s="11">
        <f t="shared" si="0"/>
        <v>0</v>
      </c>
      <c r="E47" s="11"/>
      <c r="F47" s="11">
        <f t="shared" si="3"/>
        <v>0</v>
      </c>
      <c r="G47" s="11"/>
    </row>
    <row r="48" spans="1:7" ht="110.25" x14ac:dyDescent="0.25">
      <c r="A48" s="9" t="s">
        <v>82</v>
      </c>
      <c r="B48" s="10" t="s">
        <v>83</v>
      </c>
      <c r="C48" s="11">
        <f>C49+C51</f>
        <v>1320.1</v>
      </c>
      <c r="D48" s="11">
        <f t="shared" si="0"/>
        <v>-237.89999999999986</v>
      </c>
      <c r="E48" s="11">
        <f>E49+E51</f>
        <v>1082.2</v>
      </c>
      <c r="F48" s="11">
        <f t="shared" si="3"/>
        <v>0</v>
      </c>
      <c r="G48" s="11">
        <f>G49+G51</f>
        <v>1082.2</v>
      </c>
    </row>
    <row r="49" spans="1:7" ht="78.75" x14ac:dyDescent="0.25">
      <c r="A49" s="9" t="s">
        <v>84</v>
      </c>
      <c r="B49" s="10" t="s">
        <v>85</v>
      </c>
      <c r="C49" s="11">
        <f>C50</f>
        <v>790.2</v>
      </c>
      <c r="D49" s="11">
        <f t="shared" si="0"/>
        <v>0</v>
      </c>
      <c r="E49" s="11">
        <f>E50</f>
        <v>790.2</v>
      </c>
      <c r="F49" s="11">
        <f t="shared" si="3"/>
        <v>0</v>
      </c>
      <c r="G49" s="11">
        <f>G50</f>
        <v>790.2</v>
      </c>
    </row>
    <row r="50" spans="1:7" ht="94.5" x14ac:dyDescent="0.25">
      <c r="A50" s="9" t="s">
        <v>86</v>
      </c>
      <c r="B50" s="10" t="s">
        <v>87</v>
      </c>
      <c r="C50" s="11">
        <v>790.2</v>
      </c>
      <c r="D50" s="11">
        <f t="shared" si="0"/>
        <v>0</v>
      </c>
      <c r="E50" s="11">
        <v>790.2</v>
      </c>
      <c r="F50" s="11">
        <f t="shared" si="3"/>
        <v>0</v>
      </c>
      <c r="G50" s="11">
        <v>790.2</v>
      </c>
    </row>
    <row r="51" spans="1:7" ht="110.25" x14ac:dyDescent="0.25">
      <c r="A51" s="9" t="s">
        <v>88</v>
      </c>
      <c r="B51" s="10" t="s">
        <v>89</v>
      </c>
      <c r="C51" s="11">
        <f>C52</f>
        <v>529.9</v>
      </c>
      <c r="D51" s="11">
        <f t="shared" si="0"/>
        <v>-237.89999999999998</v>
      </c>
      <c r="E51" s="11">
        <f>E52</f>
        <v>292</v>
      </c>
      <c r="F51" s="11">
        <f t="shared" si="3"/>
        <v>0</v>
      </c>
      <c r="G51" s="11">
        <f>G52</f>
        <v>292</v>
      </c>
    </row>
    <row r="52" spans="1:7" ht="94.5" x14ac:dyDescent="0.25">
      <c r="A52" s="9" t="s">
        <v>90</v>
      </c>
      <c r="B52" s="10" t="s">
        <v>91</v>
      </c>
      <c r="C52" s="11">
        <v>529.9</v>
      </c>
      <c r="D52" s="11">
        <f t="shared" si="0"/>
        <v>-237.89999999999998</v>
      </c>
      <c r="E52" s="11">
        <v>292</v>
      </c>
      <c r="F52" s="11">
        <f t="shared" si="3"/>
        <v>0</v>
      </c>
      <c r="G52" s="11">
        <v>292</v>
      </c>
    </row>
    <row r="53" spans="1:7" ht="31.5" x14ac:dyDescent="0.25">
      <c r="A53" s="9" t="s">
        <v>92</v>
      </c>
      <c r="B53" s="10" t="s">
        <v>93</v>
      </c>
      <c r="C53" s="11">
        <f>C54</f>
        <v>170</v>
      </c>
      <c r="D53" s="11">
        <f t="shared" si="0"/>
        <v>20</v>
      </c>
      <c r="E53" s="11">
        <f>E54</f>
        <v>190</v>
      </c>
      <c r="F53" s="11">
        <f t="shared" si="3"/>
        <v>0</v>
      </c>
      <c r="G53" s="11">
        <f>G54</f>
        <v>190</v>
      </c>
    </row>
    <row r="54" spans="1:7" ht="31.5" x14ac:dyDescent="0.25">
      <c r="A54" s="9" t="s">
        <v>94</v>
      </c>
      <c r="B54" s="10" t="s">
        <v>95</v>
      </c>
      <c r="C54" s="11">
        <v>170</v>
      </c>
      <c r="D54" s="11">
        <f t="shared" si="0"/>
        <v>20</v>
      </c>
      <c r="E54" s="11">
        <v>190</v>
      </c>
      <c r="F54" s="11">
        <f t="shared" si="3"/>
        <v>0</v>
      </c>
      <c r="G54" s="11">
        <v>190</v>
      </c>
    </row>
    <row r="55" spans="1:7" ht="31.5" x14ac:dyDescent="0.25">
      <c r="A55" s="9" t="s">
        <v>96</v>
      </c>
      <c r="B55" s="10" t="s">
        <v>97</v>
      </c>
      <c r="C55" s="11">
        <f t="shared" ref="C55:G56" si="4">C56</f>
        <v>4000</v>
      </c>
      <c r="D55" s="11">
        <f t="shared" si="0"/>
        <v>-3965</v>
      </c>
      <c r="E55" s="11">
        <f t="shared" si="4"/>
        <v>35</v>
      </c>
      <c r="F55" s="11">
        <f t="shared" si="3"/>
        <v>0</v>
      </c>
      <c r="G55" s="11">
        <f t="shared" si="4"/>
        <v>35</v>
      </c>
    </row>
    <row r="56" spans="1:7" ht="31.5" x14ac:dyDescent="0.25">
      <c r="A56" s="9" t="s">
        <v>98</v>
      </c>
      <c r="B56" s="10" t="s">
        <v>99</v>
      </c>
      <c r="C56" s="11">
        <f t="shared" si="4"/>
        <v>4000</v>
      </c>
      <c r="D56" s="11">
        <f t="shared" si="0"/>
        <v>-3965</v>
      </c>
      <c r="E56" s="11">
        <f t="shared" si="4"/>
        <v>35</v>
      </c>
      <c r="F56" s="11">
        <f t="shared" si="3"/>
        <v>0</v>
      </c>
      <c r="G56" s="11">
        <f t="shared" si="4"/>
        <v>35</v>
      </c>
    </row>
    <row r="57" spans="1:7" ht="63" x14ac:dyDescent="0.25">
      <c r="A57" s="9" t="s">
        <v>100</v>
      </c>
      <c r="B57" s="10" t="s">
        <v>101</v>
      </c>
      <c r="C57" s="11">
        <v>4000</v>
      </c>
      <c r="D57" s="11">
        <f t="shared" si="0"/>
        <v>-3965</v>
      </c>
      <c r="E57" s="11">
        <v>35</v>
      </c>
      <c r="F57" s="11">
        <f t="shared" si="3"/>
        <v>0</v>
      </c>
      <c r="G57" s="11">
        <v>35</v>
      </c>
    </row>
    <row r="58" spans="1:7" ht="31.5" x14ac:dyDescent="0.25">
      <c r="A58" s="9" t="s">
        <v>102</v>
      </c>
      <c r="B58" s="10" t="s">
        <v>103</v>
      </c>
      <c r="C58" s="11">
        <f>C59+C62</f>
        <v>0</v>
      </c>
      <c r="D58" s="11">
        <f t="shared" si="0"/>
        <v>395</v>
      </c>
      <c r="E58" s="11">
        <f>E59+E62</f>
        <v>395</v>
      </c>
      <c r="F58" s="11">
        <f t="shared" si="3"/>
        <v>0</v>
      </c>
      <c r="G58" s="11">
        <f>G59+G62</f>
        <v>395</v>
      </c>
    </row>
    <row r="59" spans="1:7" ht="94.5" hidden="1" x14ac:dyDescent="0.25">
      <c r="A59" s="9" t="s">
        <v>104</v>
      </c>
      <c r="B59" s="10" t="s">
        <v>105</v>
      </c>
      <c r="C59" s="11">
        <f t="shared" ref="C59:G60" si="5">C60</f>
        <v>0</v>
      </c>
      <c r="D59" s="11">
        <f t="shared" si="0"/>
        <v>0</v>
      </c>
      <c r="E59" s="11">
        <f t="shared" si="5"/>
        <v>0</v>
      </c>
      <c r="F59" s="11">
        <f t="shared" si="3"/>
        <v>0</v>
      </c>
      <c r="G59" s="11">
        <f t="shared" si="5"/>
        <v>0</v>
      </c>
    </row>
    <row r="60" spans="1:7" ht="126" hidden="1" x14ac:dyDescent="0.25">
      <c r="A60" s="9" t="s">
        <v>106</v>
      </c>
      <c r="B60" s="10" t="s">
        <v>107</v>
      </c>
      <c r="C60" s="11">
        <f t="shared" si="5"/>
        <v>0</v>
      </c>
      <c r="D60" s="11">
        <f t="shared" si="0"/>
        <v>0</v>
      </c>
      <c r="E60" s="11">
        <f t="shared" si="5"/>
        <v>0</v>
      </c>
      <c r="F60" s="11">
        <f t="shared" si="3"/>
        <v>0</v>
      </c>
      <c r="G60" s="11">
        <f t="shared" si="5"/>
        <v>0</v>
      </c>
    </row>
    <row r="61" spans="1:7" ht="110.25" hidden="1" x14ac:dyDescent="0.25">
      <c r="A61" s="9" t="s">
        <v>108</v>
      </c>
      <c r="B61" s="10" t="s">
        <v>109</v>
      </c>
      <c r="C61" s="11"/>
      <c r="D61" s="11">
        <f t="shared" si="0"/>
        <v>0</v>
      </c>
      <c r="E61" s="11"/>
      <c r="F61" s="11">
        <f t="shared" si="3"/>
        <v>0</v>
      </c>
      <c r="G61" s="11"/>
    </row>
    <row r="62" spans="1:7" ht="78.75" x14ac:dyDescent="0.25">
      <c r="A62" s="9" t="s">
        <v>110</v>
      </c>
      <c r="B62" s="10" t="s">
        <v>111</v>
      </c>
      <c r="C62" s="11">
        <f t="shared" ref="C62:G63" si="6">C63</f>
        <v>0</v>
      </c>
      <c r="D62" s="11">
        <f t="shared" si="0"/>
        <v>395</v>
      </c>
      <c r="E62" s="11">
        <f t="shared" si="6"/>
        <v>395</v>
      </c>
      <c r="F62" s="11">
        <f t="shared" si="3"/>
        <v>0</v>
      </c>
      <c r="G62" s="11">
        <f t="shared" si="6"/>
        <v>395</v>
      </c>
    </row>
    <row r="63" spans="1:7" ht="47.25" hidden="1" x14ac:dyDescent="0.25">
      <c r="A63" s="9" t="s">
        <v>112</v>
      </c>
      <c r="B63" s="10" t="s">
        <v>113</v>
      </c>
      <c r="C63" s="11">
        <f t="shared" si="6"/>
        <v>0</v>
      </c>
      <c r="D63" s="11">
        <f t="shared" si="0"/>
        <v>395</v>
      </c>
      <c r="E63" s="11">
        <f t="shared" si="6"/>
        <v>395</v>
      </c>
      <c r="F63" s="11">
        <f t="shared" si="3"/>
        <v>0</v>
      </c>
      <c r="G63" s="11">
        <f t="shared" si="6"/>
        <v>395</v>
      </c>
    </row>
    <row r="64" spans="1:7" ht="63" x14ac:dyDescent="0.25">
      <c r="A64" s="9" t="s">
        <v>114</v>
      </c>
      <c r="B64" s="10" t="s">
        <v>115</v>
      </c>
      <c r="C64" s="11">
        <v>0</v>
      </c>
      <c r="D64" s="11">
        <f t="shared" si="0"/>
        <v>395</v>
      </c>
      <c r="E64" s="11">
        <v>395</v>
      </c>
      <c r="F64" s="11">
        <f t="shared" si="3"/>
        <v>0</v>
      </c>
      <c r="G64" s="11">
        <v>395</v>
      </c>
    </row>
    <row r="65" spans="1:7" hidden="1" x14ac:dyDescent="0.25">
      <c r="A65" s="9" t="s">
        <v>116</v>
      </c>
      <c r="B65" s="10" t="s">
        <v>117</v>
      </c>
      <c r="C65" s="11">
        <f t="shared" ref="C65:G66" si="7">C66</f>
        <v>0</v>
      </c>
      <c r="D65" s="11">
        <f t="shared" si="0"/>
        <v>0</v>
      </c>
      <c r="E65" s="11">
        <f t="shared" si="7"/>
        <v>0</v>
      </c>
      <c r="F65" s="11">
        <f t="shared" si="3"/>
        <v>0</v>
      </c>
      <c r="G65" s="11">
        <f t="shared" si="7"/>
        <v>0</v>
      </c>
    </row>
    <row r="66" spans="1:7" ht="47.25" hidden="1" x14ac:dyDescent="0.25">
      <c r="A66" s="9" t="s">
        <v>118</v>
      </c>
      <c r="B66" s="10" t="s">
        <v>119</v>
      </c>
      <c r="C66" s="11">
        <f t="shared" si="7"/>
        <v>0</v>
      </c>
      <c r="D66" s="11">
        <f t="shared" si="0"/>
        <v>0</v>
      </c>
      <c r="E66" s="11">
        <f t="shared" si="7"/>
        <v>0</v>
      </c>
      <c r="F66" s="11">
        <f t="shared" si="3"/>
        <v>0</v>
      </c>
      <c r="G66" s="11">
        <f t="shared" si="7"/>
        <v>0</v>
      </c>
    </row>
    <row r="67" spans="1:7" ht="47.25" hidden="1" x14ac:dyDescent="0.25">
      <c r="A67" s="9" t="s">
        <v>120</v>
      </c>
      <c r="B67" s="10" t="s">
        <v>121</v>
      </c>
      <c r="C67" s="11"/>
      <c r="D67" s="11">
        <f t="shared" si="0"/>
        <v>0</v>
      </c>
      <c r="E67" s="11"/>
      <c r="F67" s="11">
        <f t="shared" si="3"/>
        <v>0</v>
      </c>
      <c r="G67" s="11"/>
    </row>
    <row r="68" spans="1:7" x14ac:dyDescent="0.25">
      <c r="A68" s="9" t="s">
        <v>122</v>
      </c>
      <c r="B68" s="10" t="s">
        <v>123</v>
      </c>
      <c r="C68" s="11">
        <f>C69+C72+C73+C74+C78+C82+C80+C79</f>
        <v>2695.49</v>
      </c>
      <c r="D68" s="11">
        <f t="shared" si="0"/>
        <v>-1319.0899999999997</v>
      </c>
      <c r="E68" s="11">
        <f>E69+E72+E73+E74+E78+E82+E80+E79</f>
        <v>1376.4</v>
      </c>
      <c r="F68" s="11">
        <f t="shared" si="3"/>
        <v>0</v>
      </c>
      <c r="G68" s="11">
        <f>G69+G72+G73+G74+G78+G82+G80+G79</f>
        <v>1376.4</v>
      </c>
    </row>
    <row r="69" spans="1:7" ht="31.5" x14ac:dyDescent="0.25">
      <c r="A69" s="9" t="s">
        <v>124</v>
      </c>
      <c r="B69" s="10" t="s">
        <v>125</v>
      </c>
      <c r="C69" s="11">
        <f>C70+C71</f>
        <v>52</v>
      </c>
      <c r="D69" s="11">
        <f t="shared" si="0"/>
        <v>7.3900000000000006</v>
      </c>
      <c r="E69" s="11">
        <f>E70+E71</f>
        <v>59.39</v>
      </c>
      <c r="F69" s="11">
        <f t="shared" si="3"/>
        <v>0</v>
      </c>
      <c r="G69" s="11">
        <f>G70+G71</f>
        <v>59.39</v>
      </c>
    </row>
    <row r="70" spans="1:7" ht="157.5" x14ac:dyDescent="0.25">
      <c r="A70" s="9" t="s">
        <v>126</v>
      </c>
      <c r="B70" s="10" t="s">
        <v>127</v>
      </c>
      <c r="C70" s="11">
        <v>16</v>
      </c>
      <c r="D70" s="11">
        <f t="shared" si="0"/>
        <v>0</v>
      </c>
      <c r="E70" s="11">
        <v>16</v>
      </c>
      <c r="F70" s="11">
        <f t="shared" si="3"/>
        <v>0</v>
      </c>
      <c r="G70" s="11">
        <v>16</v>
      </c>
    </row>
    <row r="71" spans="1:7" ht="78.75" x14ac:dyDescent="0.25">
      <c r="A71" s="9" t="s">
        <v>128</v>
      </c>
      <c r="B71" s="10" t="s">
        <v>129</v>
      </c>
      <c r="C71" s="11">
        <v>36</v>
      </c>
      <c r="D71" s="11">
        <f t="shared" si="0"/>
        <v>7.3900000000000006</v>
      </c>
      <c r="E71" s="11">
        <v>43.39</v>
      </c>
      <c r="F71" s="11">
        <f t="shared" si="3"/>
        <v>0</v>
      </c>
      <c r="G71" s="11">
        <v>43.39</v>
      </c>
    </row>
    <row r="72" spans="1:7" ht="78.75" x14ac:dyDescent="0.25">
      <c r="A72" s="9" t="s">
        <v>130</v>
      </c>
      <c r="B72" s="10" t="s">
        <v>131</v>
      </c>
      <c r="C72" s="11">
        <v>77</v>
      </c>
      <c r="D72" s="11">
        <f t="shared" si="0"/>
        <v>0</v>
      </c>
      <c r="E72" s="11">
        <v>77</v>
      </c>
      <c r="F72" s="11">
        <f t="shared" si="3"/>
        <v>0</v>
      </c>
      <c r="G72" s="11">
        <v>77</v>
      </c>
    </row>
    <row r="73" spans="1:7" ht="78.75" x14ac:dyDescent="0.25">
      <c r="A73" s="9" t="s">
        <v>132</v>
      </c>
      <c r="B73" s="10" t="s">
        <v>133</v>
      </c>
      <c r="C73" s="11">
        <v>46</v>
      </c>
      <c r="D73" s="11">
        <f t="shared" si="0"/>
        <v>-46</v>
      </c>
      <c r="E73" s="11">
        <v>0</v>
      </c>
      <c r="F73" s="11">
        <f t="shared" si="3"/>
        <v>0</v>
      </c>
      <c r="G73" s="11">
        <v>0</v>
      </c>
    </row>
    <row r="74" spans="1:7" ht="126" x14ac:dyDescent="0.25">
      <c r="A74" s="9" t="s">
        <v>134</v>
      </c>
      <c r="B74" s="10" t="s">
        <v>135</v>
      </c>
      <c r="C74" s="11">
        <f>C75+C76+C77</f>
        <v>55</v>
      </c>
      <c r="D74" s="11">
        <f t="shared" ref="D74:D137" si="8">E74-C74</f>
        <v>-18.799999999999997</v>
      </c>
      <c r="E74" s="11">
        <f>E75+E76+E77</f>
        <v>36.200000000000003</v>
      </c>
      <c r="F74" s="11">
        <f t="shared" si="3"/>
        <v>0</v>
      </c>
      <c r="G74" s="11">
        <f>G75+G76+G77</f>
        <v>36.200000000000003</v>
      </c>
    </row>
    <row r="75" spans="1:7" ht="31.5" x14ac:dyDescent="0.25">
      <c r="A75" s="9" t="s">
        <v>136</v>
      </c>
      <c r="B75" s="10" t="s">
        <v>137</v>
      </c>
      <c r="C75" s="11">
        <v>35</v>
      </c>
      <c r="D75" s="11">
        <f t="shared" si="8"/>
        <v>-20</v>
      </c>
      <c r="E75" s="11">
        <v>15</v>
      </c>
      <c r="F75" s="11">
        <f t="shared" si="3"/>
        <v>0</v>
      </c>
      <c r="G75" s="11">
        <v>15</v>
      </c>
    </row>
    <row r="76" spans="1:7" ht="47.25" x14ac:dyDescent="0.25">
      <c r="A76" s="9" t="s">
        <v>138</v>
      </c>
      <c r="B76" s="10" t="s">
        <v>139</v>
      </c>
      <c r="C76" s="11">
        <v>10</v>
      </c>
      <c r="D76" s="11">
        <f t="shared" si="8"/>
        <v>-6.75</v>
      </c>
      <c r="E76" s="11">
        <v>3.25</v>
      </c>
      <c r="F76" s="11">
        <f t="shared" si="3"/>
        <v>0</v>
      </c>
      <c r="G76" s="11">
        <v>3.25</v>
      </c>
    </row>
    <row r="77" spans="1:7" ht="31.5" x14ac:dyDescent="0.25">
      <c r="A77" s="9" t="s">
        <v>140</v>
      </c>
      <c r="B77" s="10" t="s">
        <v>141</v>
      </c>
      <c r="C77" s="11">
        <v>10</v>
      </c>
      <c r="D77" s="11">
        <f t="shared" si="8"/>
        <v>7.9499999999999993</v>
      </c>
      <c r="E77" s="11">
        <v>17.95</v>
      </c>
      <c r="F77" s="11">
        <f t="shared" si="3"/>
        <v>0</v>
      </c>
      <c r="G77" s="11">
        <v>17.95</v>
      </c>
    </row>
    <row r="78" spans="1:7" ht="78.75" x14ac:dyDescent="0.25">
      <c r="A78" s="9" t="s">
        <v>142</v>
      </c>
      <c r="B78" s="10" t="s">
        <v>143</v>
      </c>
      <c r="C78" s="11">
        <v>425</v>
      </c>
      <c r="D78" s="11">
        <f t="shared" si="8"/>
        <v>-51.19</v>
      </c>
      <c r="E78" s="11">
        <f>372.71+1.1</f>
        <v>373.81</v>
      </c>
      <c r="F78" s="11">
        <f t="shared" si="3"/>
        <v>0</v>
      </c>
      <c r="G78" s="11">
        <f>372.71+1.1</f>
        <v>373.81</v>
      </c>
    </row>
    <row r="79" spans="1:7" ht="47.25" x14ac:dyDescent="0.25">
      <c r="A79" s="9" t="s">
        <v>144</v>
      </c>
      <c r="B79" s="10" t="s">
        <v>145</v>
      </c>
      <c r="C79" s="11">
        <v>1240</v>
      </c>
      <c r="D79" s="11">
        <f t="shared" si="8"/>
        <v>-1240</v>
      </c>
      <c r="E79" s="11"/>
      <c r="F79" s="11">
        <f t="shared" si="3"/>
        <v>0</v>
      </c>
      <c r="G79" s="11"/>
    </row>
    <row r="80" spans="1:7" ht="63" hidden="1" x14ac:dyDescent="0.25">
      <c r="A80" s="9" t="s">
        <v>146</v>
      </c>
      <c r="B80" s="10" t="s">
        <v>147</v>
      </c>
      <c r="C80" s="11">
        <f>C81</f>
        <v>30</v>
      </c>
      <c r="D80" s="11">
        <f t="shared" si="8"/>
        <v>0</v>
      </c>
      <c r="E80" s="11">
        <f>E81</f>
        <v>30</v>
      </c>
      <c r="F80" s="11">
        <f t="shared" si="3"/>
        <v>0</v>
      </c>
      <c r="G80" s="11">
        <f>G81</f>
        <v>30</v>
      </c>
    </row>
    <row r="81" spans="1:7" ht="78.75" x14ac:dyDescent="0.25">
      <c r="A81" s="9" t="s">
        <v>148</v>
      </c>
      <c r="B81" s="10" t="s">
        <v>149</v>
      </c>
      <c r="C81" s="11">
        <v>30</v>
      </c>
      <c r="D81" s="11">
        <f t="shared" si="8"/>
        <v>0</v>
      </c>
      <c r="E81" s="11">
        <v>30</v>
      </c>
      <c r="F81" s="11">
        <f t="shared" si="3"/>
        <v>0</v>
      </c>
      <c r="G81" s="11">
        <v>30</v>
      </c>
    </row>
    <row r="82" spans="1:7" ht="31.5" x14ac:dyDescent="0.25">
      <c r="A82" s="9" t="s">
        <v>150</v>
      </c>
      <c r="B82" s="10" t="s">
        <v>151</v>
      </c>
      <c r="C82" s="11">
        <f>C83</f>
        <v>770.49</v>
      </c>
      <c r="D82" s="11">
        <f t="shared" si="8"/>
        <v>29.509999999999991</v>
      </c>
      <c r="E82" s="11">
        <f>E83</f>
        <v>800</v>
      </c>
      <c r="F82" s="11">
        <f t="shared" si="3"/>
        <v>0</v>
      </c>
      <c r="G82" s="11">
        <f>G83</f>
        <v>800</v>
      </c>
    </row>
    <row r="83" spans="1:7" ht="63" x14ac:dyDescent="0.25">
      <c r="A83" s="9" t="s">
        <v>152</v>
      </c>
      <c r="B83" s="10" t="s">
        <v>153</v>
      </c>
      <c r="C83" s="11">
        <v>770.49</v>
      </c>
      <c r="D83" s="11">
        <f t="shared" si="8"/>
        <v>29.509999999999991</v>
      </c>
      <c r="E83" s="11">
        <v>800</v>
      </c>
      <c r="F83" s="11">
        <f t="shared" si="3"/>
        <v>0</v>
      </c>
      <c r="G83" s="11">
        <v>800</v>
      </c>
    </row>
    <row r="84" spans="1:7" hidden="1" x14ac:dyDescent="0.25">
      <c r="A84" s="9" t="s">
        <v>154</v>
      </c>
      <c r="B84" s="10" t="s">
        <v>155</v>
      </c>
      <c r="C84" s="11">
        <f t="shared" ref="C84:G85" si="9">C85</f>
        <v>0</v>
      </c>
      <c r="D84" s="11">
        <f t="shared" si="8"/>
        <v>0</v>
      </c>
      <c r="E84" s="11">
        <f t="shared" si="9"/>
        <v>0</v>
      </c>
      <c r="F84" s="11">
        <f t="shared" si="3"/>
        <v>0</v>
      </c>
      <c r="G84" s="11">
        <f t="shared" si="9"/>
        <v>0</v>
      </c>
    </row>
    <row r="85" spans="1:7" hidden="1" x14ac:dyDescent="0.25">
      <c r="A85" s="9" t="s">
        <v>156</v>
      </c>
      <c r="B85" s="10" t="s">
        <v>157</v>
      </c>
      <c r="C85" s="11">
        <f t="shared" si="9"/>
        <v>0</v>
      </c>
      <c r="D85" s="11">
        <f t="shared" si="8"/>
        <v>0</v>
      </c>
      <c r="E85" s="11">
        <f t="shared" si="9"/>
        <v>0</v>
      </c>
      <c r="F85" s="11">
        <f t="shared" si="3"/>
        <v>0</v>
      </c>
      <c r="G85" s="11">
        <f t="shared" si="9"/>
        <v>0</v>
      </c>
    </row>
    <row r="86" spans="1:7" ht="31.5" hidden="1" x14ac:dyDescent="0.25">
      <c r="A86" s="9" t="s">
        <v>158</v>
      </c>
      <c r="B86" s="10" t="s">
        <v>159</v>
      </c>
      <c r="C86" s="11"/>
      <c r="D86" s="11">
        <f t="shared" si="8"/>
        <v>0</v>
      </c>
      <c r="E86" s="11"/>
      <c r="F86" s="11">
        <f t="shared" si="3"/>
        <v>0</v>
      </c>
      <c r="G86" s="11"/>
    </row>
    <row r="87" spans="1:7" x14ac:dyDescent="0.25">
      <c r="A87" s="9" t="s">
        <v>160</v>
      </c>
      <c r="B87" s="10" t="s">
        <v>161</v>
      </c>
      <c r="C87" s="11">
        <f>C88+C182+C184+C180</f>
        <v>234329.59999999998</v>
      </c>
      <c r="D87" s="11">
        <f t="shared" si="8"/>
        <v>17006.800000000017</v>
      </c>
      <c r="E87" s="11">
        <f>E88+E182+E184+E180</f>
        <v>251336.4</v>
      </c>
      <c r="F87" s="11">
        <f t="shared" si="3"/>
        <v>1008.0081099999661</v>
      </c>
      <c r="G87" s="11">
        <f>G88+G182+G184+G180</f>
        <v>252344.40810999996</v>
      </c>
    </row>
    <row r="88" spans="1:7" ht="47.25" x14ac:dyDescent="0.25">
      <c r="A88" s="9" t="s">
        <v>162</v>
      </c>
      <c r="B88" s="10" t="s">
        <v>163</v>
      </c>
      <c r="C88" s="11">
        <f>C89+C98+C128+C173</f>
        <v>234329.59999999998</v>
      </c>
      <c r="D88" s="11">
        <f t="shared" si="8"/>
        <v>17006.800000000017</v>
      </c>
      <c r="E88" s="11">
        <f>E89+E98+E128+E173</f>
        <v>251336.4</v>
      </c>
      <c r="F88" s="11">
        <f t="shared" si="3"/>
        <v>1753.2999999999884</v>
      </c>
      <c r="G88" s="11">
        <f>G89+G98+G128+G173</f>
        <v>253089.69999999998</v>
      </c>
    </row>
    <row r="89" spans="1:7" ht="31.5" x14ac:dyDescent="0.25">
      <c r="A89" s="9" t="s">
        <v>164</v>
      </c>
      <c r="B89" s="10" t="s">
        <v>165</v>
      </c>
      <c r="C89" s="11">
        <f>C90+C94+C96</f>
        <v>75127.3</v>
      </c>
      <c r="D89" s="11">
        <f t="shared" si="8"/>
        <v>-2461.3000000000029</v>
      </c>
      <c r="E89" s="11">
        <f>E90+E94+E96</f>
        <v>72666</v>
      </c>
      <c r="F89" s="11">
        <f t="shared" si="3"/>
        <v>0</v>
      </c>
      <c r="G89" s="11">
        <f>G90+G94+G96</f>
        <v>72666</v>
      </c>
    </row>
    <row r="90" spans="1:7" ht="31.5" x14ac:dyDescent="0.25">
      <c r="A90" s="9" t="s">
        <v>166</v>
      </c>
      <c r="B90" s="10" t="s">
        <v>167</v>
      </c>
      <c r="C90" s="11">
        <f>C91</f>
        <v>75127.3</v>
      </c>
      <c r="D90" s="11">
        <f t="shared" si="8"/>
        <v>-2461.3000000000029</v>
      </c>
      <c r="E90" s="11">
        <f>E91</f>
        <v>72666</v>
      </c>
      <c r="F90" s="11">
        <f t="shared" si="3"/>
        <v>0</v>
      </c>
      <c r="G90" s="11">
        <f>G91</f>
        <v>72666</v>
      </c>
    </row>
    <row r="91" spans="1:7" ht="31.5" x14ac:dyDescent="0.25">
      <c r="A91" s="9" t="s">
        <v>168</v>
      </c>
      <c r="B91" s="10" t="s">
        <v>169</v>
      </c>
      <c r="C91" s="11">
        <f>SUM(C92:C93)</f>
        <v>75127.3</v>
      </c>
      <c r="D91" s="11">
        <f t="shared" si="8"/>
        <v>-2461.3000000000029</v>
      </c>
      <c r="E91" s="11">
        <f>SUM(E92:E93)</f>
        <v>72666</v>
      </c>
      <c r="F91" s="11">
        <f t="shared" si="3"/>
        <v>0</v>
      </c>
      <c r="G91" s="11">
        <f>SUM(G92:G93)</f>
        <v>72666</v>
      </c>
    </row>
    <row r="92" spans="1:7" hidden="1" x14ac:dyDescent="0.25">
      <c r="A92" s="13" t="s">
        <v>170</v>
      </c>
      <c r="B92" s="10"/>
      <c r="C92" s="11">
        <v>65244.2</v>
      </c>
      <c r="D92" s="11">
        <f t="shared" si="8"/>
        <v>-2044.5</v>
      </c>
      <c r="E92" s="11">
        <v>63199.7</v>
      </c>
      <c r="F92" s="11">
        <f t="shared" si="3"/>
        <v>0</v>
      </c>
      <c r="G92" s="11">
        <v>63199.7</v>
      </c>
    </row>
    <row r="93" spans="1:7" hidden="1" x14ac:dyDescent="0.25">
      <c r="A93" s="13" t="s">
        <v>171</v>
      </c>
      <c r="B93" s="10"/>
      <c r="C93" s="11">
        <v>9883.1</v>
      </c>
      <c r="D93" s="11">
        <f t="shared" si="8"/>
        <v>-416.80000000000109</v>
      </c>
      <c r="E93" s="11">
        <f>9466.3</f>
        <v>9466.2999999999993</v>
      </c>
      <c r="F93" s="11">
        <f t="shared" si="3"/>
        <v>0</v>
      </c>
      <c r="G93" s="11">
        <f>9466.3</f>
        <v>9466.2999999999993</v>
      </c>
    </row>
    <row r="94" spans="1:7" ht="31.5" hidden="1" x14ac:dyDescent="0.25">
      <c r="A94" s="9" t="s">
        <v>172</v>
      </c>
      <c r="B94" s="10" t="s">
        <v>173</v>
      </c>
      <c r="C94" s="11">
        <f>C95</f>
        <v>0</v>
      </c>
      <c r="D94" s="11">
        <f t="shared" si="8"/>
        <v>0</v>
      </c>
      <c r="E94" s="11">
        <f>E95</f>
        <v>0</v>
      </c>
      <c r="F94" s="11">
        <f t="shared" si="3"/>
        <v>0</v>
      </c>
      <c r="G94" s="11">
        <f>G95</f>
        <v>0</v>
      </c>
    </row>
    <row r="95" spans="1:7" ht="47.25" hidden="1" x14ac:dyDescent="0.25">
      <c r="A95" s="9" t="s">
        <v>174</v>
      </c>
      <c r="B95" s="10" t="s">
        <v>175</v>
      </c>
      <c r="C95" s="11"/>
      <c r="D95" s="11">
        <f t="shared" si="8"/>
        <v>0</v>
      </c>
      <c r="E95" s="11"/>
      <c r="F95" s="11">
        <f t="shared" si="3"/>
        <v>0</v>
      </c>
      <c r="G95" s="11"/>
    </row>
    <row r="96" spans="1:7" hidden="1" x14ac:dyDescent="0.25">
      <c r="A96" s="9" t="s">
        <v>176</v>
      </c>
      <c r="B96" s="10" t="s">
        <v>177</v>
      </c>
      <c r="C96" s="11">
        <f>SUM(C97)</f>
        <v>0</v>
      </c>
      <c r="D96" s="11">
        <f t="shared" si="8"/>
        <v>0</v>
      </c>
      <c r="E96" s="11">
        <f>SUM(E97)</f>
        <v>0</v>
      </c>
      <c r="F96" s="11">
        <f t="shared" si="3"/>
        <v>0</v>
      </c>
      <c r="G96" s="11">
        <f>SUM(G97)</f>
        <v>0</v>
      </c>
    </row>
    <row r="97" spans="1:7" ht="31.5" hidden="1" x14ac:dyDescent="0.25">
      <c r="A97" s="9" t="s">
        <v>178</v>
      </c>
      <c r="B97" s="10" t="s">
        <v>179</v>
      </c>
      <c r="C97" s="11"/>
      <c r="D97" s="11">
        <f t="shared" si="8"/>
        <v>0</v>
      </c>
      <c r="E97" s="11"/>
      <c r="F97" s="11">
        <f t="shared" si="3"/>
        <v>0</v>
      </c>
      <c r="G97" s="11"/>
    </row>
    <row r="98" spans="1:7" ht="47.25" x14ac:dyDescent="0.25">
      <c r="A98" s="9" t="s">
        <v>180</v>
      </c>
      <c r="B98" s="10" t="s">
        <v>181</v>
      </c>
      <c r="C98" s="11">
        <f>C99+C103+C105+C107+C112+C115+C119+C117+C109+C101</f>
        <v>2137.9</v>
      </c>
      <c r="D98" s="11">
        <f t="shared" si="8"/>
        <v>8517</v>
      </c>
      <c r="E98" s="11">
        <f>E99+E103+E105+E107+E112+E115+E119+E117+E109+E101</f>
        <v>10654.9</v>
      </c>
      <c r="F98" s="11">
        <f t="shared" si="3"/>
        <v>0</v>
      </c>
      <c r="G98" s="11">
        <f>G99+G103+G105+G107+G112+G115+G119+G117+G109+G101</f>
        <v>10654.9</v>
      </c>
    </row>
    <row r="99" spans="1:7" ht="63" hidden="1" x14ac:dyDescent="0.25">
      <c r="A99" s="9" t="s">
        <v>182</v>
      </c>
      <c r="B99" s="10" t="s">
        <v>183</v>
      </c>
      <c r="C99" s="11">
        <f>C100</f>
        <v>0</v>
      </c>
      <c r="D99" s="11">
        <f t="shared" si="8"/>
        <v>0</v>
      </c>
      <c r="E99" s="11">
        <f>E100</f>
        <v>0</v>
      </c>
      <c r="F99" s="11">
        <f t="shared" si="3"/>
        <v>0</v>
      </c>
      <c r="G99" s="11">
        <f>G100</f>
        <v>0</v>
      </c>
    </row>
    <row r="100" spans="1:7" ht="63" hidden="1" x14ac:dyDescent="0.25">
      <c r="A100" s="9" t="s">
        <v>184</v>
      </c>
      <c r="B100" s="10" t="s">
        <v>185</v>
      </c>
      <c r="C100" s="11"/>
      <c r="D100" s="11">
        <f t="shared" si="8"/>
        <v>0</v>
      </c>
      <c r="E100" s="11"/>
      <c r="F100" s="11">
        <f t="shared" si="3"/>
        <v>0</v>
      </c>
      <c r="G100" s="11"/>
    </row>
    <row r="101" spans="1:7" ht="31.5" hidden="1" x14ac:dyDescent="0.25">
      <c r="A101" s="9" t="s">
        <v>186</v>
      </c>
      <c r="B101" s="10" t="s">
        <v>187</v>
      </c>
      <c r="C101" s="11">
        <f>SUM(C102)</f>
        <v>0</v>
      </c>
      <c r="D101" s="11">
        <f t="shared" si="8"/>
        <v>0</v>
      </c>
      <c r="E101" s="11">
        <f>SUM(E102)</f>
        <v>0</v>
      </c>
      <c r="F101" s="11">
        <f t="shared" si="3"/>
        <v>0</v>
      </c>
      <c r="G101" s="11">
        <f>SUM(G102)</f>
        <v>0</v>
      </c>
    </row>
    <row r="102" spans="1:7" ht="31.5" hidden="1" x14ac:dyDescent="0.25">
      <c r="A102" s="9" t="s">
        <v>188</v>
      </c>
      <c r="B102" s="10" t="s">
        <v>189</v>
      </c>
      <c r="C102" s="11"/>
      <c r="D102" s="11">
        <f t="shared" si="8"/>
        <v>0</v>
      </c>
      <c r="E102" s="11"/>
      <c r="F102" s="11">
        <f t="shared" si="3"/>
        <v>0</v>
      </c>
      <c r="G102" s="11"/>
    </row>
    <row r="103" spans="1:7" ht="94.5" x14ac:dyDescent="0.25">
      <c r="A103" s="9" t="s">
        <v>190</v>
      </c>
      <c r="B103" s="10" t="s">
        <v>191</v>
      </c>
      <c r="C103" s="11">
        <f>SUM(C104)</f>
        <v>0</v>
      </c>
      <c r="D103" s="11">
        <f t="shared" si="8"/>
        <v>8000</v>
      </c>
      <c r="E103" s="11">
        <f>SUM(E104)</f>
        <v>8000</v>
      </c>
      <c r="F103" s="11">
        <f t="shared" si="3"/>
        <v>0</v>
      </c>
      <c r="G103" s="11">
        <f>SUM(G104)</f>
        <v>8000</v>
      </c>
    </row>
    <row r="104" spans="1:7" ht="63" x14ac:dyDescent="0.25">
      <c r="A104" s="9" t="s">
        <v>192</v>
      </c>
      <c r="B104" s="10" t="s">
        <v>193</v>
      </c>
      <c r="C104" s="11"/>
      <c r="D104" s="11">
        <f t="shared" si="8"/>
        <v>8000</v>
      </c>
      <c r="E104" s="11">
        <v>8000</v>
      </c>
      <c r="F104" s="11">
        <f t="shared" ref="F104:F162" si="10">G104-E104</f>
        <v>0</v>
      </c>
      <c r="G104" s="11">
        <v>8000</v>
      </c>
    </row>
    <row r="105" spans="1:7" ht="47.25" hidden="1" x14ac:dyDescent="0.25">
      <c r="A105" s="9" t="s">
        <v>194</v>
      </c>
      <c r="B105" s="10" t="s">
        <v>195</v>
      </c>
      <c r="C105" s="11">
        <f>C106</f>
        <v>0</v>
      </c>
      <c r="D105" s="11">
        <f t="shared" si="8"/>
        <v>0</v>
      </c>
      <c r="E105" s="11">
        <f>E106</f>
        <v>0</v>
      </c>
      <c r="F105" s="11">
        <f t="shared" si="10"/>
        <v>0</v>
      </c>
      <c r="G105" s="11">
        <f>G106</f>
        <v>0</v>
      </c>
    </row>
    <row r="106" spans="1:7" ht="63" hidden="1" x14ac:dyDescent="0.25">
      <c r="A106" s="9" t="s">
        <v>196</v>
      </c>
      <c r="B106" s="10" t="s">
        <v>197</v>
      </c>
      <c r="C106" s="11"/>
      <c r="D106" s="11">
        <f t="shared" si="8"/>
        <v>0</v>
      </c>
      <c r="E106" s="11"/>
      <c r="F106" s="11">
        <f t="shared" si="10"/>
        <v>0</v>
      </c>
      <c r="G106" s="11"/>
    </row>
    <row r="107" spans="1:7" ht="63" hidden="1" x14ac:dyDescent="0.25">
      <c r="A107" s="9" t="s">
        <v>198</v>
      </c>
      <c r="B107" s="10" t="s">
        <v>199</v>
      </c>
      <c r="C107" s="11">
        <f>C108</f>
        <v>0</v>
      </c>
      <c r="D107" s="11">
        <f t="shared" si="8"/>
        <v>0</v>
      </c>
      <c r="E107" s="11">
        <f>E108</f>
        <v>0</v>
      </c>
      <c r="F107" s="11">
        <f t="shared" si="10"/>
        <v>0</v>
      </c>
      <c r="G107" s="11">
        <f>G108</f>
        <v>0</v>
      </c>
    </row>
    <row r="108" spans="1:7" ht="63" hidden="1" x14ac:dyDescent="0.25">
      <c r="A108" s="9" t="s">
        <v>200</v>
      </c>
      <c r="B108" s="10" t="s">
        <v>201</v>
      </c>
      <c r="C108" s="11"/>
      <c r="D108" s="11">
        <f t="shared" si="8"/>
        <v>0</v>
      </c>
      <c r="E108" s="11"/>
      <c r="F108" s="11">
        <f t="shared" si="10"/>
        <v>0</v>
      </c>
      <c r="G108" s="11"/>
    </row>
    <row r="109" spans="1:7" ht="149.25" hidden="1" customHeight="1" x14ac:dyDescent="0.25">
      <c r="A109" s="9" t="s">
        <v>202</v>
      </c>
      <c r="B109" s="10" t="s">
        <v>203</v>
      </c>
      <c r="C109" s="11">
        <f t="shared" ref="C109:G110" si="11">C110</f>
        <v>0</v>
      </c>
      <c r="D109" s="11">
        <f t="shared" si="8"/>
        <v>0</v>
      </c>
      <c r="E109" s="11">
        <f t="shared" si="11"/>
        <v>0</v>
      </c>
      <c r="F109" s="11">
        <f t="shared" si="10"/>
        <v>0</v>
      </c>
      <c r="G109" s="11">
        <f t="shared" si="11"/>
        <v>0</v>
      </c>
    </row>
    <row r="110" spans="1:7" ht="108" hidden="1" customHeight="1" x14ac:dyDescent="0.25">
      <c r="A110" s="9" t="s">
        <v>204</v>
      </c>
      <c r="B110" s="10" t="s">
        <v>205</v>
      </c>
      <c r="C110" s="11">
        <f t="shared" si="11"/>
        <v>0</v>
      </c>
      <c r="D110" s="11">
        <f t="shared" si="8"/>
        <v>0</v>
      </c>
      <c r="E110" s="11">
        <f t="shared" si="11"/>
        <v>0</v>
      </c>
      <c r="F110" s="11">
        <f t="shared" si="10"/>
        <v>0</v>
      </c>
      <c r="G110" s="11">
        <f t="shared" si="11"/>
        <v>0</v>
      </c>
    </row>
    <row r="111" spans="1:7" ht="94.5" hidden="1" x14ac:dyDescent="0.25">
      <c r="A111" s="9" t="s">
        <v>206</v>
      </c>
      <c r="B111" s="10" t="s">
        <v>207</v>
      </c>
      <c r="C111" s="11"/>
      <c r="D111" s="11">
        <f t="shared" si="8"/>
        <v>0</v>
      </c>
      <c r="E111" s="11"/>
      <c r="F111" s="11">
        <f t="shared" si="10"/>
        <v>0</v>
      </c>
      <c r="G111" s="11"/>
    </row>
    <row r="112" spans="1:7" ht="78.75" hidden="1" x14ac:dyDescent="0.25">
      <c r="A112" s="9" t="s">
        <v>208</v>
      </c>
      <c r="B112" s="10" t="s">
        <v>209</v>
      </c>
      <c r="C112" s="11">
        <f>SUM(C113)</f>
        <v>0</v>
      </c>
      <c r="D112" s="11">
        <f t="shared" si="8"/>
        <v>0</v>
      </c>
      <c r="E112" s="11">
        <f>SUM(E113)</f>
        <v>0</v>
      </c>
      <c r="F112" s="11">
        <f t="shared" si="10"/>
        <v>0</v>
      </c>
      <c r="G112" s="11">
        <f>SUM(G113)</f>
        <v>0</v>
      </c>
    </row>
    <row r="113" spans="1:7" ht="78.75" hidden="1" x14ac:dyDescent="0.25">
      <c r="A113" s="9" t="s">
        <v>210</v>
      </c>
      <c r="B113" s="10" t="s">
        <v>211</v>
      </c>
      <c r="C113" s="11">
        <f>C114</f>
        <v>0</v>
      </c>
      <c r="D113" s="11">
        <f t="shared" si="8"/>
        <v>0</v>
      </c>
      <c r="E113" s="11">
        <f>E114</f>
        <v>0</v>
      </c>
      <c r="F113" s="11">
        <f t="shared" si="10"/>
        <v>0</v>
      </c>
      <c r="G113" s="11">
        <f>G114</f>
        <v>0</v>
      </c>
    </row>
    <row r="114" spans="1:7" ht="63" hidden="1" x14ac:dyDescent="0.25">
      <c r="A114" s="9" t="s">
        <v>212</v>
      </c>
      <c r="B114" s="10" t="s">
        <v>213</v>
      </c>
      <c r="C114" s="11"/>
      <c r="D114" s="11">
        <f t="shared" si="8"/>
        <v>0</v>
      </c>
      <c r="E114" s="11"/>
      <c r="F114" s="11">
        <f t="shared" si="10"/>
        <v>0</v>
      </c>
      <c r="G114" s="11"/>
    </row>
    <row r="115" spans="1:7" ht="31.5" hidden="1" x14ac:dyDescent="0.25">
      <c r="A115" s="9" t="s">
        <v>214</v>
      </c>
      <c r="B115" s="10" t="s">
        <v>215</v>
      </c>
      <c r="C115" s="11">
        <f t="shared" ref="C115:G117" si="12">C116</f>
        <v>0</v>
      </c>
      <c r="D115" s="11">
        <f t="shared" si="8"/>
        <v>0</v>
      </c>
      <c r="E115" s="11">
        <f t="shared" si="12"/>
        <v>0</v>
      </c>
      <c r="F115" s="11">
        <f t="shared" si="10"/>
        <v>0</v>
      </c>
      <c r="G115" s="11">
        <f t="shared" si="12"/>
        <v>0</v>
      </c>
    </row>
    <row r="116" spans="1:7" ht="47.25" hidden="1" x14ac:dyDescent="0.25">
      <c r="A116" s="9" t="s">
        <v>216</v>
      </c>
      <c r="B116" s="10" t="s">
        <v>217</v>
      </c>
      <c r="C116" s="11"/>
      <c r="D116" s="11">
        <f t="shared" si="8"/>
        <v>0</v>
      </c>
      <c r="E116" s="11"/>
      <c r="F116" s="11">
        <f t="shared" si="10"/>
        <v>0</v>
      </c>
      <c r="G116" s="11"/>
    </row>
    <row r="117" spans="1:7" ht="47.25" hidden="1" x14ac:dyDescent="0.25">
      <c r="A117" s="9" t="s">
        <v>218</v>
      </c>
      <c r="B117" s="10" t="s">
        <v>219</v>
      </c>
      <c r="C117" s="11">
        <f t="shared" si="12"/>
        <v>0</v>
      </c>
      <c r="D117" s="11">
        <f t="shared" si="8"/>
        <v>0</v>
      </c>
      <c r="E117" s="11">
        <f t="shared" si="12"/>
        <v>0</v>
      </c>
      <c r="F117" s="11">
        <f t="shared" si="10"/>
        <v>0</v>
      </c>
      <c r="G117" s="11">
        <f t="shared" si="12"/>
        <v>0</v>
      </c>
    </row>
    <row r="118" spans="1:7" ht="63" hidden="1" x14ac:dyDescent="0.25">
      <c r="A118" s="9" t="s">
        <v>220</v>
      </c>
      <c r="B118" s="10" t="s">
        <v>221</v>
      </c>
      <c r="C118" s="11"/>
      <c r="D118" s="11">
        <f t="shared" si="8"/>
        <v>0</v>
      </c>
      <c r="E118" s="11"/>
      <c r="F118" s="11">
        <f t="shared" si="10"/>
        <v>0</v>
      </c>
      <c r="G118" s="11"/>
    </row>
    <row r="119" spans="1:7" x14ac:dyDescent="0.25">
      <c r="A119" s="9" t="s">
        <v>222</v>
      </c>
      <c r="B119" s="10" t="s">
        <v>223</v>
      </c>
      <c r="C119" s="11">
        <f>C120</f>
        <v>2137.9</v>
      </c>
      <c r="D119" s="11">
        <f t="shared" si="8"/>
        <v>517</v>
      </c>
      <c r="E119" s="11">
        <f>E120</f>
        <v>2654.9</v>
      </c>
      <c r="F119" s="11">
        <f t="shared" si="10"/>
        <v>0</v>
      </c>
      <c r="G119" s="11">
        <f>G120</f>
        <v>2654.9</v>
      </c>
    </row>
    <row r="120" spans="1:7" ht="31.5" x14ac:dyDescent="0.25">
      <c r="A120" s="9" t="s">
        <v>224</v>
      </c>
      <c r="B120" s="10" t="s">
        <v>225</v>
      </c>
      <c r="C120" s="11">
        <f>SUM(C121:C127)</f>
        <v>2137.9</v>
      </c>
      <c r="D120" s="11">
        <f t="shared" si="8"/>
        <v>517</v>
      </c>
      <c r="E120" s="11">
        <f>SUM(E121:E127)</f>
        <v>2654.9</v>
      </c>
      <c r="F120" s="11">
        <f t="shared" si="10"/>
        <v>0</v>
      </c>
      <c r="G120" s="11">
        <f>SUM(G121:G127)</f>
        <v>2654.9</v>
      </c>
    </row>
    <row r="121" spans="1:7" ht="78.75" hidden="1" x14ac:dyDescent="0.25">
      <c r="A121" s="14" t="s">
        <v>226</v>
      </c>
      <c r="B121" s="15"/>
      <c r="C121" s="11"/>
      <c r="D121" s="11">
        <f t="shared" si="8"/>
        <v>0</v>
      </c>
      <c r="E121" s="11"/>
      <c r="F121" s="11">
        <f t="shared" si="10"/>
        <v>0</v>
      </c>
      <c r="G121" s="11"/>
    </row>
    <row r="122" spans="1:7" ht="78.75" hidden="1" x14ac:dyDescent="0.25">
      <c r="A122" s="14" t="s">
        <v>227</v>
      </c>
      <c r="B122" s="15"/>
      <c r="C122" s="11"/>
      <c r="D122" s="11">
        <f t="shared" si="8"/>
        <v>0</v>
      </c>
      <c r="E122" s="11"/>
      <c r="F122" s="11">
        <f t="shared" si="10"/>
        <v>0</v>
      </c>
      <c r="G122" s="11"/>
    </row>
    <row r="123" spans="1:7" ht="78.75" hidden="1" x14ac:dyDescent="0.25">
      <c r="A123" s="14" t="s">
        <v>228</v>
      </c>
      <c r="B123" s="15"/>
      <c r="C123" s="11"/>
      <c r="D123" s="11">
        <f t="shared" si="8"/>
        <v>0</v>
      </c>
      <c r="E123" s="11"/>
      <c r="F123" s="11">
        <f t="shared" si="10"/>
        <v>0</v>
      </c>
      <c r="G123" s="11"/>
    </row>
    <row r="124" spans="1:7" ht="63" hidden="1" x14ac:dyDescent="0.25">
      <c r="A124" s="14" t="s">
        <v>229</v>
      </c>
      <c r="B124" s="15"/>
      <c r="C124" s="11"/>
      <c r="D124" s="11">
        <f t="shared" si="8"/>
        <v>0</v>
      </c>
      <c r="E124" s="11"/>
      <c r="F124" s="11">
        <f t="shared" si="10"/>
        <v>0</v>
      </c>
      <c r="G124" s="11"/>
    </row>
    <row r="125" spans="1:7" ht="94.5" hidden="1" x14ac:dyDescent="0.25">
      <c r="A125" s="16" t="s">
        <v>230</v>
      </c>
      <c r="B125" s="15"/>
      <c r="C125" s="11">
        <v>2101.1</v>
      </c>
      <c r="D125" s="11">
        <f t="shared" si="8"/>
        <v>45.900000000000091</v>
      </c>
      <c r="E125" s="11">
        <v>2147</v>
      </c>
      <c r="F125" s="11">
        <f t="shared" si="10"/>
        <v>0</v>
      </c>
      <c r="G125" s="11">
        <v>2147</v>
      </c>
    </row>
    <row r="126" spans="1:7" ht="78.75" hidden="1" x14ac:dyDescent="0.25">
      <c r="A126" s="16" t="s">
        <v>231</v>
      </c>
      <c r="B126" s="15"/>
      <c r="C126" s="11"/>
      <c r="D126" s="11">
        <f t="shared" si="8"/>
        <v>471</v>
      </c>
      <c r="E126" s="11">
        <v>471</v>
      </c>
      <c r="F126" s="11">
        <f t="shared" si="10"/>
        <v>0</v>
      </c>
      <c r="G126" s="11">
        <v>471</v>
      </c>
    </row>
    <row r="127" spans="1:7" ht="63" hidden="1" x14ac:dyDescent="0.25">
      <c r="A127" s="16" t="s">
        <v>232</v>
      </c>
      <c r="B127" s="15"/>
      <c r="C127" s="11">
        <v>36.799999999999997</v>
      </c>
      <c r="D127" s="11">
        <f t="shared" si="8"/>
        <v>0.10000000000000142</v>
      </c>
      <c r="E127" s="11">
        <v>36.9</v>
      </c>
      <c r="F127" s="11">
        <f t="shared" si="10"/>
        <v>0</v>
      </c>
      <c r="G127" s="11">
        <v>36.9</v>
      </c>
    </row>
    <row r="128" spans="1:7" ht="31.5" x14ac:dyDescent="0.25">
      <c r="A128" s="9" t="s">
        <v>233</v>
      </c>
      <c r="B128" s="10" t="s">
        <v>234</v>
      </c>
      <c r="C128" s="11">
        <f>C129+C131+C133+C137+C139+C141+C143+C145+C159+C161+C163+C165+C167+C169+C171+C135</f>
        <v>157064.4</v>
      </c>
      <c r="D128" s="11">
        <f t="shared" si="8"/>
        <v>10951.100000000006</v>
      </c>
      <c r="E128" s="11">
        <f>E129+E131+E133+E137+E139+E141+E143+E145+E159+E161+E163+E165+E167+E169+E171+E135</f>
        <v>168015.5</v>
      </c>
      <c r="F128" s="11">
        <f t="shared" si="10"/>
        <v>1753.2999999999884</v>
      </c>
      <c r="G128" s="11">
        <f>G129+G131+G133+G137+G139+G141+G143+G145+G159+G161+G163+G165+G167+G169+G171+G135</f>
        <v>169768.8</v>
      </c>
    </row>
    <row r="129" spans="1:7" ht="47.25" hidden="1" x14ac:dyDescent="0.25">
      <c r="A129" s="9" t="s">
        <v>235</v>
      </c>
      <c r="B129" s="10" t="s">
        <v>236</v>
      </c>
      <c r="C129" s="11">
        <f>C130</f>
        <v>0</v>
      </c>
      <c r="D129" s="11">
        <f t="shared" si="8"/>
        <v>0</v>
      </c>
      <c r="E129" s="11">
        <f>E130</f>
        <v>0</v>
      </c>
      <c r="F129" s="11">
        <f t="shared" si="10"/>
        <v>0</v>
      </c>
      <c r="G129" s="11">
        <f>G130</f>
        <v>0</v>
      </c>
    </row>
    <row r="130" spans="1:7" ht="47.25" hidden="1" x14ac:dyDescent="0.25">
      <c r="A130" s="9" t="s">
        <v>237</v>
      </c>
      <c r="B130" s="10" t="s">
        <v>238</v>
      </c>
      <c r="C130" s="11">
        <v>0</v>
      </c>
      <c r="D130" s="11">
        <f t="shared" si="8"/>
        <v>0</v>
      </c>
      <c r="E130" s="11">
        <v>0</v>
      </c>
      <c r="F130" s="11">
        <f t="shared" si="10"/>
        <v>0</v>
      </c>
      <c r="G130" s="11">
        <v>0</v>
      </c>
    </row>
    <row r="131" spans="1:7" ht="47.25" hidden="1" x14ac:dyDescent="0.25">
      <c r="A131" s="9" t="s">
        <v>239</v>
      </c>
      <c r="B131" s="10" t="s">
        <v>240</v>
      </c>
      <c r="C131" s="11">
        <f>C132</f>
        <v>0</v>
      </c>
      <c r="D131" s="11">
        <f t="shared" si="8"/>
        <v>0</v>
      </c>
      <c r="E131" s="11">
        <f>E132</f>
        <v>0</v>
      </c>
      <c r="F131" s="11">
        <f t="shared" si="10"/>
        <v>0</v>
      </c>
      <c r="G131" s="11">
        <f>G132</f>
        <v>0</v>
      </c>
    </row>
    <row r="132" spans="1:7" ht="47.25" hidden="1" x14ac:dyDescent="0.25">
      <c r="A132" s="9" t="s">
        <v>241</v>
      </c>
      <c r="B132" s="10" t="s">
        <v>242</v>
      </c>
      <c r="C132" s="11"/>
      <c r="D132" s="11">
        <f t="shared" si="8"/>
        <v>0</v>
      </c>
      <c r="E132" s="11"/>
      <c r="F132" s="11">
        <f t="shared" si="10"/>
        <v>0</v>
      </c>
      <c r="G132" s="11"/>
    </row>
    <row r="133" spans="1:7" ht="63" hidden="1" x14ac:dyDescent="0.25">
      <c r="A133" s="9" t="s">
        <v>243</v>
      </c>
      <c r="B133" s="10" t="s">
        <v>244</v>
      </c>
      <c r="C133" s="11">
        <f>C134</f>
        <v>0</v>
      </c>
      <c r="D133" s="11">
        <f t="shared" si="8"/>
        <v>0</v>
      </c>
      <c r="E133" s="11">
        <f>E134</f>
        <v>0</v>
      </c>
      <c r="F133" s="11">
        <f t="shared" si="10"/>
        <v>0</v>
      </c>
      <c r="G133" s="11">
        <f>G134</f>
        <v>0</v>
      </c>
    </row>
    <row r="134" spans="1:7" ht="63" hidden="1" x14ac:dyDescent="0.25">
      <c r="A134" s="9" t="s">
        <v>245</v>
      </c>
      <c r="B134" s="10" t="s">
        <v>246</v>
      </c>
      <c r="C134" s="11">
        <v>0</v>
      </c>
      <c r="D134" s="11">
        <f t="shared" si="8"/>
        <v>0</v>
      </c>
      <c r="E134" s="11">
        <v>0</v>
      </c>
      <c r="F134" s="11">
        <f t="shared" si="10"/>
        <v>0</v>
      </c>
      <c r="G134" s="11">
        <v>0</v>
      </c>
    </row>
    <row r="135" spans="1:7" ht="63" hidden="1" x14ac:dyDescent="0.25">
      <c r="A135" s="9" t="s">
        <v>247</v>
      </c>
      <c r="B135" s="10" t="s">
        <v>248</v>
      </c>
      <c r="C135" s="11">
        <f>SUM(C136)</f>
        <v>0</v>
      </c>
      <c r="D135" s="11">
        <f t="shared" si="8"/>
        <v>0</v>
      </c>
      <c r="E135" s="11">
        <f>SUM(E136)</f>
        <v>0</v>
      </c>
      <c r="F135" s="11">
        <f t="shared" si="10"/>
        <v>0</v>
      </c>
      <c r="G135" s="11">
        <f>SUM(G136)</f>
        <v>0</v>
      </c>
    </row>
    <row r="136" spans="1:7" ht="78.75" hidden="1" x14ac:dyDescent="0.25">
      <c r="A136" s="9" t="s">
        <v>249</v>
      </c>
      <c r="B136" s="10" t="s">
        <v>250</v>
      </c>
      <c r="C136" s="11"/>
      <c r="D136" s="11">
        <f t="shared" si="8"/>
        <v>0</v>
      </c>
      <c r="E136" s="11"/>
      <c r="F136" s="11">
        <f t="shared" si="10"/>
        <v>0</v>
      </c>
      <c r="G136" s="11"/>
    </row>
    <row r="137" spans="1:7" ht="78.75" hidden="1" x14ac:dyDescent="0.25">
      <c r="A137" s="9" t="s">
        <v>251</v>
      </c>
      <c r="B137" s="10" t="s">
        <v>252</v>
      </c>
      <c r="C137" s="11">
        <f>C138</f>
        <v>0</v>
      </c>
      <c r="D137" s="11">
        <f t="shared" si="8"/>
        <v>0</v>
      </c>
      <c r="E137" s="11">
        <f>E138</f>
        <v>0</v>
      </c>
      <c r="F137" s="11">
        <f t="shared" si="10"/>
        <v>0</v>
      </c>
      <c r="G137" s="11">
        <f>G138</f>
        <v>0</v>
      </c>
    </row>
    <row r="138" spans="1:7" ht="63" hidden="1" x14ac:dyDescent="0.25">
      <c r="A138" s="9" t="s">
        <v>253</v>
      </c>
      <c r="B138" s="10" t="s">
        <v>254</v>
      </c>
      <c r="C138" s="11">
        <v>0</v>
      </c>
      <c r="D138" s="11">
        <f t="shared" ref="D138:D185" si="13">E138-C138</f>
        <v>0</v>
      </c>
      <c r="E138" s="11">
        <v>0</v>
      </c>
      <c r="F138" s="11">
        <f t="shared" si="10"/>
        <v>0</v>
      </c>
      <c r="G138" s="11">
        <v>0</v>
      </c>
    </row>
    <row r="139" spans="1:7" ht="47.25" x14ac:dyDescent="0.25">
      <c r="A139" s="9" t="s">
        <v>255</v>
      </c>
      <c r="B139" s="10" t="s">
        <v>256</v>
      </c>
      <c r="C139" s="11">
        <f>C140</f>
        <v>564.6</v>
      </c>
      <c r="D139" s="11">
        <f t="shared" si="13"/>
        <v>21.699999999999932</v>
      </c>
      <c r="E139" s="11">
        <f>E140</f>
        <v>586.29999999999995</v>
      </c>
      <c r="F139" s="11">
        <f t="shared" si="10"/>
        <v>0</v>
      </c>
      <c r="G139" s="11">
        <f>G140</f>
        <v>586.29999999999995</v>
      </c>
    </row>
    <row r="140" spans="1:7" ht="63" x14ac:dyDescent="0.25">
      <c r="A140" s="9" t="s">
        <v>257</v>
      </c>
      <c r="B140" s="10" t="s">
        <v>258</v>
      </c>
      <c r="C140" s="11">
        <v>564.6</v>
      </c>
      <c r="D140" s="11">
        <f t="shared" si="13"/>
        <v>21.699999999999932</v>
      </c>
      <c r="E140" s="11">
        <v>586.29999999999995</v>
      </c>
      <c r="F140" s="11">
        <f t="shared" si="10"/>
        <v>0</v>
      </c>
      <c r="G140" s="11">
        <v>586.29999999999995</v>
      </c>
    </row>
    <row r="141" spans="1:7" ht="47.25" x14ac:dyDescent="0.25">
      <c r="A141" s="9" t="s">
        <v>259</v>
      </c>
      <c r="B141" s="10" t="s">
        <v>260</v>
      </c>
      <c r="C141" s="11">
        <f>C142</f>
        <v>0</v>
      </c>
      <c r="D141" s="11">
        <f t="shared" si="13"/>
        <v>0</v>
      </c>
      <c r="E141" s="11">
        <f>E142</f>
        <v>0</v>
      </c>
      <c r="F141" s="11">
        <f t="shared" si="10"/>
        <v>2800</v>
      </c>
      <c r="G141" s="11">
        <f>G142</f>
        <v>2800</v>
      </c>
    </row>
    <row r="142" spans="1:7" ht="47.25" x14ac:dyDescent="0.25">
      <c r="A142" s="9" t="s">
        <v>261</v>
      </c>
      <c r="B142" s="10" t="s">
        <v>262</v>
      </c>
      <c r="C142" s="11"/>
      <c r="D142" s="11">
        <f t="shared" si="13"/>
        <v>0</v>
      </c>
      <c r="E142" s="11"/>
      <c r="F142" s="11">
        <f t="shared" si="10"/>
        <v>2800</v>
      </c>
      <c r="G142" s="11">
        <v>2800</v>
      </c>
    </row>
    <row r="143" spans="1:7" ht="63" hidden="1" x14ac:dyDescent="0.25">
      <c r="A143" s="9" t="s">
        <v>263</v>
      </c>
      <c r="B143" s="10" t="s">
        <v>264</v>
      </c>
      <c r="C143" s="11">
        <f>C144</f>
        <v>0</v>
      </c>
      <c r="D143" s="11">
        <f t="shared" si="13"/>
        <v>0</v>
      </c>
      <c r="E143" s="11">
        <f>E144</f>
        <v>0</v>
      </c>
      <c r="F143" s="11">
        <f t="shared" si="10"/>
        <v>0</v>
      </c>
      <c r="G143" s="11">
        <f>G144</f>
        <v>0</v>
      </c>
    </row>
    <row r="144" spans="1:7" ht="47.25" hidden="1" x14ac:dyDescent="0.25">
      <c r="A144" s="9" t="s">
        <v>265</v>
      </c>
      <c r="B144" s="10" t="s">
        <v>266</v>
      </c>
      <c r="C144" s="11">
        <v>0</v>
      </c>
      <c r="D144" s="11">
        <f t="shared" si="13"/>
        <v>0</v>
      </c>
      <c r="E144" s="11">
        <v>0</v>
      </c>
      <c r="F144" s="11">
        <f t="shared" si="10"/>
        <v>0</v>
      </c>
      <c r="G144" s="11">
        <v>0</v>
      </c>
    </row>
    <row r="145" spans="1:7" ht="47.25" x14ac:dyDescent="0.25">
      <c r="A145" s="9" t="s">
        <v>267</v>
      </c>
      <c r="B145" s="10" t="s">
        <v>268</v>
      </c>
      <c r="C145" s="11">
        <f>C146</f>
        <v>138343.69999999998</v>
      </c>
      <c r="D145" s="11">
        <f t="shared" si="13"/>
        <v>2513.0000000000291</v>
      </c>
      <c r="E145" s="11">
        <f>E146</f>
        <v>140856.70000000001</v>
      </c>
      <c r="F145" s="11">
        <f t="shared" si="10"/>
        <v>0</v>
      </c>
      <c r="G145" s="11">
        <f>G146</f>
        <v>140856.70000000001</v>
      </c>
    </row>
    <row r="146" spans="1:7" ht="47.25" x14ac:dyDescent="0.25">
      <c r="A146" s="9" t="s">
        <v>269</v>
      </c>
      <c r="B146" s="10" t="s">
        <v>270</v>
      </c>
      <c r="C146" s="11">
        <f>SUM(C147:C158)</f>
        <v>138343.69999999998</v>
      </c>
      <c r="D146" s="11">
        <f t="shared" si="13"/>
        <v>2513.0000000000291</v>
      </c>
      <c r="E146" s="11">
        <f>SUM(E147:E158)</f>
        <v>140856.70000000001</v>
      </c>
      <c r="F146" s="11">
        <f t="shared" si="10"/>
        <v>0</v>
      </c>
      <c r="G146" s="11">
        <f>SUM(G147:G158)</f>
        <v>140856.70000000001</v>
      </c>
    </row>
    <row r="147" spans="1:7" s="18" customFormat="1" ht="78.75" hidden="1" x14ac:dyDescent="0.25">
      <c r="A147" s="17" t="s">
        <v>271</v>
      </c>
      <c r="B147" s="15"/>
      <c r="C147" s="11">
        <v>479</v>
      </c>
      <c r="D147" s="11">
        <f t="shared" si="13"/>
        <v>126</v>
      </c>
      <c r="E147" s="11">
        <v>605</v>
      </c>
      <c r="F147" s="11">
        <f t="shared" si="10"/>
        <v>0</v>
      </c>
      <c r="G147" s="11">
        <v>605</v>
      </c>
    </row>
    <row r="148" spans="1:7" s="18" customFormat="1" ht="110.25" hidden="1" x14ac:dyDescent="0.25">
      <c r="A148" s="17" t="s">
        <v>272</v>
      </c>
      <c r="B148" s="15"/>
      <c r="C148" s="11">
        <v>605</v>
      </c>
      <c r="D148" s="11">
        <f t="shared" si="13"/>
        <v>159</v>
      </c>
      <c r="E148" s="11">
        <v>764</v>
      </c>
      <c r="F148" s="11">
        <f t="shared" si="10"/>
        <v>0</v>
      </c>
      <c r="G148" s="11">
        <v>764</v>
      </c>
    </row>
    <row r="149" spans="1:7" s="18" customFormat="1" ht="126" hidden="1" x14ac:dyDescent="0.25">
      <c r="A149" s="17" t="s">
        <v>273</v>
      </c>
      <c r="B149" s="15"/>
      <c r="C149" s="11">
        <v>0</v>
      </c>
      <c r="D149" s="11">
        <f t="shared" si="13"/>
        <v>0</v>
      </c>
      <c r="E149" s="11"/>
      <c r="F149" s="11">
        <f t="shared" si="10"/>
        <v>0</v>
      </c>
      <c r="G149" s="11"/>
    </row>
    <row r="150" spans="1:7" s="18" customFormat="1" ht="47.25" hidden="1" x14ac:dyDescent="0.25">
      <c r="A150" s="17" t="s">
        <v>274</v>
      </c>
      <c r="B150" s="15"/>
      <c r="C150" s="11">
        <v>0.5</v>
      </c>
      <c r="D150" s="11">
        <f t="shared" si="13"/>
        <v>-0.5</v>
      </c>
      <c r="E150" s="11"/>
      <c r="F150" s="11">
        <f t="shared" si="10"/>
        <v>0</v>
      </c>
      <c r="G150" s="11"/>
    </row>
    <row r="151" spans="1:7" s="18" customFormat="1" ht="141.75" hidden="1" x14ac:dyDescent="0.25">
      <c r="A151" s="17" t="s">
        <v>275</v>
      </c>
      <c r="B151" s="15"/>
      <c r="C151" s="11">
        <v>136352</v>
      </c>
      <c r="D151" s="11">
        <f t="shared" si="13"/>
        <v>2035</v>
      </c>
      <c r="E151" s="11">
        <v>138387</v>
      </c>
      <c r="F151" s="11">
        <f t="shared" si="10"/>
        <v>0</v>
      </c>
      <c r="G151" s="11">
        <v>138387</v>
      </c>
    </row>
    <row r="152" spans="1:7" s="18" customFormat="1" ht="131.25" hidden="1" customHeight="1" x14ac:dyDescent="0.25">
      <c r="A152" s="17" t="s">
        <v>276</v>
      </c>
      <c r="B152" s="15"/>
      <c r="C152" s="11">
        <v>665.8</v>
      </c>
      <c r="D152" s="11">
        <f t="shared" si="13"/>
        <v>48.200000000000045</v>
      </c>
      <c r="E152" s="11">
        <v>714</v>
      </c>
      <c r="F152" s="11">
        <f t="shared" si="10"/>
        <v>0</v>
      </c>
      <c r="G152" s="11">
        <v>714</v>
      </c>
    </row>
    <row r="153" spans="1:7" s="18" customFormat="1" ht="94.5" hidden="1" x14ac:dyDescent="0.25">
      <c r="A153" s="17" t="s">
        <v>277</v>
      </c>
      <c r="B153" s="15"/>
      <c r="C153" s="11"/>
      <c r="D153" s="11">
        <f t="shared" si="13"/>
        <v>0</v>
      </c>
      <c r="E153" s="11"/>
      <c r="F153" s="11">
        <f t="shared" si="10"/>
        <v>0</v>
      </c>
      <c r="G153" s="11"/>
    </row>
    <row r="154" spans="1:7" s="18" customFormat="1" ht="126" hidden="1" x14ac:dyDescent="0.25">
      <c r="A154" s="17" t="s">
        <v>337</v>
      </c>
      <c r="B154" s="15"/>
      <c r="C154" s="11">
        <v>0</v>
      </c>
      <c r="D154" s="11">
        <f t="shared" si="13"/>
        <v>0</v>
      </c>
      <c r="E154" s="11"/>
      <c r="F154" s="11">
        <f t="shared" si="10"/>
        <v>0</v>
      </c>
      <c r="G154" s="11"/>
    </row>
    <row r="155" spans="1:7" s="18" customFormat="1" ht="47.25" hidden="1" x14ac:dyDescent="0.25">
      <c r="A155" s="17" t="s">
        <v>278</v>
      </c>
      <c r="B155" s="15"/>
      <c r="C155" s="11">
        <v>54.3</v>
      </c>
      <c r="D155" s="11">
        <f t="shared" si="13"/>
        <v>-5.2999999999999972</v>
      </c>
      <c r="E155" s="11">
        <v>49</v>
      </c>
      <c r="F155" s="11">
        <f t="shared" si="10"/>
        <v>0</v>
      </c>
      <c r="G155" s="11">
        <v>49</v>
      </c>
    </row>
    <row r="156" spans="1:7" s="18" customFormat="1" ht="173.25" hidden="1" x14ac:dyDescent="0.25">
      <c r="A156" s="17" t="s">
        <v>279</v>
      </c>
      <c r="B156" s="15"/>
      <c r="C156" s="11">
        <v>0</v>
      </c>
      <c r="D156" s="11">
        <f t="shared" si="13"/>
        <v>0.7</v>
      </c>
      <c r="E156" s="11">
        <v>0.7</v>
      </c>
      <c r="F156" s="11">
        <f t="shared" si="10"/>
        <v>0</v>
      </c>
      <c r="G156" s="11">
        <v>0.7</v>
      </c>
    </row>
    <row r="157" spans="1:7" s="18" customFormat="1" ht="141.75" hidden="1" x14ac:dyDescent="0.25">
      <c r="A157" s="17" t="s">
        <v>280</v>
      </c>
      <c r="B157" s="15"/>
      <c r="C157" s="11"/>
      <c r="D157" s="11">
        <f t="shared" si="13"/>
        <v>125</v>
      </c>
      <c r="E157" s="11">
        <v>125</v>
      </c>
      <c r="F157" s="11">
        <f t="shared" si="10"/>
        <v>0</v>
      </c>
      <c r="G157" s="11">
        <v>125</v>
      </c>
    </row>
    <row r="158" spans="1:7" s="18" customFormat="1" ht="157.5" hidden="1" x14ac:dyDescent="0.25">
      <c r="A158" s="17" t="s">
        <v>281</v>
      </c>
      <c r="B158" s="15"/>
      <c r="C158" s="11">
        <v>187.1</v>
      </c>
      <c r="D158" s="11">
        <f t="shared" si="13"/>
        <v>24.900000000000006</v>
      </c>
      <c r="E158" s="11">
        <v>212</v>
      </c>
      <c r="F158" s="11">
        <f t="shared" si="10"/>
        <v>0</v>
      </c>
      <c r="G158" s="11">
        <v>212</v>
      </c>
    </row>
    <row r="159" spans="1:7" ht="94.5" x14ac:dyDescent="0.25">
      <c r="A159" s="9" t="s">
        <v>282</v>
      </c>
      <c r="B159" s="10" t="s">
        <v>283</v>
      </c>
      <c r="C159" s="11">
        <f>C160</f>
        <v>3432</v>
      </c>
      <c r="D159" s="11">
        <f t="shared" si="13"/>
        <v>4337</v>
      </c>
      <c r="E159" s="11">
        <f>E160</f>
        <v>7769</v>
      </c>
      <c r="F159" s="11">
        <f t="shared" si="10"/>
        <v>0</v>
      </c>
      <c r="G159" s="11">
        <f>G160</f>
        <v>7769</v>
      </c>
    </row>
    <row r="160" spans="1:7" ht="94.5" x14ac:dyDescent="0.25">
      <c r="A160" s="9" t="s">
        <v>284</v>
      </c>
      <c r="B160" s="10" t="s">
        <v>285</v>
      </c>
      <c r="C160" s="11">
        <v>3432</v>
      </c>
      <c r="D160" s="11">
        <f t="shared" si="13"/>
        <v>4337</v>
      </c>
      <c r="E160" s="11">
        <v>7769</v>
      </c>
      <c r="F160" s="11">
        <f t="shared" si="10"/>
        <v>0</v>
      </c>
      <c r="G160" s="11">
        <v>7769</v>
      </c>
    </row>
    <row r="161" spans="1:7" ht="78.75" x14ac:dyDescent="0.25">
      <c r="A161" s="9" t="s">
        <v>286</v>
      </c>
      <c r="B161" s="10" t="s">
        <v>287</v>
      </c>
      <c r="C161" s="11">
        <f>C162</f>
        <v>12793.5</v>
      </c>
      <c r="D161" s="11">
        <f t="shared" si="13"/>
        <v>3.5</v>
      </c>
      <c r="E161" s="11">
        <f>E162</f>
        <v>12797</v>
      </c>
      <c r="F161" s="11">
        <f t="shared" si="10"/>
        <v>0</v>
      </c>
      <c r="G161" s="11">
        <f>G162</f>
        <v>12797</v>
      </c>
    </row>
    <row r="162" spans="1:7" ht="63" x14ac:dyDescent="0.25">
      <c r="A162" s="9" t="s">
        <v>288</v>
      </c>
      <c r="B162" s="10" t="s">
        <v>289</v>
      </c>
      <c r="C162" s="11">
        <v>12793.5</v>
      </c>
      <c r="D162" s="11">
        <f t="shared" si="13"/>
        <v>3.5</v>
      </c>
      <c r="E162" s="11">
        <v>12797</v>
      </c>
      <c r="F162" s="11">
        <f t="shared" si="10"/>
        <v>0</v>
      </c>
      <c r="G162" s="11">
        <v>12797</v>
      </c>
    </row>
    <row r="163" spans="1:7" ht="110.25" x14ac:dyDescent="0.25">
      <c r="A163" s="9" t="s">
        <v>290</v>
      </c>
      <c r="B163" s="10" t="s">
        <v>291</v>
      </c>
      <c r="C163" s="11">
        <f>C164</f>
        <v>1372.6</v>
      </c>
      <c r="D163" s="11">
        <f t="shared" si="13"/>
        <v>17.400000000000091</v>
      </c>
      <c r="E163" s="11">
        <f>E164</f>
        <v>1390</v>
      </c>
      <c r="F163" s="11">
        <f t="shared" ref="F163:F185" si="14">G163-E163</f>
        <v>0</v>
      </c>
      <c r="G163" s="11">
        <f>G164</f>
        <v>1390</v>
      </c>
    </row>
    <row r="164" spans="1:7" ht="94.5" x14ac:dyDescent="0.25">
      <c r="A164" s="9" t="s">
        <v>292</v>
      </c>
      <c r="B164" s="10" t="s">
        <v>293</v>
      </c>
      <c r="C164" s="11">
        <v>1372.6</v>
      </c>
      <c r="D164" s="11">
        <f t="shared" si="13"/>
        <v>17.400000000000091</v>
      </c>
      <c r="E164" s="11">
        <v>1390</v>
      </c>
      <c r="F164" s="11">
        <f t="shared" si="14"/>
        <v>0</v>
      </c>
      <c r="G164" s="11">
        <v>1390</v>
      </c>
    </row>
    <row r="165" spans="1:7" ht="31.5" x14ac:dyDescent="0.25">
      <c r="A165" s="9" t="s">
        <v>294</v>
      </c>
      <c r="B165" s="19" t="s">
        <v>295</v>
      </c>
      <c r="C165" s="11">
        <f>C166</f>
        <v>0</v>
      </c>
      <c r="D165" s="11">
        <f t="shared" si="13"/>
        <v>1804</v>
      </c>
      <c r="E165" s="11">
        <f>E166</f>
        <v>1804</v>
      </c>
      <c r="F165" s="11">
        <f t="shared" si="14"/>
        <v>0</v>
      </c>
      <c r="G165" s="11">
        <f>G166</f>
        <v>1804</v>
      </c>
    </row>
    <row r="166" spans="1:7" ht="31.5" x14ac:dyDescent="0.25">
      <c r="A166" s="9" t="s">
        <v>296</v>
      </c>
      <c r="B166" s="19" t="s">
        <v>297</v>
      </c>
      <c r="C166" s="11"/>
      <c r="D166" s="11">
        <f t="shared" si="13"/>
        <v>1804</v>
      </c>
      <c r="E166" s="11">
        <v>1804</v>
      </c>
      <c r="F166" s="11">
        <f t="shared" si="14"/>
        <v>0</v>
      </c>
      <c r="G166" s="11">
        <v>1804</v>
      </c>
    </row>
    <row r="167" spans="1:7" ht="94.5" hidden="1" x14ac:dyDescent="0.25">
      <c r="A167" s="9" t="s">
        <v>298</v>
      </c>
      <c r="B167" s="19" t="s">
        <v>299</v>
      </c>
      <c r="C167" s="11">
        <f>C168</f>
        <v>0</v>
      </c>
      <c r="D167" s="11">
        <f t="shared" si="13"/>
        <v>0</v>
      </c>
      <c r="E167" s="11">
        <f>E168</f>
        <v>0</v>
      </c>
      <c r="F167" s="11">
        <f t="shared" si="14"/>
        <v>0</v>
      </c>
      <c r="G167" s="11">
        <f>G168</f>
        <v>0</v>
      </c>
    </row>
    <row r="168" spans="1:7" ht="78.75" hidden="1" x14ac:dyDescent="0.25">
      <c r="A168" s="9" t="s">
        <v>300</v>
      </c>
      <c r="B168" s="19" t="s">
        <v>301</v>
      </c>
      <c r="C168" s="11"/>
      <c r="D168" s="11">
        <f t="shared" si="13"/>
        <v>0</v>
      </c>
      <c r="E168" s="11"/>
      <c r="F168" s="11">
        <f t="shared" si="14"/>
        <v>0</v>
      </c>
      <c r="G168" s="11"/>
    </row>
    <row r="169" spans="1:7" ht="126" x14ac:dyDescent="0.25">
      <c r="A169" s="9" t="s">
        <v>302</v>
      </c>
      <c r="B169" s="19" t="s">
        <v>303</v>
      </c>
      <c r="C169" s="11">
        <f>C170</f>
        <v>0</v>
      </c>
      <c r="D169" s="11">
        <f t="shared" si="13"/>
        <v>1125</v>
      </c>
      <c r="E169" s="11">
        <f>E170</f>
        <v>1125</v>
      </c>
      <c r="F169" s="11">
        <f t="shared" si="14"/>
        <v>-1125</v>
      </c>
      <c r="G169" s="11">
        <f>G170</f>
        <v>0</v>
      </c>
    </row>
    <row r="170" spans="1:7" ht="126" x14ac:dyDescent="0.25">
      <c r="A170" s="9" t="s">
        <v>304</v>
      </c>
      <c r="B170" s="19" t="s">
        <v>305</v>
      </c>
      <c r="C170" s="11"/>
      <c r="D170" s="11">
        <f t="shared" si="13"/>
        <v>1125</v>
      </c>
      <c r="E170" s="11">
        <v>1125</v>
      </c>
      <c r="F170" s="11">
        <f t="shared" si="14"/>
        <v>-1125</v>
      </c>
      <c r="G170" s="11">
        <v>0</v>
      </c>
    </row>
    <row r="171" spans="1:7" ht="94.5" x14ac:dyDescent="0.25">
      <c r="A171" s="9" t="s">
        <v>306</v>
      </c>
      <c r="B171" s="19" t="s">
        <v>307</v>
      </c>
      <c r="C171" s="11">
        <f>C172</f>
        <v>558</v>
      </c>
      <c r="D171" s="11">
        <f t="shared" si="13"/>
        <v>1129.5</v>
      </c>
      <c r="E171" s="11">
        <f>E172</f>
        <v>1687.5</v>
      </c>
      <c r="F171" s="11">
        <f t="shared" si="14"/>
        <v>78.299999999999955</v>
      </c>
      <c r="G171" s="11">
        <f>G172</f>
        <v>1765.8</v>
      </c>
    </row>
    <row r="172" spans="1:7" ht="110.25" x14ac:dyDescent="0.25">
      <c r="A172" s="9" t="s">
        <v>308</v>
      </c>
      <c r="B172" s="19" t="s">
        <v>309</v>
      </c>
      <c r="C172" s="11">
        <v>558</v>
      </c>
      <c r="D172" s="11">
        <f t="shared" si="13"/>
        <v>1129.5</v>
      </c>
      <c r="E172" s="11">
        <v>1687.5</v>
      </c>
      <c r="F172" s="11">
        <f t="shared" si="14"/>
        <v>78.299999999999955</v>
      </c>
      <c r="G172" s="11">
        <f>1687.5+78.3</f>
        <v>1765.8</v>
      </c>
    </row>
    <row r="173" spans="1:7" hidden="1" x14ac:dyDescent="0.25">
      <c r="A173" s="9" t="s">
        <v>310</v>
      </c>
      <c r="B173" s="19" t="s">
        <v>311</v>
      </c>
      <c r="C173" s="19"/>
      <c r="D173" s="12">
        <f t="shared" si="13"/>
        <v>0</v>
      </c>
      <c r="E173" s="20">
        <f>E174+E176+E178</f>
        <v>0</v>
      </c>
      <c r="F173" s="12">
        <f t="shared" si="14"/>
        <v>0</v>
      </c>
      <c r="G173" s="20">
        <f>G174+G176+G178</f>
        <v>0</v>
      </c>
    </row>
    <row r="174" spans="1:7" ht="63" hidden="1" x14ac:dyDescent="0.25">
      <c r="A174" s="9" t="s">
        <v>312</v>
      </c>
      <c r="B174" s="19" t="s">
        <v>313</v>
      </c>
      <c r="C174" s="19"/>
      <c r="D174" s="12">
        <f t="shared" si="13"/>
        <v>0</v>
      </c>
      <c r="E174" s="20">
        <f>E175</f>
        <v>0</v>
      </c>
      <c r="F174" s="12">
        <f t="shared" si="14"/>
        <v>0</v>
      </c>
      <c r="G174" s="20">
        <f>G175</f>
        <v>0</v>
      </c>
    </row>
    <row r="175" spans="1:7" ht="78.75" hidden="1" x14ac:dyDescent="0.25">
      <c r="A175" s="9" t="s">
        <v>314</v>
      </c>
      <c r="B175" s="19" t="s">
        <v>315</v>
      </c>
      <c r="C175" s="19"/>
      <c r="D175" s="12">
        <f t="shared" si="13"/>
        <v>0</v>
      </c>
      <c r="E175" s="20"/>
      <c r="F175" s="12">
        <f t="shared" si="14"/>
        <v>0</v>
      </c>
      <c r="G175" s="20"/>
    </row>
    <row r="176" spans="1:7" ht="47.25" hidden="1" x14ac:dyDescent="0.25">
      <c r="A176" s="9" t="s">
        <v>316</v>
      </c>
      <c r="B176" s="19" t="s">
        <v>317</v>
      </c>
      <c r="C176" s="19"/>
      <c r="D176" s="12">
        <f t="shared" si="13"/>
        <v>0</v>
      </c>
      <c r="E176" s="20">
        <f>E177</f>
        <v>0</v>
      </c>
      <c r="F176" s="12">
        <f t="shared" si="14"/>
        <v>0</v>
      </c>
      <c r="G176" s="20">
        <f>G177</f>
        <v>0</v>
      </c>
    </row>
    <row r="177" spans="1:7" ht="110.25" hidden="1" x14ac:dyDescent="0.25">
      <c r="A177" s="9" t="s">
        <v>318</v>
      </c>
      <c r="B177" s="19" t="s">
        <v>319</v>
      </c>
      <c r="C177" s="19"/>
      <c r="D177" s="12">
        <f t="shared" si="13"/>
        <v>0</v>
      </c>
      <c r="E177" s="20"/>
      <c r="F177" s="12">
        <f t="shared" si="14"/>
        <v>0</v>
      </c>
      <c r="G177" s="20"/>
    </row>
    <row r="178" spans="1:7" ht="31.5" hidden="1" x14ac:dyDescent="0.25">
      <c r="A178" s="9" t="s">
        <v>320</v>
      </c>
      <c r="B178" s="19" t="s">
        <v>321</v>
      </c>
      <c r="C178" s="19"/>
      <c r="D178" s="12">
        <f t="shared" si="13"/>
        <v>0</v>
      </c>
      <c r="E178" s="20">
        <f>E179</f>
        <v>0</v>
      </c>
      <c r="F178" s="12">
        <f t="shared" si="14"/>
        <v>0</v>
      </c>
      <c r="G178" s="20">
        <f>G179</f>
        <v>0</v>
      </c>
    </row>
    <row r="179" spans="1:7" ht="47.25" hidden="1" x14ac:dyDescent="0.25">
      <c r="A179" s="9" t="s">
        <v>322</v>
      </c>
      <c r="B179" s="19" t="s">
        <v>323</v>
      </c>
      <c r="C179" s="19"/>
      <c r="D179" s="12">
        <f t="shared" si="13"/>
        <v>0</v>
      </c>
      <c r="E179" s="20"/>
      <c r="F179" s="12">
        <f t="shared" si="14"/>
        <v>0</v>
      </c>
      <c r="G179" s="20"/>
    </row>
    <row r="180" spans="1:7" hidden="1" x14ac:dyDescent="0.25">
      <c r="A180" s="9" t="s">
        <v>324</v>
      </c>
      <c r="B180" s="19" t="s">
        <v>325</v>
      </c>
      <c r="C180" s="19"/>
      <c r="D180" s="12">
        <f t="shared" si="13"/>
        <v>0</v>
      </c>
      <c r="E180" s="20">
        <f>SUM(E181)</f>
        <v>0</v>
      </c>
      <c r="F180" s="12">
        <f t="shared" si="14"/>
        <v>0</v>
      </c>
      <c r="G180" s="20">
        <f>SUM(G181)</f>
        <v>0</v>
      </c>
    </row>
    <row r="181" spans="1:7" ht="31.5" hidden="1" x14ac:dyDescent="0.25">
      <c r="A181" s="9" t="s">
        <v>326</v>
      </c>
      <c r="B181" s="19" t="s">
        <v>327</v>
      </c>
      <c r="C181" s="19"/>
      <c r="D181" s="12">
        <f t="shared" si="13"/>
        <v>0</v>
      </c>
      <c r="E181" s="20"/>
      <c r="F181" s="12">
        <f t="shared" si="14"/>
        <v>0</v>
      </c>
      <c r="G181" s="20"/>
    </row>
    <row r="182" spans="1:7" ht="126" x14ac:dyDescent="0.25">
      <c r="A182" s="9" t="s">
        <v>328</v>
      </c>
      <c r="B182" s="19" t="s">
        <v>329</v>
      </c>
      <c r="C182" s="19"/>
      <c r="D182" s="12">
        <f t="shared" si="13"/>
        <v>0</v>
      </c>
      <c r="E182" s="20">
        <f>E183</f>
        <v>0</v>
      </c>
      <c r="F182" s="12">
        <f t="shared" si="14"/>
        <v>1.52</v>
      </c>
      <c r="G182" s="20">
        <f>G183</f>
        <v>1.52</v>
      </c>
    </row>
    <row r="183" spans="1:7" ht="78.75" x14ac:dyDescent="0.25">
      <c r="A183" s="9" t="s">
        <v>330</v>
      </c>
      <c r="B183" s="19" t="s">
        <v>331</v>
      </c>
      <c r="C183" s="19"/>
      <c r="D183" s="12">
        <f t="shared" si="13"/>
        <v>0</v>
      </c>
      <c r="E183" s="20"/>
      <c r="F183" s="12">
        <f t="shared" si="14"/>
        <v>1.52</v>
      </c>
      <c r="G183" s="20">
        <v>1.52</v>
      </c>
    </row>
    <row r="184" spans="1:7" ht="63" x14ac:dyDescent="0.25">
      <c r="A184" s="9" t="s">
        <v>332</v>
      </c>
      <c r="B184" s="19" t="s">
        <v>333</v>
      </c>
      <c r="C184" s="19"/>
      <c r="D184" s="12">
        <f t="shared" si="13"/>
        <v>0</v>
      </c>
      <c r="E184" s="20">
        <f>E185</f>
        <v>0</v>
      </c>
      <c r="F184" s="12">
        <f t="shared" si="14"/>
        <v>-746.81188999999995</v>
      </c>
      <c r="G184" s="20">
        <f>G185</f>
        <v>-746.81188999999995</v>
      </c>
    </row>
    <row r="185" spans="1:7" ht="63" x14ac:dyDescent="0.25">
      <c r="A185" s="9" t="s">
        <v>334</v>
      </c>
      <c r="B185" s="19" t="s">
        <v>335</v>
      </c>
      <c r="C185" s="19"/>
      <c r="D185" s="12">
        <f t="shared" si="13"/>
        <v>0</v>
      </c>
      <c r="E185" s="20"/>
      <c r="F185" s="12">
        <f t="shared" si="14"/>
        <v>-746.81188999999995</v>
      </c>
      <c r="G185" s="20">
        <v>-746.81188999999995</v>
      </c>
    </row>
    <row r="186" spans="1:7" x14ac:dyDescent="0.25">
      <c r="B186" s="22" t="s">
        <v>336</v>
      </c>
    </row>
  </sheetData>
  <mergeCells count="10">
    <mergeCell ref="F6:F7"/>
    <mergeCell ref="G6:G7"/>
    <mergeCell ref="A5:G5"/>
    <mergeCell ref="F3:G4"/>
    <mergeCell ref="F2:H2"/>
    <mergeCell ref="A6:A7"/>
    <mergeCell ref="B6:B7"/>
    <mergeCell ref="C6:C7"/>
    <mergeCell ref="D6:D7"/>
    <mergeCell ref="E6:E7"/>
  </mergeCells>
  <pageMargins left="0.25" right="0.25" top="0.75" bottom="0.75" header="0.3" footer="0.3"/>
  <pageSetup paperSize="9" scale="55" orientation="portrait" r:id="rId1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Alasa Petrovna</dc:creator>
  <cp:lastModifiedBy>Admin</cp:lastModifiedBy>
  <cp:lastPrinted>2013-03-06T09:35:02Z</cp:lastPrinted>
  <dcterms:created xsi:type="dcterms:W3CDTF">2013-03-05T02:46:44Z</dcterms:created>
  <dcterms:modified xsi:type="dcterms:W3CDTF">2013-03-13T06:41:01Z</dcterms:modified>
</cp:coreProperties>
</file>