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Приложение 17 (2012)" sheetId="1" r:id="rId1"/>
  </sheets>
  <externalReferences>
    <externalReference r:id="rId4"/>
  </externalReferences>
  <definedNames>
    <definedName name="В11">#REF!</definedName>
    <definedName name="_xlnm.Print_Titles" localSheetId="0">'Приложение 17 (2012)'!$11:$12</definedName>
    <definedName name="_xlnm.Print_Area" localSheetId="0">'Приложение 17 (2012)'!$C$2:$O$26</definedName>
  </definedNames>
  <calcPr fullCalcOnLoad="1"/>
</workbook>
</file>

<file path=xl/sharedStrings.xml><?xml version="1.0" encoding="utf-8"?>
<sst xmlns="http://schemas.openxmlformats.org/spreadsheetml/2006/main" count="44" uniqueCount="44">
  <si>
    <t>Всего</t>
  </si>
  <si>
    <t>Теньгинское</t>
  </si>
  <si>
    <t>Куладинское</t>
  </si>
  <si>
    <t>Каракольское</t>
  </si>
  <si>
    <t>Нижне-Талдинское</t>
  </si>
  <si>
    <t>Хабаровское</t>
  </si>
  <si>
    <t>Купчегеньское</t>
  </si>
  <si>
    <t>Ининское</t>
  </si>
  <si>
    <t>1.1.</t>
  </si>
  <si>
    <t>2.1.</t>
  </si>
  <si>
    <t>(тыс.руб)</t>
  </si>
  <si>
    <t>Елинское</t>
  </si>
  <si>
    <t>Шашикманское</t>
  </si>
  <si>
    <t>Онгудайское</t>
  </si>
  <si>
    <t>А</t>
  </si>
  <si>
    <t>Б</t>
  </si>
  <si>
    <t>1</t>
  </si>
  <si>
    <t>Дотации на выравнивание бюджетной обеспеченности поселений</t>
  </si>
  <si>
    <t>1.4.</t>
  </si>
  <si>
    <t xml:space="preserve">Субсидии на капитальный и текущий ремонт объектов социально- культурной сферы </t>
  </si>
  <si>
    <t>Субвенции на осуществление  первичного  воинского учета на территориях, где отсутствуют военные комиссариаты</t>
  </si>
  <si>
    <t>2</t>
  </si>
  <si>
    <t>Дотация на выравнивание уровня бюджетной обеспеченности  из районного фонда  финансовой поддержки  поселений</t>
  </si>
  <si>
    <t>3</t>
  </si>
  <si>
    <t>Итого межбюджетные трансферты бюджетам муниципальных образований</t>
  </si>
  <si>
    <t xml:space="preserve">   на  2012 год</t>
  </si>
  <si>
    <t xml:space="preserve"> РАСПРЕДЕЛЕНИЕ  МЕЖБЮДЖЕТНЫХ ТРАНСФЕРТОВ  БЮДЖЕТАМ СЕЛЬСКИХ ПОСЕЛЕНИЙ  ИЗ БЮДЖЕТА МУНИЦИПАЛЬНОГО ОБРАЗОВАНИЯ "ОНГУДАЙСКИЙ РАЙОН" </t>
  </si>
  <si>
    <t>Наименования сельских поселений муниципального образования "Онгудайский район"</t>
  </si>
  <si>
    <t>Наименования межбюджетных трансфертов</t>
  </si>
  <si>
    <t xml:space="preserve">Региональный фонд финансовой поддержки  поселений </t>
  </si>
  <si>
    <t xml:space="preserve">Региональный фонд компенсации </t>
  </si>
  <si>
    <t>4</t>
  </si>
  <si>
    <t>3.1.</t>
  </si>
  <si>
    <t>Межбюджетные трансферты бюджетам сельских поселений  из бюджета муниципального района</t>
  </si>
  <si>
    <t>4.1</t>
  </si>
  <si>
    <t>5</t>
  </si>
  <si>
    <t xml:space="preserve">Прочие межбюджетные трансферты общего характера. 
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</si>
  <si>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</si>
  <si>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4,2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</si>
  <si>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</si>
  <si>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4.3</t>
  </si>
  <si>
    <t>РЦП "Развитие транспортной инфраструктуры в РА на 2011-2015г"</t>
  </si>
  <si>
    <t>Приложение 17</t>
  </si>
  <si>
    <t>к решению "О бюджете муниципального образования "Онгудайский район" на 2012 год и на плановый период 2013 и 2014 годов"( в ред реш сессии от 17.02.2012г №31-1, от04.06.2012г № 33-2)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</si>
</sst>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_-* #,##0.0_р_._-;\-* #,##0.0_р_._-;_-* &quot;-&quot;??_р_._-;_-@_-"/>
    <numFmt numFmtId="183" formatCode="_-* #,##0_р_._-;\-* #,##0_р_._-;_-* &quot;-&quot;??_р_._-;_-@_-"/>
    <numFmt numFmtId="184" formatCode="0.0000"/>
    <numFmt numFmtId="185" formatCode="#,##0.000"/>
    <numFmt numFmtId="186" formatCode="#,##0.0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"/>
    <numFmt numFmtId="194" formatCode="0.0000000"/>
    <numFmt numFmtId="195" formatCode="_-* #,##0_р_._-;\-* #,##0_р_._-;_-* &quot;-&quot;?_р_._-;_-@_-"/>
    <numFmt numFmtId="196" formatCode="_-* #,##0.0_р_._-;\-* #,##0.0_р_._-;_-* &quot;-&quot;?_р_._-;_-@_-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0"/>
      <color indexed="8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9" fillId="0" borderId="0" xfId="56" applyFill="1" applyBorder="1">
      <alignment/>
      <protection/>
    </xf>
    <xf numFmtId="49" fontId="29" fillId="0" borderId="0" xfId="56" applyNumberFormat="1" applyFont="1" applyFill="1" applyBorder="1" applyAlignment="1">
      <alignment horizontal="center" vertical="center"/>
      <protection/>
    </xf>
    <xf numFmtId="0" fontId="29" fillId="0" borderId="0" xfId="56" applyFont="1" applyFill="1" applyBorder="1">
      <alignment/>
      <protection/>
    </xf>
    <xf numFmtId="180" fontId="29" fillId="0" borderId="0" xfId="56" applyNumberFormat="1" applyFont="1" applyFill="1" applyBorder="1">
      <alignment/>
      <protection/>
    </xf>
    <xf numFmtId="0" fontId="9" fillId="0" borderId="0" xfId="56" applyFont="1" applyFill="1" applyBorder="1" applyAlignment="1">
      <alignment/>
      <protection/>
    </xf>
    <xf numFmtId="0" fontId="2" fillId="0" borderId="0" xfId="57" applyAlignment="1">
      <alignment horizontal="left" vertical="center"/>
      <protection/>
    </xf>
    <xf numFmtId="0" fontId="29" fillId="0" borderId="0" xfId="58" applyFont="1" applyAlignment="1">
      <alignment wrapText="1"/>
      <protection/>
    </xf>
    <xf numFmtId="0" fontId="11" fillId="0" borderId="0" xfId="56" applyFont="1" applyFill="1" applyBorder="1">
      <alignment/>
      <protection/>
    </xf>
    <xf numFmtId="0" fontId="6" fillId="0" borderId="0" xfId="55" applyFont="1" applyFill="1" applyBorder="1" applyAlignment="1">
      <alignment horizontal="center" vertical="top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6" fillId="0" borderId="0" xfId="55" applyFont="1" applyFill="1" applyBorder="1" applyAlignment="1">
      <alignment horizontal="center" vertical="top"/>
      <protection/>
    </xf>
    <xf numFmtId="0" fontId="30" fillId="0" borderId="0" xfId="56" applyFont="1" applyFill="1" applyBorder="1" applyAlignment="1">
      <alignment/>
      <protection/>
    </xf>
    <xf numFmtId="180" fontId="30" fillId="0" borderId="0" xfId="56" applyNumberFormat="1" applyFont="1" applyFill="1" applyBorder="1" applyAlignment="1">
      <alignment/>
      <protection/>
    </xf>
    <xf numFmtId="0" fontId="9" fillId="0" borderId="0" xfId="55">
      <alignment/>
      <protection/>
    </xf>
    <xf numFmtId="0" fontId="11" fillId="0" borderId="10" xfId="55" applyFont="1" applyBorder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11" fillId="0" borderId="12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32" fillId="24" borderId="13" xfId="56" applyFont="1" applyFill="1" applyBorder="1">
      <alignment/>
      <protection/>
    </xf>
    <xf numFmtId="0" fontId="32" fillId="24" borderId="14" xfId="56" applyFont="1" applyFill="1" applyBorder="1">
      <alignment/>
      <protection/>
    </xf>
    <xf numFmtId="0" fontId="33" fillId="24" borderId="15" xfId="56" applyFont="1" applyFill="1" applyBorder="1" applyAlignment="1">
      <alignment horizontal="justify" vertical="center" wrapText="1"/>
      <protection/>
    </xf>
    <xf numFmtId="182" fontId="32" fillId="24" borderId="0" xfId="56" applyNumberFormat="1" applyFont="1" applyFill="1" applyBorder="1">
      <alignment/>
      <protection/>
    </xf>
    <xf numFmtId="0" fontId="32" fillId="24" borderId="0" xfId="56" applyFont="1" applyFill="1" applyBorder="1">
      <alignment/>
      <protection/>
    </xf>
    <xf numFmtId="0" fontId="32" fillId="24" borderId="16" xfId="56" applyFont="1" applyFill="1" applyBorder="1">
      <alignment/>
      <protection/>
    </xf>
    <xf numFmtId="2" fontId="9" fillId="0" borderId="17" xfId="55" applyNumberFormat="1" applyBorder="1">
      <alignment/>
      <protection/>
    </xf>
    <xf numFmtId="181" fontId="9" fillId="0" borderId="0" xfId="55" applyNumberFormat="1">
      <alignment/>
      <protection/>
    </xf>
    <xf numFmtId="0" fontId="2" fillId="0" borderId="12" xfId="55" applyFont="1" applyBorder="1" applyAlignment="1">
      <alignment horizontal="justify"/>
      <protection/>
    </xf>
    <xf numFmtId="0" fontId="9" fillId="0" borderId="12" xfId="55" applyBorder="1">
      <alignment/>
      <protection/>
    </xf>
    <xf numFmtId="0" fontId="9" fillId="0" borderId="18" xfId="56" applyFill="1" applyBorder="1">
      <alignment/>
      <protection/>
    </xf>
    <xf numFmtId="0" fontId="9" fillId="0" borderId="19" xfId="56" applyFill="1" applyBorder="1">
      <alignment/>
      <protection/>
    </xf>
    <xf numFmtId="0" fontId="9" fillId="0" borderId="20" xfId="56" applyFill="1" applyBorder="1">
      <alignment/>
      <protection/>
    </xf>
    <xf numFmtId="0" fontId="2" fillId="0" borderId="21" xfId="55" applyFont="1" applyBorder="1" applyAlignment="1">
      <alignment horizontal="justify" wrapText="1"/>
      <protection/>
    </xf>
    <xf numFmtId="1" fontId="9" fillId="0" borderId="0" xfId="55" applyNumberFormat="1">
      <alignment/>
      <protection/>
    </xf>
    <xf numFmtId="0" fontId="9" fillId="0" borderId="13" xfId="56" applyFill="1" applyBorder="1">
      <alignment/>
      <protection/>
    </xf>
    <xf numFmtId="0" fontId="9" fillId="0" borderId="14" xfId="56" applyFill="1" applyBorder="1">
      <alignment/>
      <protection/>
    </xf>
    <xf numFmtId="1" fontId="32" fillId="0" borderId="17" xfId="56" applyNumberFormat="1" applyFont="1" applyFill="1" applyBorder="1" applyAlignment="1" applyProtection="1">
      <alignment horizontal="justify" vertical="center" wrapText="1"/>
      <protection locked="0"/>
    </xf>
    <xf numFmtId="0" fontId="9" fillId="0" borderId="16" xfId="56" applyFill="1" applyBorder="1">
      <alignment/>
      <protection/>
    </xf>
    <xf numFmtId="0" fontId="32" fillId="0" borderId="22" xfId="56" applyFont="1" applyFill="1" applyBorder="1" applyAlignment="1">
      <alignment horizontal="justify" vertical="center" wrapText="1"/>
      <protection/>
    </xf>
    <xf numFmtId="181" fontId="32" fillId="24" borderId="0" xfId="56" applyNumberFormat="1" applyFont="1" applyFill="1" applyBorder="1">
      <alignment/>
      <protection/>
    </xf>
    <xf numFmtId="0" fontId="9" fillId="0" borderId="0" xfId="56" applyFill="1">
      <alignment/>
      <protection/>
    </xf>
    <xf numFmtId="0" fontId="9" fillId="0" borderId="23" xfId="56" applyFont="1" applyFill="1" applyBorder="1" applyAlignment="1">
      <alignment horizontal="center" vertical="center"/>
      <protection/>
    </xf>
    <xf numFmtId="0" fontId="29" fillId="0" borderId="23" xfId="56" applyFont="1" applyFill="1" applyBorder="1">
      <alignment/>
      <protection/>
    </xf>
    <xf numFmtId="180" fontId="29" fillId="0" borderId="23" xfId="56" applyNumberFormat="1" applyFont="1" applyFill="1" applyBorder="1">
      <alignment/>
      <protection/>
    </xf>
    <xf numFmtId="0" fontId="9" fillId="0" borderId="0" xfId="56" applyFont="1" applyFill="1">
      <alignment/>
      <protection/>
    </xf>
    <xf numFmtId="0" fontId="31" fillId="0" borderId="16" xfId="55" applyFont="1" applyBorder="1" applyAlignment="1">
      <alignment horizontal="center" vertical="center"/>
      <protection/>
    </xf>
    <xf numFmtId="2" fontId="2" fillId="0" borderId="24" xfId="55" applyNumberFormat="1" applyFont="1" applyBorder="1" applyAlignment="1">
      <alignment horizontal="center"/>
      <protection/>
    </xf>
    <xf numFmtId="2" fontId="8" fillId="25" borderId="24" xfId="55" applyNumberFormat="1" applyFont="1" applyFill="1" applyBorder="1" applyAlignment="1">
      <alignment horizontal="center"/>
      <protection/>
    </xf>
    <xf numFmtId="2" fontId="2" fillId="25" borderId="24" xfId="55" applyNumberFormat="1" applyFont="1" applyFill="1" applyBorder="1" applyAlignment="1">
      <alignment horizontal="center"/>
      <protection/>
    </xf>
    <xf numFmtId="2" fontId="2" fillId="25" borderId="15" xfId="55" applyNumberFormat="1" applyFont="1" applyFill="1" applyBorder="1" applyAlignment="1">
      <alignment horizontal="center"/>
      <protection/>
    </xf>
    <xf numFmtId="2" fontId="9" fillId="0" borderId="22" xfId="55" applyNumberFormat="1" applyBorder="1">
      <alignment/>
      <protection/>
    </xf>
    <xf numFmtId="0" fontId="33" fillId="26" borderId="0" xfId="55" applyFont="1" applyFill="1" applyAlignment="1">
      <alignment vertical="center"/>
      <protection/>
    </xf>
    <xf numFmtId="0" fontId="2" fillId="0" borderId="25" xfId="57" applyFont="1" applyBorder="1" applyAlignment="1">
      <alignment wrapText="1"/>
      <protection/>
    </xf>
    <xf numFmtId="0" fontId="2" fillId="0" borderId="26" xfId="55" applyFont="1" applyFill="1" applyBorder="1" applyAlignment="1">
      <alignment horizontal="justify" wrapText="1"/>
      <protection/>
    </xf>
    <xf numFmtId="0" fontId="33" fillId="26" borderId="15" xfId="55" applyFont="1" applyFill="1" applyBorder="1" applyAlignment="1">
      <alignment horizontal="justify" vertical="center"/>
      <protection/>
    </xf>
    <xf numFmtId="0" fontId="9" fillId="0" borderId="0" xfId="56" applyFont="1" applyFill="1" applyBorder="1">
      <alignment/>
      <protection/>
    </xf>
    <xf numFmtId="49" fontId="11" fillId="0" borderId="26" xfId="55" applyNumberFormat="1" applyFont="1" applyBorder="1">
      <alignment/>
      <protection/>
    </xf>
    <xf numFmtId="49" fontId="31" fillId="0" borderId="17" xfId="55" applyNumberFormat="1" applyFont="1" applyBorder="1">
      <alignment/>
      <protection/>
    </xf>
    <xf numFmtId="49" fontId="2" fillId="0" borderId="12" xfId="55" applyNumberFormat="1" applyFont="1" applyBorder="1">
      <alignment/>
      <protection/>
    </xf>
    <xf numFmtId="49" fontId="33" fillId="24" borderId="15" xfId="56" applyNumberFormat="1" applyFont="1" applyFill="1" applyBorder="1" applyAlignment="1">
      <alignment horizontal="center" vertical="center"/>
      <protection/>
    </xf>
    <xf numFmtId="49" fontId="2" fillId="0" borderId="25" xfId="55" applyNumberFormat="1" applyFont="1" applyBorder="1">
      <alignment/>
      <protection/>
    </xf>
    <xf numFmtId="49" fontId="34" fillId="0" borderId="26" xfId="55" applyNumberFormat="1" applyFont="1" applyFill="1" applyBorder="1">
      <alignment/>
      <protection/>
    </xf>
    <xf numFmtId="49" fontId="33" fillId="26" borderId="27" xfId="55" applyNumberFormat="1" applyFont="1" applyFill="1" applyBorder="1" applyAlignment="1">
      <alignment vertical="center"/>
      <protection/>
    </xf>
    <xf numFmtId="49" fontId="2" fillId="0" borderId="19" xfId="55" applyNumberFormat="1" applyFont="1" applyBorder="1">
      <alignment/>
      <protection/>
    </xf>
    <xf numFmtId="49" fontId="34" fillId="0" borderId="28" xfId="55" applyNumberFormat="1" applyFont="1" applyBorder="1">
      <alignment/>
      <protection/>
    </xf>
    <xf numFmtId="49" fontId="9" fillId="0" borderId="17" xfId="56" applyNumberFormat="1" applyFont="1" applyFill="1" applyBorder="1" applyAlignment="1">
      <alignment horizontal="center" vertical="center"/>
      <protection/>
    </xf>
    <xf numFmtId="49" fontId="9" fillId="0" borderId="22" xfId="56" applyNumberFormat="1" applyFont="1" applyFill="1" applyBorder="1" applyAlignment="1">
      <alignment horizontal="center" vertical="center"/>
      <protection/>
    </xf>
    <xf numFmtId="0" fontId="31" fillId="0" borderId="13" xfId="55" applyFont="1" applyBorder="1" applyAlignment="1">
      <alignment horizontal="justify" vertical="center"/>
      <protection/>
    </xf>
    <xf numFmtId="0" fontId="31" fillId="0" borderId="25" xfId="55" applyFont="1" applyBorder="1" applyAlignment="1">
      <alignment horizontal="justify" vertical="center"/>
      <protection/>
    </xf>
    <xf numFmtId="0" fontId="31" fillId="0" borderId="22" xfId="55" applyFont="1" applyBorder="1" applyAlignment="1">
      <alignment horizontal="justify" vertical="center"/>
      <protection/>
    </xf>
    <xf numFmtId="0" fontId="31" fillId="0" borderId="17" xfId="55" applyFont="1" applyBorder="1" applyAlignment="1">
      <alignment horizontal="justify" vertical="center"/>
      <protection/>
    </xf>
    <xf numFmtId="2" fontId="10" fillId="0" borderId="12" xfId="55" applyNumberFormat="1" applyFont="1" applyBorder="1" applyAlignment="1">
      <alignment horizontal="center"/>
      <protection/>
    </xf>
    <xf numFmtId="2" fontId="33" fillId="24" borderId="24" xfId="56" applyNumberFormat="1" applyFont="1" applyFill="1" applyBorder="1" applyAlignment="1" applyProtection="1">
      <alignment horizontal="center" vertical="center"/>
      <protection locked="0"/>
    </xf>
    <xf numFmtId="2" fontId="33" fillId="24" borderId="15" xfId="70" applyNumberFormat="1" applyFont="1" applyFill="1" applyBorder="1" applyAlignment="1" applyProtection="1">
      <alignment vertical="center" wrapText="1"/>
      <protection locked="0"/>
    </xf>
    <xf numFmtId="2" fontId="10" fillId="0" borderId="17" xfId="55" applyNumberFormat="1" applyFont="1" applyBorder="1" applyAlignment="1">
      <alignment horizontal="center"/>
      <protection/>
    </xf>
    <xf numFmtId="2" fontId="2" fillId="0" borderId="17" xfId="55" applyNumberFormat="1" applyFont="1" applyBorder="1" applyAlignment="1">
      <alignment horizontal="center"/>
      <protection/>
    </xf>
    <xf numFmtId="2" fontId="2" fillId="25" borderId="17" xfId="55" applyNumberFormat="1" applyFont="1" applyFill="1" applyBorder="1" applyAlignment="1">
      <alignment horizontal="center"/>
      <protection/>
    </xf>
    <xf numFmtId="2" fontId="9" fillId="25" borderId="17" xfId="55" applyNumberFormat="1" applyFill="1" applyBorder="1" applyAlignment="1">
      <alignment horizontal="center"/>
      <protection/>
    </xf>
    <xf numFmtId="2" fontId="10" fillId="0" borderId="16" xfId="55" applyNumberFormat="1" applyFont="1" applyBorder="1" applyAlignment="1">
      <alignment horizontal="center"/>
      <protection/>
    </xf>
    <xf numFmtId="2" fontId="0" fillId="0" borderId="26" xfId="55" applyNumberFormat="1" applyFont="1" applyFill="1" applyBorder="1" applyAlignment="1">
      <alignment horizontal="center"/>
      <protection/>
    </xf>
    <xf numFmtId="2" fontId="9" fillId="0" borderId="26" xfId="55" applyNumberFormat="1" applyFill="1" applyBorder="1">
      <alignment/>
      <protection/>
    </xf>
    <xf numFmtId="2" fontId="33" fillId="26" borderId="15" xfId="55" applyNumberFormat="1" applyFont="1" applyFill="1" applyBorder="1" applyAlignment="1">
      <alignment horizontal="center" vertical="center"/>
      <protection/>
    </xf>
    <xf numFmtId="2" fontId="2" fillId="0" borderId="20" xfId="55" applyNumberFormat="1" applyFont="1" applyFill="1" applyBorder="1" applyAlignment="1">
      <alignment horizontal="center"/>
      <protection/>
    </xf>
    <xf numFmtId="2" fontId="9" fillId="0" borderId="20" xfId="55" applyNumberFormat="1" applyFill="1" applyBorder="1" applyAlignment="1">
      <alignment horizontal="center"/>
      <protection/>
    </xf>
    <xf numFmtId="2" fontId="9" fillId="0" borderId="20" xfId="55" applyNumberFormat="1" applyFill="1" applyBorder="1">
      <alignment/>
      <protection/>
    </xf>
    <xf numFmtId="2" fontId="33" fillId="24" borderId="15" xfId="56" applyNumberFormat="1" applyFont="1" applyFill="1" applyBorder="1" applyAlignment="1">
      <alignment horizontal="center" vertical="center" wrapText="1"/>
      <protection/>
    </xf>
    <xf numFmtId="2" fontId="9" fillId="0" borderId="17" xfId="56" applyNumberFormat="1" applyFont="1" applyFill="1" applyBorder="1" applyAlignment="1" applyProtection="1">
      <alignment horizontal="justify" wrapText="1"/>
      <protection locked="0"/>
    </xf>
    <xf numFmtId="2" fontId="9" fillId="0" borderId="17" xfId="70" applyNumberFormat="1" applyFont="1" applyFill="1" applyBorder="1" applyAlignment="1" applyProtection="1">
      <alignment horizontal="center" vertical="center" wrapText="1"/>
      <protection locked="0"/>
    </xf>
    <xf numFmtId="2" fontId="9" fillId="0" borderId="17" xfId="70" applyNumberFormat="1" applyFont="1" applyFill="1" applyBorder="1" applyAlignment="1">
      <alignment horizontal="center"/>
    </xf>
    <xf numFmtId="2" fontId="9" fillId="0" borderId="22" xfId="56" applyNumberFormat="1" applyFill="1" applyBorder="1">
      <alignment/>
      <protection/>
    </xf>
    <xf numFmtId="2" fontId="9" fillId="0" borderId="22" xfId="56" applyNumberFormat="1" applyFont="1" applyFill="1" applyBorder="1" applyAlignment="1">
      <alignment horizontal="justify" wrapText="1"/>
      <protection/>
    </xf>
    <xf numFmtId="2" fontId="9" fillId="0" borderId="22" xfId="70" applyNumberFormat="1" applyFont="1" applyFill="1" applyBorder="1" applyAlignment="1" applyProtection="1">
      <alignment horizontal="center" vertical="center" wrapText="1"/>
      <protection locked="0"/>
    </xf>
    <xf numFmtId="2" fontId="2" fillId="0" borderId="16" xfId="70" applyNumberFormat="1" applyFont="1" applyFill="1" applyBorder="1" applyAlignment="1">
      <alignment horizontal="center"/>
    </xf>
    <xf numFmtId="2" fontId="2" fillId="25" borderId="29" xfId="55" applyNumberFormat="1" applyFont="1" applyFill="1" applyBorder="1" applyAlignment="1">
      <alignment horizontal="center"/>
      <protection/>
    </xf>
    <xf numFmtId="49" fontId="34" fillId="0" borderId="30" xfId="55" applyNumberFormat="1" applyFont="1" applyBorder="1">
      <alignment/>
      <protection/>
    </xf>
    <xf numFmtId="0" fontId="2" fillId="0" borderId="31" xfId="55" applyFont="1" applyBorder="1" applyAlignment="1">
      <alignment horizontal="justify" wrapText="1"/>
      <protection/>
    </xf>
    <xf numFmtId="49" fontId="33" fillId="24" borderId="17" xfId="56" applyNumberFormat="1" applyFont="1" applyFill="1" applyBorder="1" applyAlignment="1">
      <alignment horizontal="center" vertical="center"/>
      <protection/>
    </xf>
    <xf numFmtId="1" fontId="33" fillId="24" borderId="17" xfId="56" applyNumberFormat="1" applyFont="1" applyFill="1" applyBorder="1" applyAlignment="1" applyProtection="1">
      <alignment horizontal="justify" vertical="center"/>
      <protection locked="0"/>
    </xf>
    <xf numFmtId="49" fontId="34" fillId="0" borderId="22" xfId="55" applyNumberFormat="1" applyFont="1" applyBorder="1">
      <alignment/>
      <protection/>
    </xf>
    <xf numFmtId="0" fontId="2" fillId="0" borderId="22" xfId="55" applyFont="1" applyBorder="1" applyAlignment="1">
      <alignment horizontal="justify" wrapText="1"/>
      <protection/>
    </xf>
    <xf numFmtId="49" fontId="34" fillId="0" borderId="17" xfId="55" applyNumberFormat="1" applyFont="1" applyBorder="1">
      <alignment/>
      <protection/>
    </xf>
    <xf numFmtId="0" fontId="2" fillId="0" borderId="17" xfId="55" applyFont="1" applyBorder="1" applyAlignment="1">
      <alignment horizontal="justify" wrapText="1"/>
      <protection/>
    </xf>
    <xf numFmtId="2" fontId="10" fillId="0" borderId="26" xfId="55" applyNumberFormat="1" applyFont="1" applyBorder="1" applyAlignment="1">
      <alignment horizontal="center"/>
      <protection/>
    </xf>
    <xf numFmtId="2" fontId="10" fillId="0" borderId="20" xfId="55" applyNumberFormat="1" applyFont="1" applyBorder="1" applyAlignment="1">
      <alignment horizontal="center"/>
      <protection/>
    </xf>
    <xf numFmtId="2" fontId="10" fillId="0" borderId="22" xfId="55" applyNumberFormat="1" applyFont="1" applyBorder="1" applyAlignment="1">
      <alignment horizontal="center"/>
      <protection/>
    </xf>
    <xf numFmtId="2" fontId="2" fillId="0" borderId="29" xfId="55" applyNumberFormat="1" applyFont="1" applyBorder="1" applyAlignment="1">
      <alignment horizontal="center"/>
      <protection/>
    </xf>
    <xf numFmtId="2" fontId="8" fillId="25" borderId="29" xfId="55" applyNumberFormat="1" applyFont="1" applyFill="1" applyBorder="1" applyAlignment="1">
      <alignment horizontal="center"/>
      <protection/>
    </xf>
    <xf numFmtId="2" fontId="2" fillId="0" borderId="17" xfId="55" applyNumberFormat="1" applyFont="1" applyBorder="1" applyAlignment="1">
      <alignment horizontal="center"/>
      <protection/>
    </xf>
    <xf numFmtId="2" fontId="8" fillId="25" borderId="17" xfId="55" applyNumberFormat="1" applyFont="1" applyFill="1" applyBorder="1" applyAlignment="1">
      <alignment horizontal="center"/>
      <protection/>
    </xf>
    <xf numFmtId="2" fontId="2" fillId="25" borderId="17" xfId="55" applyNumberFormat="1" applyFont="1" applyFill="1" applyBorder="1" applyAlignment="1">
      <alignment horizontal="center"/>
      <protection/>
    </xf>
    <xf numFmtId="2" fontId="2" fillId="25" borderId="16" xfId="55" applyNumberFormat="1" applyFont="1" applyFill="1" applyBorder="1" applyAlignment="1">
      <alignment horizontal="center"/>
      <protection/>
    </xf>
    <xf numFmtId="2" fontId="2" fillId="0" borderId="22" xfId="55" applyNumberFormat="1" applyFont="1" applyBorder="1" applyAlignment="1">
      <alignment horizontal="center"/>
      <protection/>
    </xf>
    <xf numFmtId="2" fontId="8" fillId="25" borderId="22" xfId="55" applyNumberFormat="1" applyFont="1" applyFill="1" applyBorder="1" applyAlignment="1">
      <alignment horizontal="center"/>
      <protection/>
    </xf>
    <xf numFmtId="2" fontId="2" fillId="25" borderId="22" xfId="55" applyNumberFormat="1" applyFont="1" applyFill="1" applyBorder="1" applyAlignment="1">
      <alignment horizontal="center"/>
      <protection/>
    </xf>
    <xf numFmtId="0" fontId="6" fillId="0" borderId="32" xfId="55" applyFont="1" applyBorder="1" applyAlignment="1">
      <alignment horizontal="center" vertical="center" wrapText="1"/>
      <protection/>
    </xf>
    <xf numFmtId="0" fontId="7" fillId="0" borderId="33" xfId="57" applyFont="1" applyBorder="1" applyAlignment="1">
      <alignment horizontal="center" vertical="center" wrapText="1"/>
      <protection/>
    </xf>
    <xf numFmtId="0" fontId="2" fillId="0" borderId="0" xfId="55" applyFont="1" applyAlignment="1">
      <alignment horizontal="left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2" fillId="0" borderId="0" xfId="57" applyFont="1" applyAlignment="1">
      <alignment horizontal="left" vertical="center" wrapText="1"/>
      <protection/>
    </xf>
    <xf numFmtId="0" fontId="2" fillId="0" borderId="0" xfId="57" applyAlignment="1">
      <alignment horizontal="left" vertical="center" wrapText="1"/>
      <protection/>
    </xf>
    <xf numFmtId="0" fontId="4" fillId="0" borderId="0" xfId="57" applyFont="1" applyAlignment="1">
      <alignment horizontal="left" vertical="top" wrapText="1"/>
      <protection/>
    </xf>
    <xf numFmtId="0" fontId="6" fillId="0" borderId="0" xfId="55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1" fontId="5" fillId="0" borderId="34" xfId="55" applyNumberFormat="1" applyFont="1" applyBorder="1" applyAlignment="1">
      <alignment horizontal="center" wrapText="1"/>
      <protection/>
    </xf>
    <xf numFmtId="1" fontId="5" fillId="0" borderId="35" xfId="55" applyNumberFormat="1" applyFont="1" applyBorder="1" applyAlignment="1">
      <alignment horizontal="center" wrapText="1"/>
      <protection/>
    </xf>
    <xf numFmtId="1" fontId="5" fillId="0" borderId="36" xfId="55" applyNumberFormat="1" applyFont="1" applyBorder="1" applyAlignment="1">
      <alignment horizontal="center" wrapText="1"/>
      <protection/>
    </xf>
    <xf numFmtId="0" fontId="5" fillId="0" borderId="37" xfId="55" applyFont="1" applyBorder="1" applyAlignment="1">
      <alignment horizontal="center" wrapText="1"/>
      <protection/>
    </xf>
    <xf numFmtId="0" fontId="5" fillId="0" borderId="38" xfId="55" applyFont="1" applyBorder="1" applyAlignment="1">
      <alignment horizont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 13 фин.помощь1" xfId="55"/>
    <cellStyle name="Обычный_Прил 22,23,24" xfId="56"/>
    <cellStyle name="Обычный_Прил 5,6,8,18" xfId="57"/>
    <cellStyle name="Обычный_Прилож_МР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_Прилож_МР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Q26"/>
  <sheetViews>
    <sheetView tabSelected="1" view="pageBreakPreview" zoomScale="75" zoomScaleNormal="75" zoomScaleSheetLayoutView="75" zoomScalePageLayoutView="0" workbookViewId="0" topLeftCell="C1">
      <selection activeCell="L6" sqref="L6"/>
    </sheetView>
  </sheetViews>
  <sheetFormatPr defaultColWidth="8.00390625" defaultRowHeight="12.75"/>
  <cols>
    <col min="1" max="1" width="7.8515625" style="41" hidden="1" customWidth="1"/>
    <col min="2" max="2" width="0.2890625" style="41" hidden="1" customWidth="1"/>
    <col min="3" max="3" width="6.00390625" style="42" customWidth="1"/>
    <col min="4" max="4" width="42.140625" style="43" customWidth="1"/>
    <col min="5" max="5" width="14.140625" style="44" customWidth="1"/>
    <col min="6" max="6" width="12.7109375" style="45" customWidth="1"/>
    <col min="7" max="7" width="13.57421875" style="45" customWidth="1"/>
    <col min="8" max="8" width="14.00390625" style="45" customWidth="1"/>
    <col min="9" max="9" width="13.8515625" style="45" customWidth="1"/>
    <col min="10" max="10" width="12.57421875" style="45" customWidth="1"/>
    <col min="11" max="13" width="12.7109375" style="45" customWidth="1"/>
    <col min="14" max="14" width="16.8515625" style="41" customWidth="1"/>
    <col min="15" max="15" width="12.140625" style="1" customWidth="1"/>
    <col min="16" max="16" width="15.140625" style="1" customWidth="1"/>
    <col min="17" max="43" width="8.00390625" style="1" customWidth="1"/>
    <col min="44" max="16384" width="8.00390625" style="41" customWidth="1"/>
  </cols>
  <sheetData>
    <row r="1" spans="3:15" s="1" customFormat="1" ht="12.75">
      <c r="C1" s="2"/>
      <c r="D1" s="3"/>
      <c r="E1" s="4"/>
      <c r="F1" s="3"/>
      <c r="G1" s="3"/>
      <c r="H1" s="3"/>
      <c r="I1" s="3"/>
      <c r="J1" s="5"/>
      <c r="K1" s="5"/>
      <c r="L1" s="117"/>
      <c r="M1" s="118"/>
      <c r="N1" s="118"/>
      <c r="O1" s="6"/>
    </row>
    <row r="2" spans="3:15" s="1" customFormat="1" ht="12.75" customHeight="1">
      <c r="C2" s="2"/>
      <c r="D2" s="3"/>
      <c r="E2" s="4"/>
      <c r="F2" s="3"/>
      <c r="G2" s="3"/>
      <c r="H2" s="3"/>
      <c r="I2" s="3"/>
      <c r="J2" s="5"/>
      <c r="K2" s="5"/>
      <c r="L2" s="119" t="s">
        <v>42</v>
      </c>
      <c r="M2" s="120"/>
      <c r="N2" s="120"/>
      <c r="O2" s="6"/>
    </row>
    <row r="3" spans="3:15" s="1" customFormat="1" ht="12.75" customHeight="1">
      <c r="C3" s="2"/>
      <c r="D3" s="3"/>
      <c r="E3" s="4"/>
      <c r="F3" s="3"/>
      <c r="G3" s="3"/>
      <c r="H3" s="3"/>
      <c r="I3" s="3"/>
      <c r="J3" s="5"/>
      <c r="K3" s="5"/>
      <c r="L3" s="121" t="s">
        <v>43</v>
      </c>
      <c r="M3" s="121"/>
      <c r="N3" s="121"/>
      <c r="O3" s="121"/>
    </row>
    <row r="4" spans="3:15" s="1" customFormat="1" ht="12.75">
      <c r="C4" s="2"/>
      <c r="D4" s="3"/>
      <c r="E4" s="4"/>
      <c r="F4" s="3"/>
      <c r="G4" s="3"/>
      <c r="H4" s="3"/>
      <c r="I4" s="3"/>
      <c r="J4" s="5"/>
      <c r="K4" s="5"/>
      <c r="L4" s="121"/>
      <c r="M4" s="121"/>
      <c r="N4" s="121"/>
      <c r="O4" s="121"/>
    </row>
    <row r="5" spans="3:15" s="1" customFormat="1" ht="12.75">
      <c r="C5" s="2"/>
      <c r="D5" s="3"/>
      <c r="E5" s="4"/>
      <c r="F5" s="3"/>
      <c r="G5" s="3"/>
      <c r="H5" s="3"/>
      <c r="I5" s="3"/>
      <c r="J5" s="5"/>
      <c r="K5" s="5"/>
      <c r="L5" s="121"/>
      <c r="M5" s="121"/>
      <c r="N5" s="121"/>
      <c r="O5" s="121"/>
    </row>
    <row r="6" spans="3:14" s="1" customFormat="1" ht="12.75">
      <c r="C6" s="2"/>
      <c r="D6" s="3"/>
      <c r="E6" s="4"/>
      <c r="F6" s="3"/>
      <c r="G6" s="3"/>
      <c r="H6" s="3"/>
      <c r="I6" s="3"/>
      <c r="J6" s="5"/>
      <c r="K6" s="5"/>
      <c r="L6" s="7"/>
      <c r="M6" s="7"/>
      <c r="N6" s="8"/>
    </row>
    <row r="7" spans="2:14" s="1" customFormat="1" ht="30.75" customHeight="1">
      <c r="B7" s="8"/>
      <c r="C7" s="9"/>
      <c r="D7" s="122" t="s">
        <v>26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s="1" customFormat="1" ht="16.5" customHeight="1">
      <c r="B8" s="8"/>
      <c r="C8" s="9"/>
      <c r="D8" s="9"/>
      <c r="E8" s="10"/>
      <c r="F8" s="124" t="s">
        <v>25</v>
      </c>
      <c r="G8" s="125"/>
      <c r="H8" s="125"/>
      <c r="I8" s="125"/>
      <c r="J8" s="11"/>
      <c r="K8" s="9"/>
      <c r="L8" s="12"/>
      <c r="M8" s="12"/>
      <c r="N8" s="12"/>
    </row>
    <row r="9" spans="3:15" s="1" customFormat="1" ht="12.75" customHeight="1">
      <c r="C9" s="13"/>
      <c r="D9" s="13"/>
      <c r="E9" s="14"/>
      <c r="F9" s="13"/>
      <c r="G9" s="13"/>
      <c r="H9" s="13"/>
      <c r="I9" s="13"/>
      <c r="J9" s="13"/>
      <c r="K9" s="13"/>
      <c r="L9" s="13"/>
      <c r="M9" s="13"/>
      <c r="N9" s="8"/>
      <c r="O9" s="56" t="s">
        <v>10</v>
      </c>
    </row>
    <row r="10" spans="3:15" s="15" customFormat="1" ht="15" customHeight="1">
      <c r="C10" s="57"/>
      <c r="D10" s="129" t="s">
        <v>28</v>
      </c>
      <c r="E10" s="115" t="s">
        <v>0</v>
      </c>
      <c r="F10" s="126" t="s">
        <v>27</v>
      </c>
      <c r="G10" s="127"/>
      <c r="H10" s="127"/>
      <c r="I10" s="127"/>
      <c r="J10" s="127"/>
      <c r="K10" s="127"/>
      <c r="L10" s="127"/>
      <c r="M10" s="127"/>
      <c r="N10" s="127"/>
      <c r="O10" s="128"/>
    </row>
    <row r="11" spans="3:15" s="15" customFormat="1" ht="34.5" customHeight="1">
      <c r="C11" s="58"/>
      <c r="D11" s="130"/>
      <c r="E11" s="116"/>
      <c r="F11" s="46" t="s">
        <v>11</v>
      </c>
      <c r="G11" s="68" t="s">
        <v>1</v>
      </c>
      <c r="H11" s="69" t="s">
        <v>2</v>
      </c>
      <c r="I11" s="69" t="s">
        <v>3</v>
      </c>
      <c r="J11" s="69" t="s">
        <v>4</v>
      </c>
      <c r="K11" s="69" t="s">
        <v>12</v>
      </c>
      <c r="L11" s="69" t="s">
        <v>5</v>
      </c>
      <c r="M11" s="69" t="s">
        <v>6</v>
      </c>
      <c r="N11" s="70" t="s">
        <v>7</v>
      </c>
      <c r="O11" s="71" t="s">
        <v>13</v>
      </c>
    </row>
    <row r="12" spans="3:15" s="15" customFormat="1" ht="13.5" thickBot="1">
      <c r="C12" s="59" t="s">
        <v>14</v>
      </c>
      <c r="D12" s="16" t="s">
        <v>15</v>
      </c>
      <c r="E12" s="17">
        <v>1</v>
      </c>
      <c r="F12" s="18">
        <v>2</v>
      </c>
      <c r="G12" s="19">
        <f aca="true" t="shared" si="0" ref="G12:N12">F12+1</f>
        <v>3</v>
      </c>
      <c r="H12" s="18">
        <f t="shared" si="0"/>
        <v>4</v>
      </c>
      <c r="I12" s="18">
        <f t="shared" si="0"/>
        <v>5</v>
      </c>
      <c r="J12" s="18">
        <f t="shared" si="0"/>
        <v>6</v>
      </c>
      <c r="K12" s="18">
        <f t="shared" si="0"/>
        <v>7</v>
      </c>
      <c r="L12" s="18">
        <f t="shared" si="0"/>
        <v>8</v>
      </c>
      <c r="M12" s="18">
        <f t="shared" si="0"/>
        <v>9</v>
      </c>
      <c r="N12" s="18">
        <f t="shared" si="0"/>
        <v>10</v>
      </c>
      <c r="O12" s="29">
        <v>11</v>
      </c>
    </row>
    <row r="13" spans="1:43" s="25" customFormat="1" ht="48" customHeight="1" thickBot="1">
      <c r="A13" s="20"/>
      <c r="B13" s="21"/>
      <c r="C13" s="60" t="s">
        <v>16</v>
      </c>
      <c r="D13" s="22" t="s">
        <v>29</v>
      </c>
      <c r="E13" s="74">
        <f aca="true" t="shared" si="1" ref="E13:E19">SUM(F13:O13)</f>
        <v>9883.1</v>
      </c>
      <c r="F13" s="74">
        <f aca="true" t="shared" si="2" ref="F13:O13">SUM(F14:F15)</f>
        <v>876.3</v>
      </c>
      <c r="G13" s="74">
        <f t="shared" si="2"/>
        <v>1188.9</v>
      </c>
      <c r="H13" s="74">
        <f t="shared" si="2"/>
        <v>510.7</v>
      </c>
      <c r="I13" s="74">
        <f t="shared" si="2"/>
        <v>723.6</v>
      </c>
      <c r="J13" s="74">
        <f t="shared" si="2"/>
        <v>359.9</v>
      </c>
      <c r="K13" s="74">
        <f t="shared" si="2"/>
        <v>501.8</v>
      </c>
      <c r="L13" s="74">
        <f t="shared" si="2"/>
        <v>370.7</v>
      </c>
      <c r="M13" s="74">
        <f t="shared" si="2"/>
        <v>547.1</v>
      </c>
      <c r="N13" s="74">
        <f t="shared" si="2"/>
        <v>1176.1</v>
      </c>
      <c r="O13" s="74">
        <f t="shared" si="2"/>
        <v>3628</v>
      </c>
      <c r="P13" s="23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3:16" s="15" customFormat="1" ht="27.75" customHeight="1" thickBot="1">
      <c r="C14" s="61" t="s">
        <v>8</v>
      </c>
      <c r="D14" s="53" t="s">
        <v>17</v>
      </c>
      <c r="E14" s="75">
        <f t="shared" si="1"/>
        <v>9883.1</v>
      </c>
      <c r="F14" s="76">
        <v>876.3</v>
      </c>
      <c r="G14" s="76">
        <v>1188.9</v>
      </c>
      <c r="H14" s="76">
        <v>510.7</v>
      </c>
      <c r="I14" s="76">
        <v>723.6</v>
      </c>
      <c r="J14" s="76">
        <v>359.9</v>
      </c>
      <c r="K14" s="77">
        <v>501.8</v>
      </c>
      <c r="L14" s="77">
        <v>370.7</v>
      </c>
      <c r="M14" s="77">
        <v>547.1</v>
      </c>
      <c r="N14" s="78">
        <v>1176.1</v>
      </c>
      <c r="O14" s="26">
        <v>3628</v>
      </c>
      <c r="P14" s="27"/>
    </row>
    <row r="15" spans="3:15" s="15" customFormat="1" ht="26.25" hidden="1" thickBot="1">
      <c r="C15" s="62" t="s">
        <v>18</v>
      </c>
      <c r="D15" s="54" t="s">
        <v>19</v>
      </c>
      <c r="E15" s="79">
        <f t="shared" si="1"/>
        <v>0</v>
      </c>
      <c r="F15" s="80"/>
      <c r="G15" s="80"/>
      <c r="H15" s="80"/>
      <c r="I15" s="80"/>
      <c r="J15" s="80"/>
      <c r="K15" s="80"/>
      <c r="L15" s="80"/>
      <c r="M15" s="80"/>
      <c r="N15" s="80"/>
      <c r="O15" s="81"/>
    </row>
    <row r="16" spans="3:15" s="52" customFormat="1" ht="41.25" customHeight="1" thickBot="1">
      <c r="C16" s="63" t="s">
        <v>21</v>
      </c>
      <c r="D16" s="55" t="s">
        <v>30</v>
      </c>
      <c r="E16" s="82">
        <f t="shared" si="1"/>
        <v>543.1</v>
      </c>
      <c r="F16" s="82">
        <f aca="true" t="shared" si="3" ref="F16:O16">F17</f>
        <v>52.3</v>
      </c>
      <c r="G16" s="82">
        <f t="shared" si="3"/>
        <v>129.6</v>
      </c>
      <c r="H16" s="82">
        <f t="shared" si="3"/>
        <v>38.6</v>
      </c>
      <c r="I16" s="82">
        <f t="shared" si="3"/>
        <v>38.6</v>
      </c>
      <c r="J16" s="82">
        <f t="shared" si="3"/>
        <v>38.6</v>
      </c>
      <c r="K16" s="82">
        <f t="shared" si="3"/>
        <v>38.6</v>
      </c>
      <c r="L16" s="82">
        <f t="shared" si="3"/>
        <v>38.6</v>
      </c>
      <c r="M16" s="82">
        <f t="shared" si="3"/>
        <v>38.6</v>
      </c>
      <c r="N16" s="82">
        <f t="shared" si="3"/>
        <v>129.6</v>
      </c>
      <c r="O16" s="82">
        <f t="shared" si="3"/>
        <v>0</v>
      </c>
    </row>
    <row r="17" spans="3:15" s="15" customFormat="1" ht="41.25" customHeight="1" thickBot="1">
      <c r="C17" s="64" t="s">
        <v>9</v>
      </c>
      <c r="D17" s="28" t="s">
        <v>20</v>
      </c>
      <c r="E17" s="72">
        <f t="shared" si="1"/>
        <v>543.1</v>
      </c>
      <c r="F17" s="83">
        <v>52.3</v>
      </c>
      <c r="G17" s="83">
        <v>129.6</v>
      </c>
      <c r="H17" s="83">
        <v>38.6</v>
      </c>
      <c r="I17" s="83">
        <v>38.6</v>
      </c>
      <c r="J17" s="83">
        <v>38.6</v>
      </c>
      <c r="K17" s="83">
        <v>38.6</v>
      </c>
      <c r="L17" s="83">
        <v>38.6</v>
      </c>
      <c r="M17" s="83">
        <v>38.6</v>
      </c>
      <c r="N17" s="84">
        <v>129.6</v>
      </c>
      <c r="O17" s="85">
        <v>0</v>
      </c>
    </row>
    <row r="18" spans="1:43" s="32" customFormat="1" ht="43.5" thickBot="1">
      <c r="A18" s="30"/>
      <c r="B18" s="31"/>
      <c r="C18" s="60" t="s">
        <v>23</v>
      </c>
      <c r="D18" s="22" t="s">
        <v>33</v>
      </c>
      <c r="E18" s="86">
        <f t="shared" si="1"/>
        <v>20993.999999999996</v>
      </c>
      <c r="F18" s="86">
        <f aca="true" t="shared" si="4" ref="F18:O18">SUM(F19)</f>
        <v>2644.7</v>
      </c>
      <c r="G18" s="86">
        <f t="shared" si="4"/>
        <v>2517.6</v>
      </c>
      <c r="H18" s="86">
        <f t="shared" si="4"/>
        <v>2389.6</v>
      </c>
      <c r="I18" s="86">
        <f t="shared" si="4"/>
        <v>2505</v>
      </c>
      <c r="J18" s="86">
        <f t="shared" si="4"/>
        <v>1695.3</v>
      </c>
      <c r="K18" s="86">
        <f t="shared" si="4"/>
        <v>1721.3</v>
      </c>
      <c r="L18" s="86">
        <f t="shared" si="4"/>
        <v>2077.2</v>
      </c>
      <c r="M18" s="86">
        <f t="shared" si="4"/>
        <v>2221.5</v>
      </c>
      <c r="N18" s="86">
        <f t="shared" si="4"/>
        <v>3221.8</v>
      </c>
      <c r="O18" s="86">
        <f t="shared" si="4"/>
        <v>0</v>
      </c>
      <c r="P18" s="2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3:17" s="15" customFormat="1" ht="57.75" customHeight="1" thickBot="1">
      <c r="C19" s="65" t="s">
        <v>32</v>
      </c>
      <c r="D19" s="33" t="s">
        <v>22</v>
      </c>
      <c r="E19" s="72">
        <f t="shared" si="1"/>
        <v>20993.999999999996</v>
      </c>
      <c r="F19" s="47">
        <v>2644.7</v>
      </c>
      <c r="G19" s="47">
        <v>2517.6</v>
      </c>
      <c r="H19" s="47">
        <v>2389.6</v>
      </c>
      <c r="I19" s="47">
        <v>2505</v>
      </c>
      <c r="J19" s="48">
        <v>1695.3</v>
      </c>
      <c r="K19" s="49">
        <v>1721.3</v>
      </c>
      <c r="L19" s="49">
        <v>2077.2</v>
      </c>
      <c r="M19" s="49">
        <v>2221.5</v>
      </c>
      <c r="N19" s="50">
        <v>3221.8</v>
      </c>
      <c r="O19" s="51"/>
      <c r="P19" s="34"/>
      <c r="Q19" s="34"/>
    </row>
    <row r="20" spans="1:43" s="38" customFormat="1" ht="15" hidden="1">
      <c r="A20" s="35"/>
      <c r="B20" s="36"/>
      <c r="C20" s="66"/>
      <c r="D20" s="37"/>
      <c r="E20" s="87"/>
      <c r="F20" s="88"/>
      <c r="G20" s="88"/>
      <c r="H20" s="88"/>
      <c r="I20" s="88"/>
      <c r="J20" s="88"/>
      <c r="K20" s="88"/>
      <c r="L20" s="88"/>
      <c r="M20" s="88"/>
      <c r="N20" s="89"/>
      <c r="O20" s="90"/>
      <c r="P20" s="2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38" customFormat="1" ht="15.75" hidden="1" thickBot="1">
      <c r="A21" s="35"/>
      <c r="B21" s="36"/>
      <c r="C21" s="67"/>
      <c r="D21" s="39"/>
      <c r="E21" s="91"/>
      <c r="F21" s="92"/>
      <c r="G21" s="92"/>
      <c r="H21" s="92"/>
      <c r="I21" s="92"/>
      <c r="J21" s="92"/>
      <c r="K21" s="92"/>
      <c r="L21" s="92"/>
      <c r="M21" s="92"/>
      <c r="N21" s="93"/>
      <c r="O21" s="90"/>
      <c r="P21" s="23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32" customFormat="1" ht="43.5" thickBot="1">
      <c r="A22" s="30"/>
      <c r="B22" s="31"/>
      <c r="C22" s="60" t="s">
        <v>31</v>
      </c>
      <c r="D22" s="22" t="s">
        <v>36</v>
      </c>
      <c r="E22" s="86">
        <f>SUM(F22:O22)</f>
        <v>11516.31</v>
      </c>
      <c r="F22" s="86">
        <f>SUM(F23:F25)</f>
        <v>525</v>
      </c>
      <c r="G22" s="86">
        <f aca="true" t="shared" si="5" ref="G22:O22">SUM(G23:G25)</f>
        <v>1015.2</v>
      </c>
      <c r="H22" s="86">
        <f t="shared" si="5"/>
        <v>1090</v>
      </c>
      <c r="I22" s="86">
        <f t="shared" si="5"/>
        <v>525</v>
      </c>
      <c r="J22" s="86">
        <f t="shared" si="5"/>
        <v>1153.76</v>
      </c>
      <c r="K22" s="86">
        <f t="shared" si="5"/>
        <v>530.4</v>
      </c>
      <c r="L22" s="86">
        <f t="shared" si="5"/>
        <v>430</v>
      </c>
      <c r="M22" s="86">
        <f t="shared" si="5"/>
        <v>840</v>
      </c>
      <c r="N22" s="86">
        <f t="shared" si="5"/>
        <v>1527.3</v>
      </c>
      <c r="O22" s="86">
        <f t="shared" si="5"/>
        <v>3879.65</v>
      </c>
      <c r="P22" s="2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3:17" s="15" customFormat="1" ht="57.75" customHeight="1">
      <c r="C23" s="95" t="s">
        <v>34</v>
      </c>
      <c r="D23" s="96" t="s">
        <v>39</v>
      </c>
      <c r="E23" s="103">
        <f>SUM(F23:O23)</f>
        <v>7236.66</v>
      </c>
      <c r="F23" s="106">
        <v>475</v>
      </c>
      <c r="G23" s="106">
        <f>313+642.2</f>
        <v>955.2</v>
      </c>
      <c r="H23" s="106">
        <f>800+250</f>
        <v>1050</v>
      </c>
      <c r="I23" s="106">
        <v>475</v>
      </c>
      <c r="J23" s="107">
        <f>1000+113.76</f>
        <v>1113.76</v>
      </c>
      <c r="K23" s="94">
        <f>312+678.4-500</f>
        <v>490.4</v>
      </c>
      <c r="L23" s="94">
        <v>400</v>
      </c>
      <c r="M23" s="94">
        <f>600+200</f>
        <v>800</v>
      </c>
      <c r="N23" s="94">
        <f>350+1127.3</f>
        <v>1477.3</v>
      </c>
      <c r="O23" s="51"/>
      <c r="P23" s="34"/>
      <c r="Q23" s="34"/>
    </row>
    <row r="24" spans="3:17" s="15" customFormat="1" ht="101.25" customHeight="1">
      <c r="C24" s="99" t="s">
        <v>38</v>
      </c>
      <c r="D24" s="100" t="s">
        <v>37</v>
      </c>
      <c r="E24" s="105">
        <f>SUM(F24:O24)</f>
        <v>400</v>
      </c>
      <c r="F24" s="112">
        <v>50</v>
      </c>
      <c r="G24" s="112">
        <v>60</v>
      </c>
      <c r="H24" s="112">
        <v>40</v>
      </c>
      <c r="I24" s="112">
        <f>50</f>
        <v>50</v>
      </c>
      <c r="J24" s="113">
        <v>40</v>
      </c>
      <c r="K24" s="114">
        <v>40</v>
      </c>
      <c r="L24" s="114">
        <v>30</v>
      </c>
      <c r="M24" s="114">
        <v>40</v>
      </c>
      <c r="N24" s="114">
        <v>50</v>
      </c>
      <c r="O24" s="26"/>
      <c r="P24" s="34"/>
      <c r="Q24" s="34"/>
    </row>
    <row r="25" spans="3:17" s="15" customFormat="1" ht="26.25" thickBot="1">
      <c r="C25" s="101" t="s">
        <v>40</v>
      </c>
      <c r="D25" s="102" t="s">
        <v>41</v>
      </c>
      <c r="E25" s="104">
        <f>SUM(F25:O25)</f>
        <v>3879.65</v>
      </c>
      <c r="F25" s="108"/>
      <c r="G25" s="108"/>
      <c r="H25" s="108"/>
      <c r="I25" s="108"/>
      <c r="J25" s="109"/>
      <c r="K25" s="110"/>
      <c r="L25" s="110"/>
      <c r="M25" s="110"/>
      <c r="N25" s="111"/>
      <c r="O25" s="26">
        <v>3879.65</v>
      </c>
      <c r="P25" s="34"/>
      <c r="Q25" s="34"/>
    </row>
    <row r="26" spans="1:43" s="38" customFormat="1" ht="28.5">
      <c r="A26" s="35"/>
      <c r="B26" s="36"/>
      <c r="C26" s="97" t="s">
        <v>35</v>
      </c>
      <c r="D26" s="98" t="s">
        <v>24</v>
      </c>
      <c r="E26" s="73">
        <f>E13+E18+E16+E22</f>
        <v>42936.509999999995</v>
      </c>
      <c r="F26" s="73">
        <f>F13+F18+F16+F22</f>
        <v>4098.3</v>
      </c>
      <c r="G26" s="73">
        <f aca="true" t="shared" si="6" ref="G26:O26">G13+G18+G16+G22</f>
        <v>4851.3</v>
      </c>
      <c r="H26" s="73">
        <f t="shared" si="6"/>
        <v>4028.8999999999996</v>
      </c>
      <c r="I26" s="73">
        <f t="shared" si="6"/>
        <v>3792.2</v>
      </c>
      <c r="J26" s="73">
        <f t="shared" si="6"/>
        <v>3247.5599999999995</v>
      </c>
      <c r="K26" s="73">
        <f t="shared" si="6"/>
        <v>2792.1</v>
      </c>
      <c r="L26" s="73">
        <f t="shared" si="6"/>
        <v>2916.4999999999995</v>
      </c>
      <c r="M26" s="73">
        <f t="shared" si="6"/>
        <v>3647.2</v>
      </c>
      <c r="N26" s="73">
        <f t="shared" si="6"/>
        <v>6054.8</v>
      </c>
      <c r="O26" s="73">
        <f t="shared" si="6"/>
        <v>7507.65</v>
      </c>
      <c r="P26" s="40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</sheetData>
  <sheetProtection/>
  <mergeCells count="8">
    <mergeCell ref="E10:E11"/>
    <mergeCell ref="L1:N1"/>
    <mergeCell ref="L2:N2"/>
    <mergeCell ref="L3:O5"/>
    <mergeCell ref="D7:N7"/>
    <mergeCell ref="F8:I8"/>
    <mergeCell ref="F10:O10"/>
    <mergeCell ref="D10:D11"/>
  </mergeCells>
  <printOptions/>
  <pageMargins left="0.7874015748031497" right="0.15748031496062992" top="1.220472440944882" bottom="0.1968503937007874" header="0.3937007874015748" footer="0.1968503937007874"/>
  <pageSetup firstPageNumber="150" useFirstPageNumber="1"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2012-02-20T08:16:00Z</cp:lastPrinted>
  <dcterms:created xsi:type="dcterms:W3CDTF">2008-05-08T18:28:22Z</dcterms:created>
  <dcterms:modified xsi:type="dcterms:W3CDTF">2012-06-05T06:31:04Z</dcterms:modified>
  <cp:category/>
  <cp:version/>
  <cp:contentType/>
  <cp:contentStatus/>
</cp:coreProperties>
</file>