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 май " sheetId="1" r:id="rId1"/>
  </sheets>
  <externalReferences>
    <externalReference r:id="rId4"/>
  </externalReferences>
  <definedNames>
    <definedName name="_xlnm.Print_Area" localSheetId="0">'2012 май '!$A$1:$AD$29</definedName>
  </definedNames>
  <calcPr fullCalcOnLoad="1"/>
</workbook>
</file>

<file path=xl/sharedStrings.xml><?xml version="1.0" encoding="utf-8"?>
<sst xmlns="http://schemas.openxmlformats.org/spreadsheetml/2006/main" count="99" uniqueCount="70">
  <si>
    <t>Объем бюджетных ассигнований, направленных на исполнение публичных нормативных обязательств в 2012 году по муниципальному образованию "Онгудайский район"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</si>
  <si>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</si>
  <si>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</si>
  <si>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</si>
  <si>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</si>
  <si>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</si>
  <si>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2008 год , тыс.руб.</t>
  </si>
  <si>
    <t xml:space="preserve">2009 год по закону о бюджете </t>
  </si>
  <si>
    <t>Изменения 2009 год (+/-)</t>
  </si>
  <si>
    <t>Изменения (+;-)</t>
  </si>
  <si>
    <t>2012 год с учетом изменений</t>
  </si>
  <si>
    <t>раздел/ подраздел</t>
  </si>
  <si>
    <t>целевая статья</t>
  </si>
  <si>
    <t>вид расходов</t>
  </si>
  <si>
    <t>Всего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</si>
  <si>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</si>
  <si>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</si>
  <si>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</si>
  <si>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</si>
  <si>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</si>
  <si>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</si>
  <si>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</si>
  <si>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</si>
  <si>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</si>
  <si>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</si>
  <si>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</si>
  <si>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</si>
  <si>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</si>
  <si>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</si>
  <si>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Отдел труда и социального развития Администрации района (аймака) муниципального образования "Онгудайский район"</t>
  </si>
  <si>
    <t>Предоставление гарантированных услуг по погребению</t>
  </si>
  <si>
    <t>Федеральный закон от 12.01.1996 № 8-ФЗ "О погребении и похоронном деле"</t>
  </si>
  <si>
    <t>1103</t>
  </si>
  <si>
    <t>5054500</t>
  </si>
  <si>
    <t>009</t>
  </si>
  <si>
    <t>Предоставление гражданам субсидий на оплату жилого помещения и коммунальных услуг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</si>
  <si>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</si>
  <si>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5052901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</si>
  <si>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</si>
  <si>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</si>
  <si>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</si>
  <si>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</si>
  <si>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</si>
  <si>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</si>
  <si>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</si>
  <si>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</si>
  <si>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</si>
  <si>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</si>
  <si>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</si>
  <si>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</si>
  <si>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Ежемесячное пособие на ребенка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</si>
  <si>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</si>
  <si>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</si>
  <si>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</si>
  <si>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</si>
  <si>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</si>
  <si>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</si>
  <si>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</si>
  <si>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</si>
  <si>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</si>
  <si>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</si>
  <si>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</si>
  <si>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</si>
  <si>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</si>
  <si>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Итого по Администрации района (аймака) </t>
  </si>
  <si>
    <t xml:space="preserve">Всего </t>
  </si>
  <si>
    <t>2012 год</t>
  </si>
  <si>
    <t>изменения (+,-)</t>
  </si>
  <si>
    <t xml:space="preserve"> Приложение №15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</si>
  <si>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04.06.2012г № 33-2)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</si>
</sst>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43" fontId="2" fillId="0" borderId="10" xfId="62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wrapText="1"/>
    </xf>
    <xf numFmtId="164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wrapText="1"/>
    </xf>
    <xf numFmtId="43" fontId="6" fillId="0" borderId="10" xfId="62" applyNumberFormat="1" applyFont="1" applyBorder="1" applyAlignment="1">
      <alignment/>
    </xf>
    <xf numFmtId="165" fontId="12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0" fontId="3" fillId="34" borderId="10" xfId="52" applyFont="1" applyFill="1" applyBorder="1" applyAlignment="1">
      <alignment horizontal="justify" vertical="center" wrapText="1"/>
      <protection/>
    </xf>
    <xf numFmtId="43" fontId="6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Alignment="1">
      <alignment wrapText="1"/>
      <protection/>
    </xf>
    <xf numFmtId="0" fontId="14" fillId="0" borderId="0" xfId="0" applyFont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zoomScale="75" zoomScaleNormal="75" zoomScaleSheetLayoutView="75" zoomScalePageLayoutView="0" workbookViewId="0" topLeftCell="A24">
      <selection activeCell="Y25" sqref="Y25"/>
    </sheetView>
  </sheetViews>
  <sheetFormatPr defaultColWidth="9.00390625" defaultRowHeight="12.75"/>
  <cols>
    <col min="1" max="1" width="20.625" style="0" customWidth="1"/>
    <col min="2" max="2" width="35.375" style="46" customWidth="1"/>
    <col min="3" max="3" width="41.75390625" style="46" customWidth="1"/>
    <col min="4" max="4" width="0.2421875" style="0" hidden="1" customWidth="1"/>
    <col min="5" max="6" width="8.875" style="0" hidden="1" customWidth="1"/>
    <col min="7" max="7" width="16.125" style="0" hidden="1" customWidth="1"/>
    <col min="8" max="8" width="8.875" style="0" hidden="1" customWidth="1"/>
    <col min="9" max="9" width="16.875" style="0" hidden="1" customWidth="1"/>
    <col min="10" max="10" width="21.125" style="0" hidden="1" customWidth="1"/>
    <col min="11" max="11" width="18.625" style="0" hidden="1" customWidth="1"/>
    <col min="12" max="12" width="17.75390625" style="0" hidden="1" customWidth="1"/>
    <col min="13" max="13" width="19.875" style="0" hidden="1" customWidth="1"/>
    <col min="14" max="14" width="21.75390625" style="0" hidden="1" customWidth="1"/>
    <col min="15" max="15" width="17.75390625" style="0" hidden="1" customWidth="1"/>
    <col min="16" max="16" width="12.125" style="0" hidden="1" customWidth="1"/>
    <col min="17" max="17" width="11.00390625" style="0" hidden="1" customWidth="1"/>
    <col min="18" max="18" width="11.25390625" style="0" hidden="1" customWidth="1"/>
    <col min="19" max="19" width="11.625" style="0" hidden="1" customWidth="1"/>
    <col min="20" max="20" width="16.25390625" style="0" customWidth="1"/>
    <col min="21" max="21" width="14.875" style="0" customWidth="1"/>
    <col min="22" max="22" width="15.25390625" style="0" customWidth="1"/>
    <col min="23" max="23" width="13.75390625" style="0" bestFit="1" customWidth="1"/>
    <col min="24" max="24" width="11.00390625" style="0" customWidth="1"/>
    <col min="25" max="25" width="11.25390625" style="0" customWidth="1"/>
    <col min="26" max="26" width="11.625" style="0" customWidth="1"/>
    <col min="27" max="27" width="16.25390625" style="0" customWidth="1"/>
    <col min="28" max="28" width="14.875" style="0" customWidth="1"/>
    <col min="29" max="29" width="15.25390625" style="0" customWidth="1"/>
    <col min="30" max="30" width="13.75390625" style="0" bestFit="1" customWidth="1"/>
  </cols>
  <sheetData>
    <row r="1" spans="1:29" ht="21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 t="s">
        <v>68</v>
      </c>
      <c r="AB1" s="3"/>
      <c r="AC1" s="3"/>
    </row>
    <row r="2" spans="1:30" ht="45.75" customHeight="1">
      <c r="A2" s="1"/>
      <c r="B2" s="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0"/>
      <c r="U2" s="70"/>
      <c r="V2" s="70"/>
      <c r="W2" s="70"/>
      <c r="X2" s="5"/>
      <c r="Y2" s="5"/>
      <c r="Z2" s="5"/>
      <c r="AA2" s="95" t="s">
        <v>69</v>
      </c>
      <c r="AB2" s="95"/>
      <c r="AC2" s="95"/>
      <c r="AD2" s="95"/>
    </row>
    <row r="3" spans="1:29" ht="42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4"/>
      <c r="Y3" s="94"/>
      <c r="Z3" s="94"/>
      <c r="AA3" s="94"/>
      <c r="AB3" s="94"/>
      <c r="AC3" s="94"/>
    </row>
    <row r="4" spans="1:30" ht="18" customHeight="1">
      <c r="A4" s="1"/>
      <c r="B4" s="2"/>
      <c r="C4" s="2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7"/>
      <c r="W4" s="7"/>
      <c r="X4" s="1"/>
      <c r="Y4" s="1"/>
      <c r="Z4" s="1"/>
      <c r="AA4" s="1"/>
      <c r="AC4" s="7"/>
      <c r="AD4" s="7" t="s">
        <v>1</v>
      </c>
    </row>
    <row r="5" spans="1:30" ht="15" customHeight="1">
      <c r="A5" s="51" t="s">
        <v>2</v>
      </c>
      <c r="B5" s="54" t="s">
        <v>3</v>
      </c>
      <c r="C5" s="54" t="s">
        <v>4</v>
      </c>
      <c r="D5" s="59" t="s">
        <v>5</v>
      </c>
      <c r="E5" s="60"/>
      <c r="F5" s="61"/>
      <c r="G5" s="62" t="s">
        <v>6</v>
      </c>
      <c r="H5" s="63"/>
      <c r="I5" s="64"/>
      <c r="J5" s="65" t="s">
        <v>7</v>
      </c>
      <c r="K5" s="66"/>
      <c r="L5" s="67"/>
      <c r="M5" s="65" t="s">
        <v>8</v>
      </c>
      <c r="N5" s="66"/>
      <c r="O5" s="67"/>
      <c r="P5" s="71" t="s">
        <v>9</v>
      </c>
      <c r="Q5" s="72"/>
      <c r="R5" s="72"/>
      <c r="S5" s="73"/>
      <c r="T5" s="71" t="s">
        <v>66</v>
      </c>
      <c r="U5" s="72"/>
      <c r="V5" s="72"/>
      <c r="W5" s="73"/>
      <c r="X5" s="90" t="s">
        <v>67</v>
      </c>
      <c r="Y5" s="91"/>
      <c r="Z5" s="92"/>
      <c r="AA5" s="71" t="s">
        <v>10</v>
      </c>
      <c r="AB5" s="72"/>
      <c r="AC5" s="72"/>
      <c r="AD5" s="73"/>
    </row>
    <row r="6" spans="1:30" ht="13.5" customHeight="1">
      <c r="A6" s="52"/>
      <c r="B6" s="55"/>
      <c r="C6" s="57"/>
      <c r="D6" s="81" t="s">
        <v>11</v>
      </c>
      <c r="E6" s="81" t="s">
        <v>12</v>
      </c>
      <c r="F6" s="81" t="s">
        <v>13</v>
      </c>
      <c r="G6" s="83" t="s">
        <v>14</v>
      </c>
      <c r="H6" s="62" t="s">
        <v>15</v>
      </c>
      <c r="I6" s="64"/>
      <c r="J6" s="68" t="s">
        <v>14</v>
      </c>
      <c r="K6" s="65" t="s">
        <v>15</v>
      </c>
      <c r="L6" s="67"/>
      <c r="M6" s="68" t="s">
        <v>14</v>
      </c>
      <c r="N6" s="65" t="s">
        <v>15</v>
      </c>
      <c r="O6" s="67"/>
      <c r="P6" s="74" t="s">
        <v>14</v>
      </c>
      <c r="Q6" s="8" t="s">
        <v>15</v>
      </c>
      <c r="R6" s="8"/>
      <c r="S6" s="9"/>
      <c r="T6" s="74" t="s">
        <v>14</v>
      </c>
      <c r="U6" s="8" t="s">
        <v>15</v>
      </c>
      <c r="V6" s="8"/>
      <c r="W6" s="9"/>
      <c r="X6" s="8" t="s">
        <v>15</v>
      </c>
      <c r="Y6" s="8"/>
      <c r="Z6" s="9"/>
      <c r="AA6" s="74" t="s">
        <v>14</v>
      </c>
      <c r="AB6" s="8" t="s">
        <v>15</v>
      </c>
      <c r="AC6" s="8"/>
      <c r="AD6" s="9"/>
    </row>
    <row r="7" spans="1:30" ht="45" customHeight="1">
      <c r="A7" s="53"/>
      <c r="B7" s="56"/>
      <c r="C7" s="58"/>
      <c r="D7" s="82"/>
      <c r="E7" s="82"/>
      <c r="F7" s="82"/>
      <c r="G7" s="84"/>
      <c r="H7" s="10" t="s">
        <v>16</v>
      </c>
      <c r="I7" s="11" t="s">
        <v>17</v>
      </c>
      <c r="J7" s="69"/>
      <c r="K7" s="12" t="s">
        <v>18</v>
      </c>
      <c r="L7" s="12" t="s">
        <v>19</v>
      </c>
      <c r="M7" s="69"/>
      <c r="N7" s="12" t="s">
        <v>18</v>
      </c>
      <c r="O7" s="12" t="s">
        <v>19</v>
      </c>
      <c r="P7" s="75"/>
      <c r="Q7" s="13" t="s">
        <v>18</v>
      </c>
      <c r="R7" s="13" t="s">
        <v>19</v>
      </c>
      <c r="S7" s="13" t="s">
        <v>20</v>
      </c>
      <c r="T7" s="75"/>
      <c r="U7" s="13" t="s">
        <v>18</v>
      </c>
      <c r="V7" s="13" t="s">
        <v>19</v>
      </c>
      <c r="W7" s="13" t="s">
        <v>20</v>
      </c>
      <c r="X7" s="13" t="s">
        <v>18</v>
      </c>
      <c r="Y7" s="13" t="s">
        <v>19</v>
      </c>
      <c r="Z7" s="13" t="s">
        <v>20</v>
      </c>
      <c r="AA7" s="75"/>
      <c r="AB7" s="13" t="s">
        <v>18</v>
      </c>
      <c r="AC7" s="13" t="s">
        <v>19</v>
      </c>
      <c r="AD7" s="13" t="s">
        <v>20</v>
      </c>
    </row>
    <row r="8" spans="1:30" ht="126.75" customHeight="1">
      <c r="A8" s="68" t="s">
        <v>21</v>
      </c>
      <c r="B8" s="14" t="s">
        <v>22</v>
      </c>
      <c r="C8" s="15" t="s">
        <v>23</v>
      </c>
      <c r="D8" s="16"/>
      <c r="E8" s="16"/>
      <c r="F8" s="16"/>
      <c r="G8" s="17"/>
      <c r="H8" s="16"/>
      <c r="I8" s="17"/>
      <c r="J8" s="18"/>
      <c r="K8" s="18"/>
      <c r="L8" s="18"/>
      <c r="M8" s="18"/>
      <c r="N8" s="18"/>
      <c r="O8" s="18"/>
      <c r="P8" s="18">
        <f>SUM(Q8:S8)</f>
        <v>3015.5</v>
      </c>
      <c r="Q8" s="18"/>
      <c r="R8" s="18">
        <v>3015.5</v>
      </c>
      <c r="S8" s="18"/>
      <c r="T8" s="19">
        <f aca="true" t="shared" si="0" ref="T8:T27">SUM(U8:W8)</f>
        <v>12793.5</v>
      </c>
      <c r="U8" s="19"/>
      <c r="V8" s="19">
        <v>12793.5</v>
      </c>
      <c r="W8" s="9"/>
      <c r="X8" s="18"/>
      <c r="Y8" s="18"/>
      <c r="Z8" s="18"/>
      <c r="AA8" s="19">
        <f>SUM(AB8:AD8)</f>
        <v>12793.5</v>
      </c>
      <c r="AB8" s="19"/>
      <c r="AC8" s="19">
        <v>12793.5</v>
      </c>
      <c r="AD8" s="9"/>
    </row>
    <row r="9" spans="1:30" s="23" customFormat="1" ht="112.5" customHeight="1">
      <c r="A9" s="76"/>
      <c r="B9" s="20" t="s">
        <v>24</v>
      </c>
      <c r="C9" s="20" t="s">
        <v>25</v>
      </c>
      <c r="D9" s="16"/>
      <c r="E9" s="16"/>
      <c r="F9" s="16"/>
      <c r="G9" s="21">
        <v>5320</v>
      </c>
      <c r="H9" s="22"/>
      <c r="I9" s="22">
        <v>5320</v>
      </c>
      <c r="J9" s="18">
        <f>K9+L9</f>
        <v>76879.2</v>
      </c>
      <c r="K9" s="18"/>
      <c r="L9" s="18">
        <v>76879.2</v>
      </c>
      <c r="M9" s="18" t="e">
        <f>N9+O9</f>
        <v>#REF!</v>
      </c>
      <c r="N9" s="18" t="e">
        <f>SUM(#REF!)</f>
        <v>#REF!</v>
      </c>
      <c r="O9" s="18">
        <v>0</v>
      </c>
      <c r="P9" s="18">
        <f>SUM(Q9:S9)</f>
        <v>-1192</v>
      </c>
      <c r="Q9" s="18"/>
      <c r="R9" s="18">
        <v>-1192</v>
      </c>
      <c r="S9" s="18"/>
      <c r="T9" s="19">
        <f t="shared" si="0"/>
        <v>3432</v>
      </c>
      <c r="U9" s="19"/>
      <c r="V9" s="19">
        <v>3432</v>
      </c>
      <c r="W9" s="9"/>
      <c r="X9" s="18"/>
      <c r="Y9" s="18"/>
      <c r="Z9" s="18"/>
      <c r="AA9" s="19">
        <f>SUM(AB9:AD9)</f>
        <v>3432</v>
      </c>
      <c r="AB9" s="19"/>
      <c r="AC9" s="19">
        <v>3432</v>
      </c>
      <c r="AD9" s="9"/>
    </row>
    <row r="10" spans="1:30" s="23" customFormat="1" ht="104.25" customHeight="1">
      <c r="A10" s="69"/>
      <c r="B10" s="20" t="s">
        <v>26</v>
      </c>
      <c r="C10" s="20" t="s">
        <v>27</v>
      </c>
      <c r="D10" s="16"/>
      <c r="E10" s="16"/>
      <c r="F10" s="16"/>
      <c r="G10" s="21"/>
      <c r="H10" s="22"/>
      <c r="I10" s="22"/>
      <c r="J10" s="18"/>
      <c r="K10" s="18"/>
      <c r="L10" s="18"/>
      <c r="M10" s="18"/>
      <c r="N10" s="18"/>
      <c r="O10" s="18"/>
      <c r="P10" s="18">
        <f>SUM(Q10:S10)</f>
        <v>-582.5</v>
      </c>
      <c r="Q10" s="18"/>
      <c r="R10" s="18">
        <v>-582.5</v>
      </c>
      <c r="S10" s="18"/>
      <c r="T10" s="19">
        <f t="shared" si="0"/>
        <v>1372.6</v>
      </c>
      <c r="U10" s="19"/>
      <c r="V10" s="19">
        <v>1372.6</v>
      </c>
      <c r="W10" s="9"/>
      <c r="X10" s="18"/>
      <c r="Y10" s="18"/>
      <c r="Z10" s="18"/>
      <c r="AA10" s="19">
        <f>SUM(AB10:AD10)</f>
        <v>1372.6</v>
      </c>
      <c r="AB10" s="19"/>
      <c r="AC10" s="19">
        <v>1372.6</v>
      </c>
      <c r="AD10" s="9"/>
    </row>
    <row r="11" spans="1:30" s="29" customFormat="1" ht="27" customHeight="1">
      <c r="A11" s="77" t="s">
        <v>28</v>
      </c>
      <c r="B11" s="78"/>
      <c r="C11" s="47"/>
      <c r="D11" s="24"/>
      <c r="E11" s="24"/>
      <c r="F11" s="24"/>
      <c r="G11" s="25" t="e">
        <f>SUM(#REF!)</f>
        <v>#REF!</v>
      </c>
      <c r="H11" s="24"/>
      <c r="I11" s="25" t="e">
        <f>SUM(#REF!)</f>
        <v>#REF!</v>
      </c>
      <c r="J11" s="26" t="e">
        <f>SUM(#REF!)</f>
        <v>#REF!</v>
      </c>
      <c r="K11" s="26"/>
      <c r="L11" s="26" t="e">
        <f>SUM(#REF!)</f>
        <v>#REF!</v>
      </c>
      <c r="M11" s="26" t="e">
        <f>N11+O11</f>
        <v>#REF!</v>
      </c>
      <c r="N11" s="26" t="e">
        <f>SUM(#REF!)</f>
        <v>#REF!</v>
      </c>
      <c r="O11" s="26" t="e">
        <f>SUM(#REF!)</f>
        <v>#REF!</v>
      </c>
      <c r="P11" s="27">
        <f>SUM(P8:P10)</f>
        <v>1241</v>
      </c>
      <c r="Q11" s="27">
        <f>SUM(Q8:Q10)</f>
        <v>0</v>
      </c>
      <c r="R11" s="27">
        <f>SUM(R8:R10)</f>
        <v>1241</v>
      </c>
      <c r="S11" s="27">
        <f>SUM(S8:S10)</f>
        <v>0</v>
      </c>
      <c r="T11" s="27">
        <f>SUM(U11:W11)</f>
        <v>17598.1</v>
      </c>
      <c r="U11" s="27"/>
      <c r="V11" s="27">
        <f>SUM(V8:V10)</f>
        <v>17598.1</v>
      </c>
      <c r="W11" s="28"/>
      <c r="X11" s="27">
        <f>SUM(X8:X10)</f>
        <v>0</v>
      </c>
      <c r="Y11" s="27"/>
      <c r="Z11" s="27">
        <f>SUM(Z8:Z10)</f>
        <v>0</v>
      </c>
      <c r="AA11" s="27">
        <f>SUM(AB11:AD11)</f>
        <v>17598.1</v>
      </c>
      <c r="AB11" s="27"/>
      <c r="AC11" s="27">
        <f>SUM(AC8:AC10)</f>
        <v>17598.1</v>
      </c>
      <c r="AD11" s="28"/>
    </row>
    <row r="12" spans="1:30" s="29" customFormat="1" ht="24" hidden="1">
      <c r="A12" s="68" t="s">
        <v>29</v>
      </c>
      <c r="B12" s="30" t="s">
        <v>30</v>
      </c>
      <c r="C12" s="20" t="s">
        <v>31</v>
      </c>
      <c r="D12" s="16" t="s">
        <v>32</v>
      </c>
      <c r="E12" s="16" t="s">
        <v>33</v>
      </c>
      <c r="F12" s="31" t="s">
        <v>34</v>
      </c>
      <c r="G12" s="17">
        <v>299.1</v>
      </c>
      <c r="H12" s="17">
        <v>299.1</v>
      </c>
      <c r="I12" s="17"/>
      <c r="J12" s="18">
        <v>299.1</v>
      </c>
      <c r="K12" s="18">
        <v>299.1</v>
      </c>
      <c r="L12" s="18"/>
      <c r="M12" s="18">
        <f aca="true" t="shared" si="1" ref="M12:M22">N12+O12</f>
        <v>0</v>
      </c>
      <c r="N12" s="18"/>
      <c r="O12" s="18"/>
      <c r="P12" s="19">
        <f aca="true" t="shared" si="2" ref="P12:P22">SUM(Q12:S12)</f>
        <v>-327</v>
      </c>
      <c r="Q12" s="19"/>
      <c r="R12" s="19">
        <v>-327</v>
      </c>
      <c r="S12" s="9"/>
      <c r="T12" s="19">
        <f t="shared" si="0"/>
        <v>0</v>
      </c>
      <c r="U12" s="27"/>
      <c r="V12" s="27"/>
      <c r="W12" s="28"/>
      <c r="X12" s="19"/>
      <c r="Y12" s="19"/>
      <c r="Z12" s="9"/>
      <c r="AA12" s="19">
        <f aca="true" t="shared" si="3" ref="AA12:AA27">SUM(AB12:AD12)</f>
        <v>0</v>
      </c>
      <c r="AB12" s="27"/>
      <c r="AC12" s="27"/>
      <c r="AD12" s="28"/>
    </row>
    <row r="13" spans="1:30" s="29" customFormat="1" ht="40.5" customHeight="1" hidden="1">
      <c r="A13" s="79"/>
      <c r="B13" s="30" t="s">
        <v>35</v>
      </c>
      <c r="C13" s="20" t="s">
        <v>36</v>
      </c>
      <c r="D13" s="16" t="s">
        <v>32</v>
      </c>
      <c r="E13" s="16" t="s">
        <v>37</v>
      </c>
      <c r="F13" s="31" t="s">
        <v>34</v>
      </c>
      <c r="G13" s="17">
        <v>3755.8</v>
      </c>
      <c r="H13" s="17">
        <v>3755.8</v>
      </c>
      <c r="I13" s="17"/>
      <c r="J13" s="18">
        <v>4011.1</v>
      </c>
      <c r="K13" s="18">
        <v>4011.1</v>
      </c>
      <c r="L13" s="18"/>
      <c r="M13" s="18">
        <f t="shared" si="1"/>
        <v>246.9</v>
      </c>
      <c r="N13" s="18">
        <v>246.9</v>
      </c>
      <c r="O13" s="18"/>
      <c r="P13" s="19">
        <f t="shared" si="2"/>
        <v>-9139.8</v>
      </c>
      <c r="Q13" s="19"/>
      <c r="R13" s="19">
        <v>-9139.8</v>
      </c>
      <c r="S13" s="9"/>
      <c r="T13" s="19">
        <f t="shared" si="0"/>
        <v>0</v>
      </c>
      <c r="U13" s="27"/>
      <c r="V13" s="27"/>
      <c r="W13" s="28"/>
      <c r="X13" s="19"/>
      <c r="Y13" s="19"/>
      <c r="Z13" s="9"/>
      <c r="AA13" s="19">
        <f t="shared" si="3"/>
        <v>0</v>
      </c>
      <c r="AB13" s="27"/>
      <c r="AC13" s="27"/>
      <c r="AD13" s="28"/>
    </row>
    <row r="14" spans="1:30" s="29" customFormat="1" ht="24" hidden="1">
      <c r="A14" s="79"/>
      <c r="B14" s="20" t="s">
        <v>38</v>
      </c>
      <c r="C14" s="20" t="s">
        <v>39</v>
      </c>
      <c r="D14" s="16"/>
      <c r="E14" s="16"/>
      <c r="F14" s="16"/>
      <c r="G14" s="21">
        <v>1456</v>
      </c>
      <c r="H14" s="22"/>
      <c r="I14" s="22">
        <v>1456</v>
      </c>
      <c r="J14" s="18">
        <f aca="true" t="shared" si="4" ref="J14:J22">K14+L14</f>
        <v>1525.9</v>
      </c>
      <c r="K14" s="18"/>
      <c r="L14" s="18">
        <v>1525.9</v>
      </c>
      <c r="M14" s="18">
        <f t="shared" si="1"/>
        <v>-97.9</v>
      </c>
      <c r="N14" s="18"/>
      <c r="O14" s="18">
        <v>-97.9</v>
      </c>
      <c r="P14" s="19">
        <f t="shared" si="2"/>
        <v>-1008</v>
      </c>
      <c r="Q14" s="19"/>
      <c r="R14" s="19">
        <v>-1008</v>
      </c>
      <c r="S14" s="9"/>
      <c r="T14" s="19">
        <f t="shared" si="0"/>
        <v>0</v>
      </c>
      <c r="U14" s="27"/>
      <c r="V14" s="27"/>
      <c r="W14" s="28"/>
      <c r="X14" s="19"/>
      <c r="Y14" s="19"/>
      <c r="Z14" s="9"/>
      <c r="AA14" s="19">
        <f t="shared" si="3"/>
        <v>0</v>
      </c>
      <c r="AB14" s="27"/>
      <c r="AC14" s="27"/>
      <c r="AD14" s="28"/>
    </row>
    <row r="15" spans="1:30" s="29" customFormat="1" ht="36" hidden="1">
      <c r="A15" s="79"/>
      <c r="B15" s="20" t="s">
        <v>40</v>
      </c>
      <c r="C15" s="20" t="s">
        <v>41</v>
      </c>
      <c r="D15" s="16"/>
      <c r="E15" s="16"/>
      <c r="F15" s="16"/>
      <c r="G15" s="21">
        <v>37603</v>
      </c>
      <c r="H15" s="22"/>
      <c r="I15" s="22">
        <v>37603</v>
      </c>
      <c r="J15" s="18">
        <f t="shared" si="4"/>
        <v>39407.9</v>
      </c>
      <c r="K15" s="18"/>
      <c r="L15" s="18">
        <v>39407.9</v>
      </c>
      <c r="M15" s="18">
        <f t="shared" si="1"/>
        <v>131437.3</v>
      </c>
      <c r="N15" s="18"/>
      <c r="O15" s="18">
        <v>131437.3</v>
      </c>
      <c r="P15" s="19">
        <f t="shared" si="2"/>
        <v>-3452</v>
      </c>
      <c r="Q15" s="19"/>
      <c r="R15" s="19">
        <v>-3452</v>
      </c>
      <c r="S15" s="9"/>
      <c r="T15" s="19">
        <f t="shared" si="0"/>
        <v>0</v>
      </c>
      <c r="U15" s="27"/>
      <c r="V15" s="27"/>
      <c r="W15" s="28"/>
      <c r="X15" s="19"/>
      <c r="Y15" s="19"/>
      <c r="Z15" s="9"/>
      <c r="AA15" s="19">
        <f t="shared" si="3"/>
        <v>0</v>
      </c>
      <c r="AB15" s="27"/>
      <c r="AC15" s="27"/>
      <c r="AD15" s="28"/>
    </row>
    <row r="16" spans="1:30" s="29" customFormat="1" ht="24" hidden="1">
      <c r="A16" s="79"/>
      <c r="B16" s="20" t="s">
        <v>42</v>
      </c>
      <c r="C16" s="20" t="s">
        <v>43</v>
      </c>
      <c r="D16" s="16"/>
      <c r="E16" s="16"/>
      <c r="F16" s="16"/>
      <c r="G16" s="21">
        <v>4032</v>
      </c>
      <c r="H16" s="22"/>
      <c r="I16" s="22">
        <v>4032</v>
      </c>
      <c r="J16" s="18">
        <f t="shared" si="4"/>
        <v>4225.5</v>
      </c>
      <c r="K16" s="18"/>
      <c r="L16" s="18">
        <v>4225.5</v>
      </c>
      <c r="M16" s="18">
        <f t="shared" si="1"/>
        <v>1914.5</v>
      </c>
      <c r="N16" s="18">
        <f>SUM(N14:N15)</f>
        <v>0</v>
      </c>
      <c r="O16" s="18">
        <v>1914.5</v>
      </c>
      <c r="P16" s="19">
        <f t="shared" si="2"/>
        <v>-1606.183</v>
      </c>
      <c r="Q16" s="19"/>
      <c r="R16" s="19">
        <v>-1523</v>
      </c>
      <c r="S16" s="32">
        <v>-83.183</v>
      </c>
      <c r="T16" s="19">
        <f t="shared" si="0"/>
        <v>0</v>
      </c>
      <c r="U16" s="27"/>
      <c r="V16" s="27"/>
      <c r="W16" s="28"/>
      <c r="X16" s="19"/>
      <c r="Y16" s="19"/>
      <c r="Z16" s="32"/>
      <c r="AA16" s="19">
        <f t="shared" si="3"/>
        <v>0</v>
      </c>
      <c r="AB16" s="27"/>
      <c r="AC16" s="27"/>
      <c r="AD16" s="28"/>
    </row>
    <row r="17" spans="1:30" s="29" customFormat="1" ht="36" hidden="1">
      <c r="A17" s="80"/>
      <c r="B17" s="20" t="s">
        <v>44</v>
      </c>
      <c r="C17" s="20" t="s">
        <v>45</v>
      </c>
      <c r="D17" s="16"/>
      <c r="E17" s="16"/>
      <c r="F17" s="16"/>
      <c r="G17" s="21">
        <v>18498</v>
      </c>
      <c r="H17" s="22"/>
      <c r="I17" s="22">
        <v>18498</v>
      </c>
      <c r="J17" s="18">
        <f t="shared" si="4"/>
        <v>19385.9</v>
      </c>
      <c r="K17" s="18"/>
      <c r="L17" s="18">
        <v>19385.9</v>
      </c>
      <c r="M17" s="18">
        <f t="shared" si="1"/>
        <v>9727.1</v>
      </c>
      <c r="N17" s="18">
        <f>SUM(N16:N16)</f>
        <v>0</v>
      </c>
      <c r="O17" s="18">
        <v>9727.1</v>
      </c>
      <c r="P17" s="19">
        <f t="shared" si="2"/>
        <v>-4056</v>
      </c>
      <c r="Q17" s="19"/>
      <c r="R17" s="19">
        <v>-4056</v>
      </c>
      <c r="S17" s="9"/>
      <c r="T17" s="19">
        <f t="shared" si="0"/>
        <v>0</v>
      </c>
      <c r="U17" s="27"/>
      <c r="V17" s="27"/>
      <c r="W17" s="28"/>
      <c r="X17" s="19"/>
      <c r="Y17" s="19"/>
      <c r="Z17" s="9"/>
      <c r="AA17" s="19">
        <f t="shared" si="3"/>
        <v>0</v>
      </c>
      <c r="AB17" s="27"/>
      <c r="AC17" s="27"/>
      <c r="AD17" s="28"/>
    </row>
    <row r="18" spans="1:30" s="29" customFormat="1" ht="36" hidden="1">
      <c r="A18" s="68" t="s">
        <v>29</v>
      </c>
      <c r="B18" s="20" t="s">
        <v>46</v>
      </c>
      <c r="C18" s="20" t="s">
        <v>47</v>
      </c>
      <c r="D18" s="16"/>
      <c r="E18" s="16"/>
      <c r="F18" s="16"/>
      <c r="G18" s="21">
        <v>23644</v>
      </c>
      <c r="H18" s="22"/>
      <c r="I18" s="22">
        <v>23644</v>
      </c>
      <c r="J18" s="18">
        <f t="shared" si="4"/>
        <v>24778.9</v>
      </c>
      <c r="K18" s="18"/>
      <c r="L18" s="18">
        <v>24778.9</v>
      </c>
      <c r="M18" s="18">
        <f t="shared" si="1"/>
        <v>-488.9</v>
      </c>
      <c r="N18" s="18">
        <f>SUM(N17:N17)</f>
        <v>0</v>
      </c>
      <c r="O18" s="18">
        <v>-488.9</v>
      </c>
      <c r="P18" s="19">
        <f>SUM(Q18:S18)</f>
        <v>-241</v>
      </c>
      <c r="Q18" s="19"/>
      <c r="R18" s="19">
        <v>-241</v>
      </c>
      <c r="S18" s="33"/>
      <c r="T18" s="19">
        <f t="shared" si="0"/>
        <v>0</v>
      </c>
      <c r="U18" s="27"/>
      <c r="V18" s="27"/>
      <c r="W18" s="28"/>
      <c r="X18" s="19"/>
      <c r="Y18" s="19"/>
      <c r="Z18" s="33"/>
      <c r="AA18" s="19">
        <f t="shared" si="3"/>
        <v>0</v>
      </c>
      <c r="AB18" s="27"/>
      <c r="AC18" s="27"/>
      <c r="AD18" s="28"/>
    </row>
    <row r="19" spans="1:30" s="29" customFormat="1" ht="36" hidden="1">
      <c r="A19" s="79"/>
      <c r="B19" s="20" t="s">
        <v>48</v>
      </c>
      <c r="C19" s="20" t="s">
        <v>49</v>
      </c>
      <c r="D19" s="16"/>
      <c r="E19" s="16"/>
      <c r="F19" s="16"/>
      <c r="G19" s="21"/>
      <c r="H19" s="22"/>
      <c r="I19" s="22"/>
      <c r="J19" s="18"/>
      <c r="K19" s="18"/>
      <c r="L19" s="18"/>
      <c r="M19" s="18"/>
      <c r="N19" s="18"/>
      <c r="O19" s="18"/>
      <c r="P19" s="19">
        <f>SUM(Q19:S19)</f>
        <v>-125</v>
      </c>
      <c r="Q19" s="19">
        <v>-125</v>
      </c>
      <c r="R19" s="19"/>
      <c r="S19" s="33"/>
      <c r="T19" s="19">
        <f t="shared" si="0"/>
        <v>0</v>
      </c>
      <c r="U19" s="27"/>
      <c r="V19" s="27"/>
      <c r="W19" s="28"/>
      <c r="X19" s="19"/>
      <c r="Y19" s="19"/>
      <c r="Z19" s="33"/>
      <c r="AA19" s="19">
        <f t="shared" si="3"/>
        <v>0</v>
      </c>
      <c r="AB19" s="27"/>
      <c r="AC19" s="27"/>
      <c r="AD19" s="28"/>
    </row>
    <row r="20" spans="1:30" s="29" customFormat="1" ht="24" hidden="1">
      <c r="A20" s="79"/>
      <c r="B20" s="20" t="s">
        <v>50</v>
      </c>
      <c r="C20" s="20" t="s">
        <v>51</v>
      </c>
      <c r="D20" s="16"/>
      <c r="E20" s="16"/>
      <c r="F20" s="16"/>
      <c r="G20" s="21">
        <v>50805</v>
      </c>
      <c r="H20" s="22">
        <v>16829.6</v>
      </c>
      <c r="I20" s="22">
        <v>33975.4</v>
      </c>
      <c r="J20" s="18">
        <f>K20+L20</f>
        <v>53243.6</v>
      </c>
      <c r="K20" s="18">
        <v>16788.6</v>
      </c>
      <c r="L20" s="18">
        <v>36455</v>
      </c>
      <c r="M20" s="18">
        <f>N20+O20</f>
        <v>22386.4</v>
      </c>
      <c r="N20" s="18">
        <v>14325.4</v>
      </c>
      <c r="O20" s="18">
        <v>8061</v>
      </c>
      <c r="P20" s="19">
        <f>SUM(Q20:S20)</f>
        <v>-6979</v>
      </c>
      <c r="Q20" s="19"/>
      <c r="R20" s="19">
        <v>-6979</v>
      </c>
      <c r="S20" s="9"/>
      <c r="T20" s="19">
        <f t="shared" si="0"/>
        <v>0</v>
      </c>
      <c r="U20" s="27"/>
      <c r="V20" s="27"/>
      <c r="W20" s="28"/>
      <c r="X20" s="19"/>
      <c r="Y20" s="19"/>
      <c r="Z20" s="9"/>
      <c r="AA20" s="19">
        <f t="shared" si="3"/>
        <v>0</v>
      </c>
      <c r="AB20" s="27"/>
      <c r="AC20" s="27"/>
      <c r="AD20" s="28"/>
    </row>
    <row r="21" spans="1:30" s="29" customFormat="1" ht="324" hidden="1">
      <c r="A21" s="79"/>
      <c r="B21" s="34" t="s">
        <v>52</v>
      </c>
      <c r="C21" s="20" t="s">
        <v>53</v>
      </c>
      <c r="D21" s="16"/>
      <c r="E21" s="16"/>
      <c r="F21" s="16"/>
      <c r="G21" s="21"/>
      <c r="H21" s="22"/>
      <c r="I21" s="22"/>
      <c r="J21" s="18"/>
      <c r="K21" s="18"/>
      <c r="L21" s="18"/>
      <c r="M21" s="18"/>
      <c r="N21" s="18"/>
      <c r="O21" s="18"/>
      <c r="P21" s="19">
        <f>SUM(Q21:S21)</f>
        <v>-11606.4</v>
      </c>
      <c r="Q21" s="35">
        <v>-11606.4</v>
      </c>
      <c r="R21" s="19"/>
      <c r="S21" s="33"/>
      <c r="T21" s="19">
        <f t="shared" si="0"/>
        <v>0</v>
      </c>
      <c r="U21" s="27"/>
      <c r="V21" s="27"/>
      <c r="W21" s="28"/>
      <c r="X21" s="35"/>
      <c r="Y21" s="19"/>
      <c r="Z21" s="33"/>
      <c r="AA21" s="19">
        <f t="shared" si="3"/>
        <v>0</v>
      </c>
      <c r="AB21" s="27"/>
      <c r="AC21" s="27"/>
      <c r="AD21" s="28"/>
    </row>
    <row r="22" spans="1:30" s="29" customFormat="1" ht="180" hidden="1">
      <c r="A22" s="80"/>
      <c r="B22" s="20" t="s">
        <v>54</v>
      </c>
      <c r="C22" s="20" t="s">
        <v>55</v>
      </c>
      <c r="D22" s="16"/>
      <c r="E22" s="16"/>
      <c r="F22" s="16"/>
      <c r="G22" s="21">
        <v>50805</v>
      </c>
      <c r="H22" s="22">
        <v>16829.6</v>
      </c>
      <c r="I22" s="22">
        <v>33975.4</v>
      </c>
      <c r="J22" s="18">
        <f t="shared" si="4"/>
        <v>53243.6</v>
      </c>
      <c r="K22" s="18">
        <v>16788.6</v>
      </c>
      <c r="L22" s="18">
        <v>36455</v>
      </c>
      <c r="M22" s="18">
        <f t="shared" si="1"/>
        <v>22386.4</v>
      </c>
      <c r="N22" s="18">
        <v>14325.4</v>
      </c>
      <c r="O22" s="18">
        <v>8061</v>
      </c>
      <c r="P22" s="19">
        <f t="shared" si="2"/>
        <v>0</v>
      </c>
      <c r="Q22" s="19"/>
      <c r="R22" s="19"/>
      <c r="S22" s="9"/>
      <c r="T22" s="19">
        <f t="shared" si="0"/>
        <v>0</v>
      </c>
      <c r="U22" s="27"/>
      <c r="V22" s="27"/>
      <c r="W22" s="28"/>
      <c r="X22" s="19"/>
      <c r="Y22" s="19"/>
      <c r="Z22" s="9"/>
      <c r="AA22" s="19">
        <f t="shared" si="3"/>
        <v>0</v>
      </c>
      <c r="AB22" s="27"/>
      <c r="AC22" s="27"/>
      <c r="AD22" s="28"/>
    </row>
    <row r="23" spans="1:30" s="29" customFormat="1" ht="15.75" hidden="1">
      <c r="A23" s="85" t="s">
        <v>56</v>
      </c>
      <c r="B23" s="86"/>
      <c r="C23" s="48"/>
      <c r="D23" s="24"/>
      <c r="E23" s="24"/>
      <c r="F23" s="24"/>
      <c r="G23" s="36">
        <f aca="true" t="shared" si="5" ref="G23:O23">SUM(G14:G22)</f>
        <v>186843</v>
      </c>
      <c r="H23" s="36">
        <f t="shared" si="5"/>
        <v>33659.2</v>
      </c>
      <c r="I23" s="36">
        <f t="shared" si="5"/>
        <v>153183.8</v>
      </c>
      <c r="J23" s="26">
        <f t="shared" si="5"/>
        <v>195811.30000000002</v>
      </c>
      <c r="K23" s="26">
        <f t="shared" si="5"/>
        <v>33577.2</v>
      </c>
      <c r="L23" s="26">
        <f t="shared" si="5"/>
        <v>162234.1</v>
      </c>
      <c r="M23" s="26">
        <f t="shared" si="5"/>
        <v>187264.9</v>
      </c>
      <c r="N23" s="26">
        <f t="shared" si="5"/>
        <v>28650.8</v>
      </c>
      <c r="O23" s="26">
        <f t="shared" si="5"/>
        <v>158614.1</v>
      </c>
      <c r="P23" s="37">
        <f>SUM(P12:P22)</f>
        <v>-38540.383</v>
      </c>
      <c r="Q23" s="38">
        <f>SUM(Q12:Q22)</f>
        <v>-11731.4</v>
      </c>
      <c r="R23" s="38">
        <f>SUM(R12:R22)</f>
        <v>-26725.8</v>
      </c>
      <c r="S23" s="37">
        <f>SUM(S12:S22)</f>
        <v>-83.183</v>
      </c>
      <c r="T23" s="27">
        <f t="shared" si="0"/>
        <v>0</v>
      </c>
      <c r="U23" s="27">
        <f>SUM(V23:X23)</f>
        <v>0</v>
      </c>
      <c r="V23" s="27">
        <f>SUM(W23:Y23)</f>
        <v>0</v>
      </c>
      <c r="W23" s="27">
        <f>SUM(X23:Z23)</f>
        <v>0</v>
      </c>
      <c r="X23" s="38">
        <f>SUM(X12:X22)</f>
        <v>0</v>
      </c>
      <c r="Y23" s="38"/>
      <c r="Z23" s="37">
        <f>SUM(Z12:Z22)</f>
        <v>0</v>
      </c>
      <c r="AA23" s="27">
        <f t="shared" si="3"/>
        <v>0</v>
      </c>
      <c r="AB23" s="27">
        <f>SUM(AC23:AE23)</f>
        <v>0</v>
      </c>
      <c r="AC23" s="27">
        <f>SUM(AD23:AF23)</f>
        <v>0</v>
      </c>
      <c r="AD23" s="27">
        <f>SUM(AE23:AG23)</f>
        <v>0</v>
      </c>
    </row>
    <row r="24" spans="1:30" ht="48">
      <c r="A24" s="68" t="s">
        <v>57</v>
      </c>
      <c r="B24" s="14" t="s">
        <v>58</v>
      </c>
      <c r="C24" s="15" t="s">
        <v>59</v>
      </c>
      <c r="D24" s="16"/>
      <c r="E24" s="16"/>
      <c r="F24" s="16"/>
      <c r="G24" s="17"/>
      <c r="H24" s="16"/>
      <c r="I24" s="17"/>
      <c r="J24" s="18"/>
      <c r="K24" s="18"/>
      <c r="L24" s="18"/>
      <c r="M24" s="18"/>
      <c r="N24" s="18"/>
      <c r="O24" s="18"/>
      <c r="P24" s="18">
        <f>SUM(Q24:S24)</f>
        <v>100</v>
      </c>
      <c r="Q24" s="18">
        <v>0</v>
      </c>
      <c r="R24" s="18">
        <v>0</v>
      </c>
      <c r="S24" s="18">
        <v>100</v>
      </c>
      <c r="T24" s="19">
        <f t="shared" si="0"/>
        <v>200</v>
      </c>
      <c r="U24" s="19"/>
      <c r="V24" s="19"/>
      <c r="W24" s="96">
        <v>200</v>
      </c>
      <c r="X24" s="18">
        <v>0</v>
      </c>
      <c r="Y24" s="18"/>
      <c r="Z24" s="18"/>
      <c r="AA24" s="19">
        <f t="shared" si="3"/>
        <v>200</v>
      </c>
      <c r="AB24" s="19"/>
      <c r="AC24" s="19"/>
      <c r="AD24" s="96">
        <v>200</v>
      </c>
    </row>
    <row r="25" spans="1:30" ht="168">
      <c r="A25" s="76"/>
      <c r="B25" s="39" t="s">
        <v>60</v>
      </c>
      <c r="C25" s="39" t="s">
        <v>61</v>
      </c>
      <c r="D25" s="16"/>
      <c r="E25" s="16"/>
      <c r="F25" s="16"/>
      <c r="G25" s="17"/>
      <c r="H25" s="16"/>
      <c r="I25" s="17"/>
      <c r="J25" s="18"/>
      <c r="K25" s="18"/>
      <c r="L25" s="18"/>
      <c r="M25" s="18"/>
      <c r="N25" s="18"/>
      <c r="O25" s="18"/>
      <c r="P25" s="18">
        <f>SUM(Q25:S25)</f>
        <v>2232</v>
      </c>
      <c r="Q25" s="18">
        <v>2232</v>
      </c>
      <c r="R25" s="18"/>
      <c r="S25" s="18"/>
      <c r="T25" s="19">
        <f t="shared" si="0"/>
        <v>2232</v>
      </c>
      <c r="U25" s="19">
        <v>2232</v>
      </c>
      <c r="V25" s="19"/>
      <c r="W25" s="96"/>
      <c r="X25" s="18">
        <v>3393</v>
      </c>
      <c r="Y25" s="18"/>
      <c r="Z25" s="18"/>
      <c r="AA25" s="19">
        <f t="shared" si="3"/>
        <v>5625</v>
      </c>
      <c r="AB25" s="19">
        <f>U25+X25</f>
        <v>5625</v>
      </c>
      <c r="AC25" s="19"/>
      <c r="AD25" s="96"/>
    </row>
    <row r="26" spans="1:30" ht="110.25" customHeight="1">
      <c r="A26" s="76"/>
      <c r="B26" s="39" t="s">
        <v>62</v>
      </c>
      <c r="C26" s="39" t="s">
        <v>63</v>
      </c>
      <c r="D26" s="16"/>
      <c r="E26" s="16"/>
      <c r="F26" s="16"/>
      <c r="G26" s="17"/>
      <c r="H26" s="16"/>
      <c r="I26" s="17"/>
      <c r="J26" s="18"/>
      <c r="K26" s="18"/>
      <c r="L26" s="18"/>
      <c r="M26" s="18"/>
      <c r="N26" s="18"/>
      <c r="O26" s="18"/>
      <c r="P26" s="18">
        <f>SUM(Q26:S26)</f>
        <v>558</v>
      </c>
      <c r="Q26" s="18">
        <v>558</v>
      </c>
      <c r="R26" s="18"/>
      <c r="S26" s="18"/>
      <c r="T26" s="19">
        <f t="shared" si="0"/>
        <v>558</v>
      </c>
      <c r="U26" s="19">
        <v>558</v>
      </c>
      <c r="V26" s="19"/>
      <c r="W26" s="96"/>
      <c r="X26" s="18">
        <v>4.5</v>
      </c>
      <c r="Y26" s="18"/>
      <c r="Z26" s="18"/>
      <c r="AA26" s="19">
        <f t="shared" si="3"/>
        <v>562.5</v>
      </c>
      <c r="AB26" s="19">
        <f>U26+X26</f>
        <v>562.5</v>
      </c>
      <c r="AC26" s="19"/>
      <c r="AD26" s="96"/>
    </row>
    <row r="27" spans="1:30" ht="30.75" customHeight="1">
      <c r="A27" s="76"/>
      <c r="B27" s="20" t="s">
        <v>42</v>
      </c>
      <c r="C27" s="20" t="s">
        <v>43</v>
      </c>
      <c r="D27" s="16"/>
      <c r="E27" s="16"/>
      <c r="F27" s="16"/>
      <c r="G27" s="21">
        <v>4032</v>
      </c>
      <c r="H27" s="22"/>
      <c r="I27" s="22">
        <v>4032</v>
      </c>
      <c r="J27" s="18">
        <f>K27+L27</f>
        <v>4225.5</v>
      </c>
      <c r="K27" s="18"/>
      <c r="L27" s="18">
        <v>4225.5</v>
      </c>
      <c r="M27" s="18" t="e">
        <f>N27+O27</f>
        <v>#REF!</v>
      </c>
      <c r="N27" s="18" t="e">
        <f>SUM(#REF!)</f>
        <v>#REF!</v>
      </c>
      <c r="O27" s="18">
        <v>1914.5</v>
      </c>
      <c r="P27" s="18">
        <f>SUM(Q27:S27)</f>
        <v>45</v>
      </c>
      <c r="Q27" s="18">
        <v>0</v>
      </c>
      <c r="R27" s="18">
        <v>0</v>
      </c>
      <c r="S27" s="18">
        <v>45</v>
      </c>
      <c r="T27" s="19">
        <f t="shared" si="0"/>
        <v>45</v>
      </c>
      <c r="U27" s="19"/>
      <c r="V27" s="19"/>
      <c r="W27" s="97">
        <f>S27</f>
        <v>45</v>
      </c>
      <c r="X27" s="18">
        <v>0</v>
      </c>
      <c r="Y27" s="18">
        <v>0</v>
      </c>
      <c r="Z27" s="18"/>
      <c r="AA27" s="19">
        <f t="shared" si="3"/>
        <v>45</v>
      </c>
      <c r="AB27" s="19"/>
      <c r="AC27" s="19"/>
      <c r="AD27" s="97">
        <f>W27+Z27</f>
        <v>45</v>
      </c>
    </row>
    <row r="28" spans="1:30" ht="15.75">
      <c r="A28" s="77" t="s">
        <v>64</v>
      </c>
      <c r="B28" s="78"/>
      <c r="C28" s="48"/>
      <c r="D28" s="24"/>
      <c r="E28" s="24"/>
      <c r="F28" s="24"/>
      <c r="G28" s="40" t="e">
        <f>#REF!+#REF!</f>
        <v>#REF!</v>
      </c>
      <c r="H28" s="40" t="e">
        <f>#REF!+#REF!</f>
        <v>#REF!</v>
      </c>
      <c r="I28" s="25" t="e">
        <f>#REF!+#REF!</f>
        <v>#REF!</v>
      </c>
      <c r="J28" s="26" t="e">
        <f>#REF!+#REF!</f>
        <v>#REF!</v>
      </c>
      <c r="K28" s="26" t="e">
        <f>#REF!+#REF!</f>
        <v>#REF!</v>
      </c>
      <c r="L28" s="26" t="e">
        <f>#REF!+#REF!</f>
        <v>#REF!</v>
      </c>
      <c r="M28" s="26" t="e">
        <f>#REF!+#REF!</f>
        <v>#REF!</v>
      </c>
      <c r="N28" s="26" t="e">
        <f>#REF!+#REF!</f>
        <v>#REF!</v>
      </c>
      <c r="O28" s="26" t="e">
        <f>#REF!+#REF!</f>
        <v>#REF!</v>
      </c>
      <c r="P28" s="27">
        <f aca="true" t="shared" si="6" ref="P28:W28">SUM(P24:P27)</f>
        <v>2935</v>
      </c>
      <c r="Q28" s="27">
        <f t="shared" si="6"/>
        <v>2790</v>
      </c>
      <c r="R28" s="27">
        <f t="shared" si="6"/>
        <v>0</v>
      </c>
      <c r="S28" s="27">
        <f t="shared" si="6"/>
        <v>145</v>
      </c>
      <c r="T28" s="27">
        <f t="shared" si="6"/>
        <v>3035</v>
      </c>
      <c r="U28" s="27">
        <f t="shared" si="6"/>
        <v>2790</v>
      </c>
      <c r="V28" s="27">
        <f t="shared" si="6"/>
        <v>0</v>
      </c>
      <c r="W28" s="27">
        <f t="shared" si="6"/>
        <v>245</v>
      </c>
      <c r="X28" s="27">
        <f aca="true" t="shared" si="7" ref="X28:AD28">SUM(X24:X27)</f>
        <v>3397.5</v>
      </c>
      <c r="Y28" s="27">
        <f t="shared" si="7"/>
        <v>0</v>
      </c>
      <c r="Z28" s="27">
        <f t="shared" si="7"/>
        <v>0</v>
      </c>
      <c r="AA28" s="27">
        <f t="shared" si="7"/>
        <v>6432.5</v>
      </c>
      <c r="AB28" s="27">
        <f t="shared" si="7"/>
        <v>6187.5</v>
      </c>
      <c r="AC28" s="27">
        <f t="shared" si="7"/>
        <v>0</v>
      </c>
      <c r="AD28" s="27">
        <f t="shared" si="7"/>
        <v>245</v>
      </c>
    </row>
    <row r="29" spans="1:30" s="42" customFormat="1" ht="21.75" customHeight="1">
      <c r="A29" s="41"/>
      <c r="B29" s="50" t="s">
        <v>65</v>
      </c>
      <c r="C29" s="50"/>
      <c r="D29" s="11"/>
      <c r="E29" s="11"/>
      <c r="F29" s="11"/>
      <c r="G29" s="11"/>
      <c r="H29" s="11"/>
      <c r="I29" s="11"/>
      <c r="J29" s="49"/>
      <c r="K29" s="49"/>
      <c r="L29" s="49"/>
      <c r="M29" s="49"/>
      <c r="N29" s="49"/>
      <c r="O29" s="49"/>
      <c r="P29" s="49">
        <f>P11+P28+P23</f>
        <v>-34364.383</v>
      </c>
      <c r="Q29" s="49">
        <f aca="true" t="shared" si="8" ref="Q29:W29">Q11+Q28+Q23</f>
        <v>-8941.4</v>
      </c>
      <c r="R29" s="49">
        <f t="shared" si="8"/>
        <v>-25484.8</v>
      </c>
      <c r="S29" s="49">
        <f t="shared" si="8"/>
        <v>61.81699999999999</v>
      </c>
      <c r="T29" s="49">
        <f t="shared" si="8"/>
        <v>20633.1</v>
      </c>
      <c r="U29" s="49">
        <f t="shared" si="8"/>
        <v>2790</v>
      </c>
      <c r="V29" s="49">
        <f t="shared" si="8"/>
        <v>17598.1</v>
      </c>
      <c r="W29" s="49">
        <f t="shared" si="8"/>
        <v>245</v>
      </c>
      <c r="X29" s="49">
        <f aca="true" t="shared" si="9" ref="X29:AD29">X11+X28+X23</f>
        <v>3397.5</v>
      </c>
      <c r="Y29" s="49">
        <f t="shared" si="9"/>
        <v>0</v>
      </c>
      <c r="Z29" s="49">
        <f t="shared" si="9"/>
        <v>0</v>
      </c>
      <c r="AA29" s="49">
        <f t="shared" si="9"/>
        <v>24030.6</v>
      </c>
      <c r="AB29" s="49">
        <f t="shared" si="9"/>
        <v>6187.5</v>
      </c>
      <c r="AC29" s="49">
        <f t="shared" si="9"/>
        <v>17598.1</v>
      </c>
      <c r="AD29" s="49">
        <f t="shared" si="9"/>
        <v>245</v>
      </c>
    </row>
    <row r="30" spans="1:29" ht="12.75">
      <c r="A30" s="43"/>
      <c r="B30" s="44"/>
      <c r="C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X30" s="45"/>
      <c r="Y30" s="45"/>
      <c r="Z30" s="45"/>
      <c r="AA30" s="45"/>
      <c r="AB30" s="45"/>
      <c r="AC30" s="45"/>
    </row>
    <row r="31" spans="1:29" ht="12.75">
      <c r="A31" s="43"/>
      <c r="B31" s="44"/>
      <c r="C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X31" s="45"/>
      <c r="Y31" s="45"/>
      <c r="Z31" s="45"/>
      <c r="AA31" s="45"/>
      <c r="AB31" s="45"/>
      <c r="AC31" s="45"/>
    </row>
    <row r="32" spans="1:29" ht="12.75">
      <c r="A32" s="43"/>
      <c r="B32" s="44"/>
      <c r="C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X32" s="45"/>
      <c r="Y32" s="45"/>
      <c r="Z32" s="45"/>
      <c r="AA32" s="45"/>
      <c r="AB32" s="45"/>
      <c r="AC32" s="45"/>
    </row>
    <row r="33" spans="3:29" ht="12.75">
      <c r="C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X33" s="45"/>
      <c r="Y33" s="45"/>
      <c r="Z33" s="45"/>
      <c r="AA33" s="45"/>
      <c r="AB33" s="45"/>
      <c r="AC33" s="45"/>
    </row>
    <row r="34" spans="3:29" ht="12.75">
      <c r="C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X34" s="45"/>
      <c r="Y34" s="45"/>
      <c r="Z34" s="45"/>
      <c r="AA34" s="45"/>
      <c r="AB34" s="45"/>
      <c r="AC34" s="45"/>
    </row>
    <row r="35" spans="3:29" ht="12.75">
      <c r="C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X35" s="45"/>
      <c r="Y35" s="45"/>
      <c r="Z35" s="45"/>
      <c r="AA35" s="45"/>
      <c r="AB35" s="45"/>
      <c r="AC35" s="45"/>
    </row>
    <row r="36" spans="10:29" ht="12.75"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X36" s="45"/>
      <c r="Y36" s="45"/>
      <c r="Z36" s="45"/>
      <c r="AA36" s="45"/>
      <c r="AB36" s="45"/>
      <c r="AC36" s="45"/>
    </row>
    <row r="37" spans="10:29" ht="12.75"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X37" s="45"/>
      <c r="Y37" s="45"/>
      <c r="Z37" s="45"/>
      <c r="AA37" s="45"/>
      <c r="AB37" s="45"/>
      <c r="AC37" s="45"/>
    </row>
    <row r="38" spans="10:29" ht="12.75"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X38" s="45"/>
      <c r="Y38" s="45"/>
      <c r="Z38" s="45"/>
      <c r="AA38" s="45"/>
      <c r="AB38" s="45"/>
      <c r="AC38" s="45"/>
    </row>
    <row r="39" spans="10:29" ht="12.75"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X39" s="45"/>
      <c r="Y39" s="45"/>
      <c r="Z39" s="45"/>
      <c r="AA39" s="45"/>
      <c r="AB39" s="45"/>
      <c r="AC39" s="45"/>
    </row>
    <row r="40" spans="10:29" ht="12.75"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X40" s="45"/>
      <c r="Y40" s="45"/>
      <c r="Z40" s="45"/>
      <c r="AA40" s="45"/>
      <c r="AB40" s="45"/>
      <c r="AC40" s="45"/>
    </row>
    <row r="41" spans="10:29" ht="12.75"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X41" s="45"/>
      <c r="Y41" s="45"/>
      <c r="Z41" s="45"/>
      <c r="AA41" s="45"/>
      <c r="AB41" s="45"/>
      <c r="AC41" s="45"/>
    </row>
    <row r="42" spans="10:29" ht="12.75"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X42" s="45"/>
      <c r="Y42" s="45"/>
      <c r="Z42" s="45"/>
      <c r="AA42" s="45"/>
      <c r="AB42" s="45"/>
      <c r="AC42" s="45"/>
    </row>
    <row r="43" spans="10:29" ht="12.75"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X43" s="45"/>
      <c r="Y43" s="45"/>
      <c r="Z43" s="45"/>
      <c r="AA43" s="45"/>
      <c r="AB43" s="45"/>
      <c r="AC43" s="45"/>
    </row>
    <row r="44" spans="2:29" ht="15">
      <c r="B44" s="87"/>
      <c r="C44" s="88"/>
      <c r="D44" s="88"/>
      <c r="E44" s="88"/>
      <c r="F44" s="89"/>
      <c r="G44" s="8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X44" s="45"/>
      <c r="Y44" s="45"/>
      <c r="Z44" s="45"/>
      <c r="AA44" s="45"/>
      <c r="AB44" s="45"/>
      <c r="AC44" s="45"/>
    </row>
    <row r="45" spans="10:29" ht="12.75"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X45" s="45"/>
      <c r="Y45" s="45"/>
      <c r="Z45" s="45"/>
      <c r="AA45" s="45"/>
      <c r="AB45" s="45"/>
      <c r="AC45" s="45"/>
    </row>
    <row r="46" spans="10:29" ht="12.75"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X46" s="45"/>
      <c r="Y46" s="45"/>
      <c r="Z46" s="45"/>
      <c r="AA46" s="45"/>
      <c r="AB46" s="45"/>
      <c r="AC46" s="45"/>
    </row>
  </sheetData>
  <sheetProtection/>
  <mergeCells count="34">
    <mergeCell ref="A23:B23"/>
    <mergeCell ref="A24:A27"/>
    <mergeCell ref="A28:B28"/>
    <mergeCell ref="B44:G44"/>
    <mergeCell ref="AA2:AD2"/>
    <mergeCell ref="AA5:AD5"/>
    <mergeCell ref="AA6:AA7"/>
    <mergeCell ref="X5:Z5"/>
    <mergeCell ref="A3:AC3"/>
    <mergeCell ref="P6:P7"/>
    <mergeCell ref="A8:A10"/>
    <mergeCell ref="A11:B11"/>
    <mergeCell ref="A12:A17"/>
    <mergeCell ref="A18:A22"/>
    <mergeCell ref="T5:W5"/>
    <mergeCell ref="D6:D7"/>
    <mergeCell ref="E6:E7"/>
    <mergeCell ref="F6:F7"/>
    <mergeCell ref="G6:G7"/>
    <mergeCell ref="M6:M7"/>
    <mergeCell ref="N6:O6"/>
    <mergeCell ref="T2:W2"/>
    <mergeCell ref="M5:O5"/>
    <mergeCell ref="P5:S5"/>
    <mergeCell ref="T6:T7"/>
    <mergeCell ref="A5:A7"/>
    <mergeCell ref="B5:B7"/>
    <mergeCell ref="C5:C7"/>
    <mergeCell ref="D5:F5"/>
    <mergeCell ref="G5:I5"/>
    <mergeCell ref="J5:L5"/>
    <mergeCell ref="H6:I6"/>
    <mergeCell ref="J6:J7"/>
    <mergeCell ref="K6:L6"/>
  </mergeCells>
  <printOptions/>
  <pageMargins left="0" right="0" top="0.5905511811023623" bottom="0.1968503937007874" header="0.11811023622047245" footer="0.11811023622047245"/>
  <pageSetup firstPageNumber="32" useFirstPageNumber="1" fitToHeight="2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2012-06-05T02:35:30Z</cp:lastPrinted>
  <dcterms:created xsi:type="dcterms:W3CDTF">2012-05-25T08:40:52Z</dcterms:created>
  <dcterms:modified xsi:type="dcterms:W3CDTF">2012-06-05T02:35:47Z</dcterms:modified>
  <cp:category/>
  <cp:version/>
  <cp:contentType/>
  <cp:contentStatus/>
</cp:coreProperties>
</file>