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 1" sheetId="1" r:id="rId1"/>
    <sheet name="прилож 3" sheetId="2" state="hidden" r:id="rId2"/>
    <sheet name="прилож 6" sheetId="3" state="hidden" r:id="rId3"/>
    <sheet name="прилож &quot;20" sheetId="4" r:id="rId4"/>
    <sheet name="прилож 21" sheetId="5" state="hidden" r:id="rId5"/>
  </sheets>
  <definedNames>
    <definedName name="_xlnm.Print_Area" localSheetId="3">'прилож "20'!$A$1:$C$12</definedName>
    <definedName name="_xlnm.Print_Area" localSheetId="0">'прилож 1'!$A$1:$E$31</definedName>
    <definedName name="_xlnm.Print_Area" localSheetId="4">'прилож 21'!$A$1:$E$19</definedName>
    <definedName name="_xlnm.Print_Area" localSheetId="1">'прилож 3'!$A$1:$G$25</definedName>
    <definedName name="_xlnm.Print_Area" localSheetId="2">'прилож 6'!$A$3:$C$21</definedName>
  </definedNames>
  <calcPr fullCalcOnLoad="1"/>
</workbook>
</file>

<file path=xl/sharedStrings.xml><?xml version="1.0" encoding="utf-8"?>
<sst xmlns="http://schemas.openxmlformats.org/spreadsheetml/2006/main" count="187" uniqueCount="115">
  <si>
    <t>Наименование источника</t>
  </si>
  <si>
    <t>Код бюджетной классификации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</si>
  <si>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</si>
  <si>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</si>
  <si>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</si>
  <si>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</si>
  <si>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</si>
  <si>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</si>
  <si>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</si>
  <si>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</si>
  <si>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</si>
  <si>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</si>
  <si>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</si>
  <si>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</si>
  <si>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</si>
  <si>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</si>
  <si>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</si>
  <si>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</si>
  <si>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</si>
  <si>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</si>
  <si>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</si>
  <si>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</si>
  <si>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</si>
  <si>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</si>
  <si>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</si>
  <si>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</si>
  <si>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</si>
  <si>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</si>
  <si>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</si>
  <si>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</si>
  <si>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</si>
  <si>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</si>
  <si>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</si>
  <si>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</si>
  <si>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</si>
  <si>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</si>
  <si>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</si>
  <si>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</si>
  <si>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</si>
  <si>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01 06 05 01 05 0000 640</t>
  </si>
  <si>
    <t>01 06 05 02 05 0000 640</t>
  </si>
  <si>
    <t>01 0200 00 05 0000 810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</si>
  <si>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</si>
  <si>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</si>
  <si>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</si>
  <si>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</si>
  <si>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</si>
  <si>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</si>
  <si>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</si>
  <si>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</si>
  <si>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2015 год</t>
  </si>
  <si>
    <t>Приложение 1</t>
  </si>
  <si>
    <t xml:space="preserve"> Приложение 6</t>
  </si>
  <si>
    <t xml:space="preserve"> Приложение 20</t>
  </si>
  <si>
    <t>Приложение 21</t>
  </si>
  <si>
    <t>Источники финансирования дефицита  бюджета  МО "Онгудайский район" на 2014 год</t>
  </si>
  <si>
    <t>Источники финансирования дефицита  бюджета  МО "Онгудайский район" на 2015-2016 год</t>
  </si>
  <si>
    <t>2016 год</t>
  </si>
  <si>
    <t>Программа внутренних заимствований муниципального образования "Онгудайский район" на 2014 год</t>
  </si>
  <si>
    <t>Программа внутренних заимствований муниципального образования "Онгудайский район" на 2015 и 2016 годы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</si>
  <si>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</si>
  <si>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</si>
  <si>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</si>
  <si>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01 03 01 00 05 0000 710</t>
  </si>
  <si>
    <t>01 03 01 00 05 0000 810</t>
  </si>
  <si>
    <t>к решению  "О бюджете муниципального образования "Онгудайский район" на 2014 год и на плановый период 2015 и 2016 годов"</t>
  </si>
  <si>
    <t>092 01 02 00 00 05 0000 810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</si>
  <si>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</si>
  <si>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муниципального района кредитов  от кредитных организаций в валюте Российской Федерации</t>
  </si>
  <si>
    <t>000 01 00 00 00 00 0000 000</t>
  </si>
  <si>
    <t>Приложение 3</t>
  </si>
  <si>
    <t xml:space="preserve"> 01 02 00 00 05 0000 710</t>
  </si>
  <si>
    <t xml:space="preserve"> 01 02 00 00 05 0000 810</t>
  </si>
  <si>
    <t>Увеличение прочих остатков денежных средств бюджетов муниципальных районов</t>
  </si>
  <si>
    <t>к решению  "О бюджете муниципального образования "Онгудайский район" на 2013 год и на  2014 и 2015 годы" ( в ред сессии от 20.03.2014 год №5-1; от ___2014год №__)</t>
  </si>
  <si>
    <t>Код  бюджетной классификации</t>
  </si>
  <si>
    <t>Сумма, тыс.рублей</t>
  </si>
  <si>
    <t>ИСТОЧНИКИ ВНУТРЕННЕГО ФИНАНСИРОВАНИЯ ДЕФИЦИТОВ БЮДЖЕТОВ</t>
  </si>
  <si>
    <t>000</t>
  </si>
  <si>
    <t>01000000000000000</t>
  </si>
  <si>
    <t xml:space="preserve"> 01020000000000000</t>
  </si>
  <si>
    <t xml:space="preserve"> 01020000000000700</t>
  </si>
  <si>
    <t>Получение кредитов от кредитных организаций  бюджетами муниципальных районов в валюте Российской Федерации</t>
  </si>
  <si>
    <t xml:space="preserve"> 01020000050000710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</si>
  <si>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</si>
  <si>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</si>
  <si>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</si>
  <si>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</si>
  <si>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01030100050000710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</si>
  <si>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</si>
  <si>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</si>
  <si>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</si>
  <si>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</si>
  <si>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</si>
  <si>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</si>
  <si>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</si>
  <si>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</si>
  <si>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</si>
  <si>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</si>
  <si>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</si>
  <si>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</si>
  <si>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</si>
  <si>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</si>
  <si>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</si>
  <si>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</si>
  <si>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</si>
  <si>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</si>
  <si>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</si>
  <si>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</si>
  <si>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</si>
  <si>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01050201050000610</t>
  </si>
  <si>
    <t>Уменьшение прочих остатков денежных средств бюджетов поселений</t>
  </si>
  <si>
    <t>00001050201100000610</t>
  </si>
  <si>
    <t>к решению  "О бюджете муниципального образования "Онгудайский район" на 2013 год и на  2014 и 2015 годы" ( в ред сессии от 20.03.2014 год №5-1; от 27.06.2014год №7-2;от 30.10.2014г. №9-1)</t>
  </si>
  <si>
    <t>к решению  "О бюджете муниципального образования "Онгудайский район" на 2013 год и на  2014 и 2015 годы" ( в ред сессии от 20.03.2014 г. №5-1; от 27.06.2014г. №7-2;от30.10.2014г. №9-1)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</si>
</sst>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00000_р_._-;\-* #,##0.000000_р_._-;_-* &quot;-&quot;??_р_.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_р_._-;\-* #,##0.000_р_._-;_-* &quot;-&quot;??_р_._-;_-@_-"/>
    <numFmt numFmtId="187" formatCode="#,##0.000"/>
    <numFmt numFmtId="188" formatCode="#,##0.0000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4" fillId="0" borderId="12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" fontId="1" fillId="0" borderId="0" xfId="0" applyNumberFormat="1" applyFont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wrapText="1"/>
    </xf>
    <xf numFmtId="1" fontId="3" fillId="33" borderId="15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center" wrapText="1"/>
    </xf>
    <xf numFmtId="1" fontId="4" fillId="33" borderId="15" xfId="0" applyNumberFormat="1" applyFont="1" applyFill="1" applyBorder="1" applyAlignment="1">
      <alignment horizontal="left" wrapText="1"/>
    </xf>
    <xf numFmtId="2" fontId="3" fillId="33" borderId="13" xfId="0" applyNumberFormat="1" applyFont="1" applyFill="1" applyBorder="1" applyAlignment="1">
      <alignment horizontal="right"/>
    </xf>
    <xf numFmtId="43" fontId="3" fillId="0" borderId="17" xfId="58" applyNumberFormat="1" applyFont="1" applyBorder="1" applyAlignment="1">
      <alignment/>
    </xf>
    <xf numFmtId="4" fontId="5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5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90" zoomScaleSheetLayoutView="90" zoomScalePageLayoutView="0" workbookViewId="0" topLeftCell="A10">
      <selection activeCell="B1" sqref="B1:C1"/>
    </sheetView>
  </sheetViews>
  <sheetFormatPr defaultColWidth="9.140625" defaultRowHeight="12.75"/>
  <cols>
    <col min="1" max="1" width="54.57421875" style="0" customWidth="1"/>
    <col min="2" max="2" width="6.7109375" style="0" customWidth="1"/>
    <col min="3" max="3" width="23.140625" style="0" customWidth="1"/>
    <col min="4" max="4" width="18.140625" style="0" customWidth="1"/>
    <col min="5" max="5" width="10.421875" style="0" bestFit="1" customWidth="1"/>
  </cols>
  <sheetData>
    <row r="1" spans="1:6" s="3" customFormat="1" ht="24.75" customHeight="1">
      <c r="A1" s="1"/>
      <c r="B1" s="78" t="s">
        <v>51</v>
      </c>
      <c r="C1" s="78"/>
      <c r="D1" s="60"/>
      <c r="F1" s="21"/>
    </row>
    <row r="2" spans="1:6" s="3" customFormat="1" ht="48.75" customHeight="1">
      <c r="A2" s="1"/>
      <c r="B2" s="100" t="s">
        <v>114</v>
      </c>
      <c r="C2" s="101"/>
      <c r="D2" s="101"/>
      <c r="E2" s="75"/>
      <c r="F2" s="21"/>
    </row>
    <row r="3" spans="1:6" s="3" customFormat="1" ht="30" customHeight="1">
      <c r="A3" s="1"/>
      <c r="B3" s="101"/>
      <c r="C3" s="101"/>
      <c r="D3" s="101"/>
      <c r="E3" s="75"/>
      <c r="F3" s="21"/>
    </row>
    <row r="4" spans="1:6" s="3" customFormat="1" ht="14.25" customHeight="1">
      <c r="A4" s="1"/>
      <c r="B4" s="61"/>
      <c r="C4" s="61"/>
      <c r="D4" s="61"/>
      <c r="E4" s="61"/>
      <c r="F4" s="21"/>
    </row>
    <row r="5" spans="1:6" s="63" customFormat="1" ht="18.75">
      <c r="A5" s="62" t="s">
        <v>55</v>
      </c>
      <c r="B5" s="62"/>
      <c r="C5" s="62"/>
      <c r="F5" s="64"/>
    </row>
    <row r="6" spans="1:6" s="3" customFormat="1" ht="12">
      <c r="A6" s="65"/>
      <c r="B6" s="65"/>
      <c r="C6" s="65"/>
      <c r="F6" s="21"/>
    </row>
    <row r="7" spans="1:6" s="33" customFormat="1" ht="15">
      <c r="A7" s="79" t="s">
        <v>0</v>
      </c>
      <c r="B7" s="80" t="s">
        <v>34</v>
      </c>
      <c r="C7" s="80" t="s">
        <v>75</v>
      </c>
      <c r="D7" s="80" t="s">
        <v>76</v>
      </c>
      <c r="F7" s="34"/>
    </row>
    <row r="8" spans="1:6" s="33" customFormat="1" ht="15">
      <c r="A8" s="79"/>
      <c r="B8" s="81"/>
      <c r="C8" s="81"/>
      <c r="D8" s="81"/>
      <c r="F8" s="34"/>
    </row>
    <row r="9" spans="1:5" s="33" customFormat="1" ht="15">
      <c r="A9" s="66" t="s">
        <v>2</v>
      </c>
      <c r="B9" s="67"/>
      <c r="C9" s="68"/>
      <c r="D9" s="74">
        <f>-D10</f>
        <v>-5733.36044</v>
      </c>
      <c r="E9" s="77"/>
    </row>
    <row r="10" spans="1:4" s="33" customFormat="1" ht="30">
      <c r="A10" s="69" t="s">
        <v>77</v>
      </c>
      <c r="B10" s="70" t="s">
        <v>78</v>
      </c>
      <c r="C10" s="71" t="s">
        <v>79</v>
      </c>
      <c r="D10" s="74">
        <f>D15+D11+D21</f>
        <v>5733.36044</v>
      </c>
    </row>
    <row r="11" spans="1:4" s="33" customFormat="1" ht="29.25">
      <c r="A11" s="72" t="s">
        <v>4</v>
      </c>
      <c r="B11" s="70" t="s">
        <v>78</v>
      </c>
      <c r="C11" s="71" t="s">
        <v>80</v>
      </c>
      <c r="D11" s="74">
        <f>D12</f>
        <v>2395.1211</v>
      </c>
    </row>
    <row r="12" spans="1:4" s="33" customFormat="1" ht="30">
      <c r="A12" s="69" t="s">
        <v>5</v>
      </c>
      <c r="B12" s="70" t="s">
        <v>78</v>
      </c>
      <c r="C12" s="71" t="s">
        <v>81</v>
      </c>
      <c r="D12" s="74">
        <f>D13</f>
        <v>2395.1211</v>
      </c>
    </row>
    <row r="13" spans="1:4" s="33" customFormat="1" ht="45">
      <c r="A13" s="69" t="s">
        <v>82</v>
      </c>
      <c r="B13" s="70" t="s">
        <v>36</v>
      </c>
      <c r="C13" s="71" t="s">
        <v>83</v>
      </c>
      <c r="D13" s="74">
        <f>D14</f>
        <v>2395.1211</v>
      </c>
    </row>
    <row r="14" spans="1:4" s="33" customFormat="1" ht="45">
      <c r="A14" s="69" t="s">
        <v>82</v>
      </c>
      <c r="B14" s="70" t="s">
        <v>36</v>
      </c>
      <c r="C14" s="71" t="s">
        <v>83</v>
      </c>
      <c r="D14" s="74">
        <f>6195.74-3000-800.62+0.0011</f>
        <v>2395.1211</v>
      </c>
    </row>
    <row r="15" spans="1:4" s="33" customFormat="1" ht="29.25">
      <c r="A15" s="72" t="s">
        <v>14</v>
      </c>
      <c r="B15" s="70" t="s">
        <v>78</v>
      </c>
      <c r="C15" s="71" t="s">
        <v>84</v>
      </c>
      <c r="D15" s="74">
        <f>D16</f>
        <v>956.8788999999999</v>
      </c>
    </row>
    <row r="16" spans="1:4" s="33" customFormat="1" ht="45">
      <c r="A16" s="69" t="s">
        <v>85</v>
      </c>
      <c r="B16" s="70" t="s">
        <v>78</v>
      </c>
      <c r="C16" s="71" t="s">
        <v>86</v>
      </c>
      <c r="D16" s="74">
        <f>D19+D17</f>
        <v>956.8788999999999</v>
      </c>
    </row>
    <row r="17" spans="1:4" s="33" customFormat="1" ht="45">
      <c r="A17" s="69" t="s">
        <v>16</v>
      </c>
      <c r="B17" s="70" t="s">
        <v>78</v>
      </c>
      <c r="C17" s="71" t="s">
        <v>87</v>
      </c>
      <c r="D17" s="74">
        <f>D18</f>
        <v>3000</v>
      </c>
    </row>
    <row r="18" spans="1:4" s="33" customFormat="1" ht="45">
      <c r="A18" s="69" t="s">
        <v>18</v>
      </c>
      <c r="B18" s="70" t="s">
        <v>36</v>
      </c>
      <c r="C18" s="71" t="s">
        <v>88</v>
      </c>
      <c r="D18" s="74">
        <v>3000</v>
      </c>
    </row>
    <row r="19" spans="1:4" s="33" customFormat="1" ht="45">
      <c r="A19" s="69" t="s">
        <v>20</v>
      </c>
      <c r="B19" s="70" t="s">
        <v>78</v>
      </c>
      <c r="C19" s="71" t="s">
        <v>89</v>
      </c>
      <c r="D19" s="74">
        <f>D20</f>
        <v>-2043.1211</v>
      </c>
    </row>
    <row r="20" spans="1:4" s="33" customFormat="1" ht="45">
      <c r="A20" s="69" t="s">
        <v>90</v>
      </c>
      <c r="B20" s="70" t="s">
        <v>36</v>
      </c>
      <c r="C20" s="71" t="s">
        <v>91</v>
      </c>
      <c r="D20" s="74">
        <f>-2043.1211</f>
        <v>-2043.1211</v>
      </c>
    </row>
    <row r="21" spans="1:4" s="33" customFormat="1" ht="29.25">
      <c r="A21" s="72" t="s">
        <v>92</v>
      </c>
      <c r="B21" s="70" t="s">
        <v>78</v>
      </c>
      <c r="C21" s="71" t="s">
        <v>93</v>
      </c>
      <c r="D21" s="74">
        <f>D27</f>
        <v>2381.36044</v>
      </c>
    </row>
    <row r="22" spans="1:4" s="33" customFormat="1" ht="15" hidden="1">
      <c r="A22" s="69" t="s">
        <v>94</v>
      </c>
      <c r="B22" s="70"/>
      <c r="C22" s="71" t="s">
        <v>95</v>
      </c>
      <c r="D22" s="74"/>
    </row>
    <row r="23" spans="1:4" s="33" customFormat="1" ht="15" hidden="1">
      <c r="A23" s="69" t="s">
        <v>96</v>
      </c>
      <c r="B23" s="70"/>
      <c r="C23" s="71" t="s">
        <v>97</v>
      </c>
      <c r="D23" s="74"/>
    </row>
    <row r="24" spans="1:4" s="33" customFormat="1" ht="30" hidden="1">
      <c r="A24" s="69" t="s">
        <v>98</v>
      </c>
      <c r="B24" s="70"/>
      <c r="C24" s="71" t="s">
        <v>99</v>
      </c>
      <c r="D24" s="74"/>
    </row>
    <row r="25" spans="1:4" s="33" customFormat="1" ht="30" hidden="1">
      <c r="A25" s="69" t="s">
        <v>100</v>
      </c>
      <c r="B25" s="70"/>
      <c r="C25" s="71" t="s">
        <v>101</v>
      </c>
      <c r="D25" s="74"/>
    </row>
    <row r="26" spans="1:4" s="33" customFormat="1" ht="30" hidden="1">
      <c r="A26" s="69" t="s">
        <v>102</v>
      </c>
      <c r="B26" s="70"/>
      <c r="C26" s="71" t="s">
        <v>103</v>
      </c>
      <c r="D26" s="74"/>
    </row>
    <row r="27" spans="1:4" s="33" customFormat="1" ht="15">
      <c r="A27" s="69" t="s">
        <v>104</v>
      </c>
      <c r="B27" s="70" t="s">
        <v>78</v>
      </c>
      <c r="C27" s="71" t="s">
        <v>105</v>
      </c>
      <c r="D27" s="74">
        <f>D28</f>
        <v>2381.36044</v>
      </c>
    </row>
    <row r="28" spans="1:4" s="33" customFormat="1" ht="15">
      <c r="A28" s="69" t="s">
        <v>106</v>
      </c>
      <c r="B28" s="70" t="s">
        <v>78</v>
      </c>
      <c r="C28" s="71" t="s">
        <v>107</v>
      </c>
      <c r="D28" s="74">
        <f>D29</f>
        <v>2381.36044</v>
      </c>
    </row>
    <row r="29" spans="1:4" s="33" customFormat="1" ht="30">
      <c r="A29" s="69" t="s">
        <v>108</v>
      </c>
      <c r="B29" s="70" t="s">
        <v>36</v>
      </c>
      <c r="C29" s="71" t="s">
        <v>109</v>
      </c>
      <c r="D29" s="74">
        <f>D30</f>
        <v>2381.36044</v>
      </c>
    </row>
    <row r="30" spans="1:4" s="33" customFormat="1" ht="30">
      <c r="A30" s="69" t="s">
        <v>62</v>
      </c>
      <c r="B30" s="70" t="s">
        <v>36</v>
      </c>
      <c r="C30" s="71" t="s">
        <v>110</v>
      </c>
      <c r="D30" s="74">
        <v>2381.36044</v>
      </c>
    </row>
    <row r="31" spans="1:4" s="33" customFormat="1" ht="30" hidden="1">
      <c r="A31" s="69" t="s">
        <v>111</v>
      </c>
      <c r="B31" s="70"/>
      <c r="C31" s="70" t="s">
        <v>112</v>
      </c>
      <c r="D31" s="73">
        <v>0</v>
      </c>
    </row>
  </sheetData>
  <sheetProtection/>
  <mergeCells count="6">
    <mergeCell ref="B1:C1"/>
    <mergeCell ref="A7:A8"/>
    <mergeCell ref="B7:B8"/>
    <mergeCell ref="C7:C8"/>
    <mergeCell ref="D7:D8"/>
    <mergeCell ref="B2:D3"/>
  </mergeCells>
  <printOptions/>
  <pageMargins left="1.1811023622047245" right="0" top="0.5905511811023623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H17" sqref="H17"/>
    </sheetView>
  </sheetViews>
  <sheetFormatPr defaultColWidth="9.140625" defaultRowHeight="12.75"/>
  <cols>
    <col min="1" max="1" width="50.28125" style="1" customWidth="1"/>
    <col min="2" max="2" width="31.140625" style="2" customWidth="1"/>
    <col min="3" max="3" width="24.7109375" style="13" hidden="1" customWidth="1"/>
    <col min="4" max="4" width="20.57421875" style="3" hidden="1" customWidth="1"/>
    <col min="5" max="5" width="17.8515625" style="3" hidden="1" customWidth="1"/>
    <col min="6" max="6" width="19.140625" style="13" customWidth="1"/>
    <col min="7" max="7" width="17.421875" style="21" customWidth="1"/>
    <col min="8" max="16384" width="9.140625" style="3" customWidth="1"/>
  </cols>
  <sheetData>
    <row r="1" spans="1:7" ht="12" customHeight="1">
      <c r="A1" s="25"/>
      <c r="B1" s="82" t="s">
        <v>70</v>
      </c>
      <c r="C1" s="83"/>
      <c r="D1" s="83"/>
      <c r="E1" s="83"/>
      <c r="F1" s="83"/>
      <c r="G1" s="83"/>
    </row>
    <row r="2" spans="1:7" ht="48" customHeight="1">
      <c r="A2" s="25"/>
      <c r="B2" s="90" t="s">
        <v>74</v>
      </c>
      <c r="C2" s="90"/>
      <c r="D2" s="90"/>
      <c r="E2" s="90"/>
      <c r="F2" s="90"/>
      <c r="G2" s="90"/>
    </row>
    <row r="3" spans="1:7" ht="14.25" customHeight="1">
      <c r="A3" s="25"/>
      <c r="B3" s="90"/>
      <c r="C3" s="90"/>
      <c r="D3" s="90"/>
      <c r="E3" s="90"/>
      <c r="F3" s="90"/>
      <c r="G3" s="90"/>
    </row>
    <row r="4" spans="1:6" ht="21.75" customHeight="1">
      <c r="A4" s="25"/>
      <c r="B4" s="26"/>
      <c r="C4" s="35"/>
      <c r="D4" s="33"/>
      <c r="E4" s="33"/>
      <c r="F4" s="35"/>
    </row>
    <row r="5" spans="1:7" ht="14.25">
      <c r="A5" s="88" t="s">
        <v>56</v>
      </c>
      <c r="B5" s="88"/>
      <c r="C5" s="88"/>
      <c r="D5" s="89"/>
      <c r="E5" s="89"/>
      <c r="F5" s="89"/>
      <c r="G5" s="89"/>
    </row>
    <row r="6" spans="1:7" ht="14.25">
      <c r="A6" s="56"/>
      <c r="B6" s="56"/>
      <c r="C6" s="56"/>
      <c r="D6" s="57"/>
      <c r="E6" s="57"/>
      <c r="F6" s="57"/>
      <c r="G6" s="57"/>
    </row>
    <row r="7" spans="1:7" ht="18.75" customHeight="1">
      <c r="A7" s="84" t="s">
        <v>0</v>
      </c>
      <c r="B7" s="86" t="s">
        <v>1</v>
      </c>
      <c r="C7" s="36"/>
      <c r="D7" s="33">
        <v>2011</v>
      </c>
      <c r="E7" s="33">
        <v>2012</v>
      </c>
      <c r="F7" s="54" t="s">
        <v>50</v>
      </c>
      <c r="G7" s="54" t="s">
        <v>57</v>
      </c>
    </row>
    <row r="8" spans="1:7" ht="14.25">
      <c r="A8" s="85"/>
      <c r="B8" s="87"/>
      <c r="C8" s="58" t="s">
        <v>31</v>
      </c>
      <c r="D8" s="38" t="s">
        <v>31</v>
      </c>
      <c r="E8" s="39" t="s">
        <v>31</v>
      </c>
      <c r="F8" s="38" t="s">
        <v>31</v>
      </c>
      <c r="G8" s="38" t="s">
        <v>31</v>
      </c>
    </row>
    <row r="9" spans="1:9" ht="14.25">
      <c r="A9" s="27" t="s">
        <v>2</v>
      </c>
      <c r="B9" s="28"/>
      <c r="C9" s="29" t="e">
        <f>C10</f>
        <v>#REF!</v>
      </c>
      <c r="D9" s="29" t="e">
        <f>D10</f>
        <v>#REF!</v>
      </c>
      <c r="E9" s="40" t="e">
        <f>E10</f>
        <v>#REF!</v>
      </c>
      <c r="F9" s="29">
        <v>-4100</v>
      </c>
      <c r="G9" s="29">
        <v>-4180</v>
      </c>
      <c r="I9" s="22"/>
    </row>
    <row r="10" spans="1:11" ht="28.5">
      <c r="A10" s="27" t="s">
        <v>3</v>
      </c>
      <c r="B10" s="28" t="s">
        <v>69</v>
      </c>
      <c r="C10" s="29" t="e">
        <f>C11+C21+#REF!</f>
        <v>#REF!</v>
      </c>
      <c r="D10" s="29" t="e">
        <f>D11+D21+#REF!</f>
        <v>#REF!</v>
      </c>
      <c r="E10" s="40" t="e">
        <f>E11+E21+#REF!</f>
        <v>#REF!</v>
      </c>
      <c r="F10" s="29">
        <f>F16+F21</f>
        <v>4100</v>
      </c>
      <c r="G10" s="40">
        <f>G16+G21</f>
        <v>4180</v>
      </c>
      <c r="H10" s="21"/>
      <c r="I10" s="21"/>
      <c r="J10" s="21"/>
      <c r="K10" s="21"/>
    </row>
    <row r="11" spans="1:11" ht="28.5" hidden="1">
      <c r="A11" s="27" t="s">
        <v>4</v>
      </c>
      <c r="B11" s="28" t="s">
        <v>9</v>
      </c>
      <c r="C11" s="29">
        <f>C12+C14</f>
        <v>2700</v>
      </c>
      <c r="D11" s="29">
        <f>D12+D14</f>
        <v>1794</v>
      </c>
      <c r="E11" s="40">
        <f>E12+E14</f>
        <v>1861</v>
      </c>
      <c r="F11" s="29">
        <f>F12+F14</f>
        <v>0</v>
      </c>
      <c r="G11" s="40">
        <f>G12+G14</f>
        <v>0</v>
      </c>
      <c r="H11" s="21"/>
      <c r="I11" s="21"/>
      <c r="J11" s="21"/>
      <c r="K11" s="21"/>
    </row>
    <row r="12" spans="1:11" ht="30" hidden="1">
      <c r="A12" s="30" t="s">
        <v>5</v>
      </c>
      <c r="B12" s="31" t="s">
        <v>10</v>
      </c>
      <c r="C12" s="32">
        <f>C13</f>
        <v>6330</v>
      </c>
      <c r="D12" s="32">
        <f>D13</f>
        <v>6234</v>
      </c>
      <c r="E12" s="41">
        <f>E13</f>
        <v>7442</v>
      </c>
      <c r="F12" s="32">
        <f>F13</f>
        <v>0</v>
      </c>
      <c r="G12" s="41">
        <f>G13</f>
        <v>0</v>
      </c>
      <c r="H12" s="21"/>
      <c r="I12" s="21"/>
      <c r="J12" s="21"/>
      <c r="K12" s="21"/>
    </row>
    <row r="13" spans="1:11" ht="45" hidden="1">
      <c r="A13" s="30" t="s">
        <v>6</v>
      </c>
      <c r="B13" s="31" t="s">
        <v>11</v>
      </c>
      <c r="C13" s="32">
        <f>2580+3630+120</f>
        <v>6330</v>
      </c>
      <c r="D13" s="32">
        <f>2604+3630</f>
        <v>6234</v>
      </c>
      <c r="E13" s="41">
        <f>2671+3630+1141</f>
        <v>7442</v>
      </c>
      <c r="F13" s="32"/>
      <c r="G13" s="41"/>
      <c r="H13" s="21"/>
      <c r="I13" s="21"/>
      <c r="J13" s="21"/>
      <c r="K13" s="21"/>
    </row>
    <row r="14" spans="1:11" ht="30" hidden="1">
      <c r="A14" s="30" t="s">
        <v>7</v>
      </c>
      <c r="B14" s="31" t="s">
        <v>12</v>
      </c>
      <c r="C14" s="32">
        <f>C15</f>
        <v>-3630</v>
      </c>
      <c r="D14" s="32">
        <f>D15</f>
        <v>-4440</v>
      </c>
      <c r="E14" s="41">
        <f>E15</f>
        <v>-5581</v>
      </c>
      <c r="F14" s="32">
        <f>F15</f>
        <v>0</v>
      </c>
      <c r="G14" s="41">
        <f>G15</f>
        <v>0</v>
      </c>
      <c r="H14" s="21"/>
      <c r="I14" s="21"/>
      <c r="J14" s="21"/>
      <c r="K14" s="21"/>
    </row>
    <row r="15" spans="1:11" ht="45" hidden="1">
      <c r="A15" s="30" t="s">
        <v>8</v>
      </c>
      <c r="B15" s="31" t="s">
        <v>13</v>
      </c>
      <c r="C15" s="32">
        <v>-3630</v>
      </c>
      <c r="D15" s="32">
        <f>-3630+(-810)</f>
        <v>-4440</v>
      </c>
      <c r="E15" s="41">
        <f>-4440+(-1141)</f>
        <v>-5581</v>
      </c>
      <c r="F15" s="32"/>
      <c r="G15" s="41"/>
      <c r="H15" s="21"/>
      <c r="I15" s="21"/>
      <c r="J15" s="21"/>
      <c r="K15" s="21"/>
    </row>
    <row r="16" spans="1:11" ht="28.5">
      <c r="A16" s="27" t="s">
        <v>4</v>
      </c>
      <c r="B16" s="28" t="s">
        <v>9</v>
      </c>
      <c r="C16" s="32"/>
      <c r="D16" s="32"/>
      <c r="E16" s="41"/>
      <c r="F16" s="32">
        <f>F17-F19</f>
        <v>5100</v>
      </c>
      <c r="G16" s="41">
        <f>G17-G19</f>
        <v>5680</v>
      </c>
      <c r="H16" s="21"/>
      <c r="I16" s="21"/>
      <c r="J16" s="21"/>
      <c r="K16" s="21"/>
    </row>
    <row r="17" spans="1:11" ht="30">
      <c r="A17" s="30" t="s">
        <v>5</v>
      </c>
      <c r="B17" s="31" t="s">
        <v>10</v>
      </c>
      <c r="C17" s="32"/>
      <c r="D17" s="32"/>
      <c r="E17" s="41"/>
      <c r="F17" s="32">
        <f>F18</f>
        <v>7165.25</v>
      </c>
      <c r="G17" s="41">
        <f>G18</f>
        <v>8933.67</v>
      </c>
      <c r="H17" s="76"/>
      <c r="I17" s="76"/>
      <c r="J17" s="21"/>
      <c r="K17" s="21"/>
    </row>
    <row r="18" spans="1:11" ht="45">
      <c r="A18" s="30" t="s">
        <v>67</v>
      </c>
      <c r="B18" s="31" t="s">
        <v>11</v>
      </c>
      <c r="C18" s="32"/>
      <c r="D18" s="32"/>
      <c r="E18" s="41"/>
      <c r="F18" s="32">
        <v>7165.25</v>
      </c>
      <c r="G18" s="41">
        <f>10133.67-1200</f>
        <v>8933.67</v>
      </c>
      <c r="H18" s="76"/>
      <c r="I18" s="76"/>
      <c r="J18" s="21"/>
      <c r="K18" s="21"/>
    </row>
    <row r="19" spans="1:11" ht="30">
      <c r="A19" s="30" t="s">
        <v>7</v>
      </c>
      <c r="B19" s="31" t="s">
        <v>12</v>
      </c>
      <c r="C19" s="32"/>
      <c r="D19" s="32"/>
      <c r="E19" s="41"/>
      <c r="F19" s="32">
        <f>F20</f>
        <v>2065.25</v>
      </c>
      <c r="G19" s="41">
        <f>G20</f>
        <v>3253.67</v>
      </c>
      <c r="H19" s="76"/>
      <c r="I19" s="76"/>
      <c r="J19" s="21"/>
      <c r="K19" s="21"/>
    </row>
    <row r="20" spans="1:11" ht="45">
      <c r="A20" s="30" t="s">
        <v>68</v>
      </c>
      <c r="B20" s="31" t="s">
        <v>66</v>
      </c>
      <c r="C20" s="32"/>
      <c r="D20" s="32"/>
      <c r="E20" s="41"/>
      <c r="F20" s="32">
        <v>2065.25</v>
      </c>
      <c r="G20" s="41">
        <f>4453.67-1200</f>
        <v>3253.67</v>
      </c>
      <c r="H20" s="21"/>
      <c r="I20" s="21"/>
      <c r="J20" s="21"/>
      <c r="K20" s="21"/>
    </row>
    <row r="21" spans="1:7" ht="28.5">
      <c r="A21" s="27" t="s">
        <v>14</v>
      </c>
      <c r="B21" s="28" t="s">
        <v>15</v>
      </c>
      <c r="C21" s="29">
        <f>C22+C24</f>
        <v>-1319</v>
      </c>
      <c r="D21" s="29">
        <f>D22+D24</f>
        <v>-390</v>
      </c>
      <c r="E21" s="40">
        <f>E22+E24</f>
        <v>-390</v>
      </c>
      <c r="F21" s="29">
        <f>F22-F24</f>
        <v>-1000</v>
      </c>
      <c r="G21" s="29">
        <f>G22-G24</f>
        <v>-1500</v>
      </c>
    </row>
    <row r="22" spans="1:7" ht="45">
      <c r="A22" s="30" t="s">
        <v>16</v>
      </c>
      <c r="B22" s="31" t="s">
        <v>17</v>
      </c>
      <c r="C22" s="32">
        <f>C23</f>
        <v>5000</v>
      </c>
      <c r="D22" s="32">
        <f>D23</f>
        <v>5000</v>
      </c>
      <c r="E22" s="41">
        <f>E23</f>
        <v>5000</v>
      </c>
      <c r="F22" s="32">
        <f>F23</f>
        <v>0</v>
      </c>
      <c r="G22" s="32">
        <f>G23</f>
        <v>1200</v>
      </c>
    </row>
    <row r="23" spans="1:7" ht="60">
      <c r="A23" s="30" t="s">
        <v>18</v>
      </c>
      <c r="B23" s="31" t="s">
        <v>19</v>
      </c>
      <c r="C23" s="32">
        <v>5000</v>
      </c>
      <c r="D23" s="32">
        <v>5000</v>
      </c>
      <c r="E23" s="41">
        <v>5000</v>
      </c>
      <c r="F23" s="32">
        <v>0</v>
      </c>
      <c r="G23" s="32">
        <v>1200</v>
      </c>
    </row>
    <row r="24" spans="1:7" ht="45">
      <c r="A24" s="30" t="s">
        <v>20</v>
      </c>
      <c r="B24" s="31" t="s">
        <v>21</v>
      </c>
      <c r="C24" s="32">
        <f>C25</f>
        <v>-6319</v>
      </c>
      <c r="D24" s="32">
        <f>D25</f>
        <v>-5390</v>
      </c>
      <c r="E24" s="41">
        <f>E25</f>
        <v>-5390</v>
      </c>
      <c r="F24" s="32">
        <f>F25</f>
        <v>1000</v>
      </c>
      <c r="G24" s="32">
        <f>G25</f>
        <v>2700</v>
      </c>
    </row>
    <row r="25" spans="1:7" ht="60">
      <c r="A25" s="30" t="s">
        <v>22</v>
      </c>
      <c r="B25" s="31" t="s">
        <v>23</v>
      </c>
      <c r="C25" s="32">
        <f>-929+(-390)+(-5000)</f>
        <v>-6319</v>
      </c>
      <c r="D25" s="32">
        <f>(-390)+(-5000)</f>
        <v>-5390</v>
      </c>
      <c r="E25" s="41">
        <f>(-390)+(-5000)</f>
        <v>-5390</v>
      </c>
      <c r="F25" s="32">
        <v>1000</v>
      </c>
      <c r="G25" s="32">
        <f>1500+1200</f>
        <v>2700</v>
      </c>
    </row>
    <row r="26" spans="1:6" ht="54.75" customHeight="1" hidden="1">
      <c r="A26" s="4" t="s">
        <v>29</v>
      </c>
      <c r="B26" s="5" t="s">
        <v>24</v>
      </c>
      <c r="C26" s="12">
        <v>0</v>
      </c>
      <c r="D26" s="12">
        <v>0</v>
      </c>
      <c r="E26" s="20">
        <v>0</v>
      </c>
      <c r="F26" s="12">
        <v>0</v>
      </c>
    </row>
    <row r="27" spans="1:6" ht="26.25" customHeight="1" hidden="1">
      <c r="A27" s="4" t="s">
        <v>25</v>
      </c>
      <c r="B27" s="5" t="s">
        <v>26</v>
      </c>
      <c r="C27" s="12">
        <f>C29+C28</f>
        <v>0</v>
      </c>
      <c r="D27" s="12">
        <f>D29+D28</f>
        <v>0</v>
      </c>
      <c r="E27" s="20">
        <f>E29+E28</f>
        <v>0</v>
      </c>
      <c r="F27" s="12">
        <f>F29+F28</f>
        <v>0</v>
      </c>
    </row>
    <row r="28" spans="1:6" ht="18.75" customHeight="1" hidden="1">
      <c r="A28" s="4" t="s">
        <v>37</v>
      </c>
      <c r="B28" s="5" t="s">
        <v>38</v>
      </c>
      <c r="C28" s="12">
        <v>0</v>
      </c>
      <c r="D28" s="12">
        <v>0</v>
      </c>
      <c r="E28" s="20">
        <v>0</v>
      </c>
      <c r="F28" s="12">
        <v>0</v>
      </c>
    </row>
    <row r="29" spans="1:6" ht="13.5" customHeight="1" hidden="1">
      <c r="A29" s="4" t="s">
        <v>30</v>
      </c>
      <c r="B29" s="5" t="s">
        <v>27</v>
      </c>
      <c r="C29" s="12">
        <v>0</v>
      </c>
      <c r="D29" s="12">
        <v>0</v>
      </c>
      <c r="E29" s="20">
        <v>0</v>
      </c>
      <c r="F29" s="12">
        <v>0</v>
      </c>
    </row>
    <row r="30" ht="31.5" customHeight="1"/>
    <row r="31" ht="18.75" customHeight="1"/>
  </sheetData>
  <sheetProtection/>
  <mergeCells count="5">
    <mergeCell ref="B1:G1"/>
    <mergeCell ref="A7:A8"/>
    <mergeCell ref="B7:B8"/>
    <mergeCell ref="A5:G5"/>
    <mergeCell ref="B2:G3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="60" zoomScalePageLayoutView="0" workbookViewId="0" topLeftCell="A1">
      <selection activeCell="H34" sqref="H34"/>
    </sheetView>
  </sheetViews>
  <sheetFormatPr defaultColWidth="9.140625" defaultRowHeight="12.75"/>
  <cols>
    <col min="1" max="1" width="9.140625" style="6" customWidth="1"/>
    <col min="2" max="2" width="30.57421875" style="3" customWidth="1"/>
    <col min="3" max="3" width="54.00390625" style="3" customWidth="1"/>
    <col min="4" max="16384" width="9.140625" style="3" customWidth="1"/>
  </cols>
  <sheetData>
    <row r="1" ht="12.75">
      <c r="C1" s="23"/>
    </row>
    <row r="2" ht="12.75">
      <c r="C2" s="24"/>
    </row>
    <row r="3" spans="1:3" ht="15">
      <c r="A3" s="42"/>
      <c r="B3" s="33"/>
      <c r="C3" s="59" t="s">
        <v>52</v>
      </c>
    </row>
    <row r="4" spans="1:3" ht="6.75" customHeight="1">
      <c r="A4" s="42"/>
      <c r="B4" s="33"/>
      <c r="C4" s="91" t="s">
        <v>65</v>
      </c>
    </row>
    <row r="5" spans="1:3" ht="57" customHeight="1">
      <c r="A5" s="42"/>
      <c r="B5" s="33"/>
      <c r="C5" s="91"/>
    </row>
    <row r="6" spans="1:3" ht="15">
      <c r="A6" s="42"/>
      <c r="B6" s="33"/>
      <c r="C6" s="33"/>
    </row>
    <row r="7" spans="1:3" ht="14.25">
      <c r="A7" s="92" t="s">
        <v>32</v>
      </c>
      <c r="B7" s="92"/>
      <c r="C7" s="92"/>
    </row>
    <row r="8" spans="1:3" ht="14.25">
      <c r="A8" s="92" t="s">
        <v>33</v>
      </c>
      <c r="B8" s="92"/>
      <c r="C8" s="92"/>
    </row>
    <row r="9" spans="1:3" ht="18.75" customHeight="1">
      <c r="A9" s="42"/>
      <c r="B9" s="33"/>
      <c r="C9" s="33"/>
    </row>
    <row r="10" spans="1:3" s="7" customFormat="1" ht="45.75" customHeight="1">
      <c r="A10" s="43" t="s">
        <v>34</v>
      </c>
      <c r="B10" s="37" t="s">
        <v>35</v>
      </c>
      <c r="C10" s="28" t="s">
        <v>0</v>
      </c>
    </row>
    <row r="11" spans="1:3" s="7" customFormat="1" ht="54" customHeight="1">
      <c r="A11" s="43" t="s">
        <v>36</v>
      </c>
      <c r="B11" s="44"/>
      <c r="C11" s="28" t="s">
        <v>43</v>
      </c>
    </row>
    <row r="12" spans="1:3" s="7" customFormat="1" ht="54" customHeight="1">
      <c r="A12" s="43" t="s">
        <v>36</v>
      </c>
      <c r="B12" s="31" t="s">
        <v>71</v>
      </c>
      <c r="C12" s="30" t="s">
        <v>67</v>
      </c>
    </row>
    <row r="13" spans="1:3" s="7" customFormat="1" ht="54" customHeight="1">
      <c r="A13" s="43" t="s">
        <v>36</v>
      </c>
      <c r="B13" s="31" t="s">
        <v>72</v>
      </c>
      <c r="C13" s="30" t="s">
        <v>68</v>
      </c>
    </row>
    <row r="14" spans="1:3" ht="66.75" customHeight="1">
      <c r="A14" s="45" t="s">
        <v>36</v>
      </c>
      <c r="B14" s="31" t="s">
        <v>63</v>
      </c>
      <c r="C14" s="46" t="s">
        <v>18</v>
      </c>
    </row>
    <row r="15" spans="1:3" ht="25.5" customHeight="1" hidden="1">
      <c r="A15" s="45" t="s">
        <v>36</v>
      </c>
      <c r="B15" s="31" t="s">
        <v>40</v>
      </c>
      <c r="C15" s="46" t="s">
        <v>29</v>
      </c>
    </row>
    <row r="16" spans="1:3" ht="24.75" customHeight="1" hidden="1">
      <c r="A16" s="45" t="s">
        <v>36</v>
      </c>
      <c r="B16" s="31" t="s">
        <v>41</v>
      </c>
      <c r="C16" s="46" t="s">
        <v>8</v>
      </c>
    </row>
    <row r="17" spans="1:3" ht="66" customHeight="1">
      <c r="A17" s="45" t="s">
        <v>36</v>
      </c>
      <c r="B17" s="31" t="s">
        <v>64</v>
      </c>
      <c r="C17" s="46" t="s">
        <v>22</v>
      </c>
    </row>
    <row r="18" spans="1:3" ht="37.5" customHeight="1" hidden="1">
      <c r="A18" s="45" t="s">
        <v>36</v>
      </c>
      <c r="B18" s="31" t="s">
        <v>42</v>
      </c>
      <c r="C18" s="46" t="s">
        <v>37</v>
      </c>
    </row>
    <row r="19" spans="1:3" ht="37.5" customHeight="1">
      <c r="A19" s="45" t="s">
        <v>36</v>
      </c>
      <c r="B19" s="31" t="s">
        <v>60</v>
      </c>
      <c r="C19" s="46" t="s">
        <v>73</v>
      </c>
    </row>
    <row r="20" spans="1:3" ht="37.5" customHeight="1">
      <c r="A20" s="45" t="s">
        <v>36</v>
      </c>
      <c r="B20" s="31" t="s">
        <v>61</v>
      </c>
      <c r="C20" s="46" t="s">
        <v>62</v>
      </c>
    </row>
    <row r="21" spans="1:3" ht="84" customHeight="1">
      <c r="A21" s="47" t="s">
        <v>36</v>
      </c>
      <c r="B21" s="31" t="s">
        <v>39</v>
      </c>
      <c r="C21" s="46" t="s">
        <v>28</v>
      </c>
    </row>
    <row r="26" ht="27.75" customHeight="1"/>
    <row r="27" ht="27.75" customHeight="1"/>
    <row r="28" ht="25.5" customHeight="1"/>
    <row r="29" ht="28.5" customHeight="1"/>
    <row r="30" ht="30" customHeight="1"/>
    <row r="31" ht="36" customHeight="1"/>
    <row r="32" ht="42" customHeight="1"/>
    <row r="33" ht="40.5" customHeight="1"/>
    <row r="34" ht="39" customHeight="1"/>
    <row r="35" ht="26.25" customHeight="1"/>
    <row r="36" ht="29.25" customHeight="1"/>
    <row r="37" ht="38.25" customHeight="1"/>
    <row r="38" ht="39" customHeight="1"/>
    <row r="39" ht="30" customHeight="1"/>
    <row r="40" ht="27.75" customHeight="1"/>
    <row r="41" ht="39.75" customHeight="1"/>
    <row r="42" ht="52.5" customHeight="1"/>
    <row r="43" ht="27" customHeight="1"/>
    <row r="44" ht="41.25" customHeight="1"/>
  </sheetData>
  <sheetProtection/>
  <mergeCells count="3">
    <mergeCell ref="C4:C5"/>
    <mergeCell ref="A7:C7"/>
    <mergeCell ref="A8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PageLayoutView="0" workbookViewId="0" topLeftCell="A1">
      <selection activeCell="A12" sqref="A12"/>
    </sheetView>
  </sheetViews>
  <sheetFormatPr defaultColWidth="9.140625" defaultRowHeight="12.75"/>
  <cols>
    <col min="1" max="1" width="63.8515625" style="0" customWidth="1"/>
    <col min="2" max="2" width="21.140625" style="10" customWidth="1"/>
    <col min="3" max="3" width="21.57421875" style="10" customWidth="1"/>
    <col min="4" max="4" width="13.421875" style="0" customWidth="1"/>
    <col min="5" max="5" width="12.7109375" style="0" customWidth="1"/>
  </cols>
  <sheetData>
    <row r="1" spans="1:3" ht="15">
      <c r="A1" s="33"/>
      <c r="B1" s="26"/>
      <c r="C1" s="48"/>
    </row>
    <row r="2" spans="1:3" ht="15">
      <c r="A2" s="33"/>
      <c r="B2" s="94" t="s">
        <v>53</v>
      </c>
      <c r="C2" s="94"/>
    </row>
    <row r="3" spans="1:3" ht="88.5" customHeight="1">
      <c r="A3" s="33"/>
      <c r="B3" s="90" t="s">
        <v>113</v>
      </c>
      <c r="C3" s="90"/>
    </row>
    <row r="4" spans="1:3" ht="54" customHeight="1">
      <c r="A4" s="93" t="s">
        <v>58</v>
      </c>
      <c r="B4" s="93"/>
      <c r="C4" s="93"/>
    </row>
    <row r="5" spans="1:3" ht="15">
      <c r="A5" s="33"/>
      <c r="B5" s="26"/>
      <c r="C5" s="26"/>
    </row>
    <row r="6" spans="1:3" ht="15">
      <c r="A6" s="33"/>
      <c r="B6" s="26"/>
      <c r="C6" s="48" t="s">
        <v>48</v>
      </c>
    </row>
    <row r="7" spans="1:3" s="9" customFormat="1" ht="93" customHeight="1">
      <c r="A7" s="50"/>
      <c r="B7" s="44" t="s">
        <v>47</v>
      </c>
      <c r="C7" s="44" t="s">
        <v>44</v>
      </c>
    </row>
    <row r="8" spans="1:3" ht="21.75" customHeight="1">
      <c r="A8" s="51" t="s">
        <v>45</v>
      </c>
      <c r="B8" s="52">
        <f>B11+B12</f>
        <v>5395.1211</v>
      </c>
      <c r="C8" s="52">
        <f>C10+C12+C13</f>
        <v>-2043.1211</v>
      </c>
    </row>
    <row r="9" spans="1:3" ht="20.25" customHeight="1">
      <c r="A9" s="53" t="s">
        <v>46</v>
      </c>
      <c r="B9" s="52"/>
      <c r="C9" s="52"/>
    </row>
    <row r="10" spans="1:3" ht="18.75" customHeight="1" hidden="1">
      <c r="A10" s="27" t="s">
        <v>4</v>
      </c>
      <c r="B10" s="52"/>
      <c r="C10" s="52"/>
    </row>
    <row r="11" spans="1:3" ht="39" customHeight="1">
      <c r="A11" s="27" t="s">
        <v>4</v>
      </c>
      <c r="B11" s="52">
        <f>'прилож 1'!D11</f>
        <v>2395.1211</v>
      </c>
      <c r="C11" s="52">
        <v>0</v>
      </c>
    </row>
    <row r="12" spans="1:3" ht="54.75" customHeight="1">
      <c r="A12" s="27" t="s">
        <v>14</v>
      </c>
      <c r="B12" s="52">
        <v>3000</v>
      </c>
      <c r="C12" s="52">
        <f>'прилож 1'!D20</f>
        <v>-2043.1211</v>
      </c>
    </row>
    <row r="13" spans="1:3" s="9" customFormat="1" ht="126" customHeight="1" hidden="1">
      <c r="A13" s="8" t="s">
        <v>49</v>
      </c>
      <c r="B13" s="11"/>
      <c r="C13" s="11"/>
    </row>
  </sheetData>
  <sheetProtection/>
  <mergeCells count="3">
    <mergeCell ref="A4:C4"/>
    <mergeCell ref="B3:C3"/>
    <mergeCell ref="B2:C2"/>
  </mergeCells>
  <printOptions/>
  <pageMargins left="1.1811023622047245" right="0" top="0.984251968503937" bottom="0.984251968503937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L18" sqref="L18"/>
    </sheetView>
  </sheetViews>
  <sheetFormatPr defaultColWidth="9.140625" defaultRowHeight="12.75"/>
  <cols>
    <col min="1" max="1" width="48.28125" style="15" customWidth="1"/>
    <col min="2" max="2" width="15.57421875" style="15" customWidth="1"/>
    <col min="3" max="3" width="16.140625" style="15" customWidth="1"/>
    <col min="4" max="4" width="15.421875" style="16" customWidth="1"/>
    <col min="5" max="5" width="19.00390625" style="16" customWidth="1"/>
    <col min="6" max="16384" width="9.140625" style="15" customWidth="1"/>
  </cols>
  <sheetData>
    <row r="1" spans="1:5" s="14" customFormat="1" ht="15">
      <c r="A1" s="33"/>
      <c r="B1" s="33"/>
      <c r="C1" s="94" t="s">
        <v>54</v>
      </c>
      <c r="D1" s="98"/>
      <c r="E1" s="98"/>
    </row>
    <row r="2" spans="1:5" s="14" customFormat="1" ht="45.75" customHeight="1">
      <c r="A2" s="33"/>
      <c r="B2" s="33"/>
      <c r="C2" s="99" t="s">
        <v>74</v>
      </c>
      <c r="D2" s="99"/>
      <c r="E2" s="99"/>
    </row>
    <row r="3" spans="1:5" s="14" customFormat="1" ht="15">
      <c r="A3" s="33"/>
      <c r="B3" s="33"/>
      <c r="C3" s="99"/>
      <c r="D3" s="99"/>
      <c r="E3" s="99"/>
    </row>
    <row r="4" spans="1:5" ht="42.75" customHeight="1">
      <c r="A4" s="93" t="s">
        <v>59</v>
      </c>
      <c r="B4" s="93"/>
      <c r="C4" s="93"/>
      <c r="D4" s="93"/>
      <c r="E4" s="93"/>
    </row>
    <row r="5" spans="1:5" ht="14.25">
      <c r="A5" s="49"/>
      <c r="B5" s="49"/>
      <c r="C5" s="49"/>
      <c r="D5" s="49"/>
      <c r="E5" s="49"/>
    </row>
    <row r="6" spans="1:5" ht="15">
      <c r="A6" s="33"/>
      <c r="B6" s="33"/>
      <c r="C6" s="33"/>
      <c r="D6" s="26"/>
      <c r="E6" s="26"/>
    </row>
    <row r="7" spans="1:5" ht="15">
      <c r="A7" s="33"/>
      <c r="B7" s="33"/>
      <c r="C7" s="33"/>
      <c r="D7" s="26"/>
      <c r="E7" s="48" t="s">
        <v>48</v>
      </c>
    </row>
    <row r="8" spans="1:5" ht="15">
      <c r="A8" s="95"/>
      <c r="B8" s="96" t="s">
        <v>50</v>
      </c>
      <c r="C8" s="97"/>
      <c r="D8" s="95" t="s">
        <v>57</v>
      </c>
      <c r="E8" s="95"/>
    </row>
    <row r="9" spans="1:5" s="17" customFormat="1" ht="75">
      <c r="A9" s="95"/>
      <c r="B9" s="44" t="s">
        <v>47</v>
      </c>
      <c r="C9" s="44" t="s">
        <v>44</v>
      </c>
      <c r="D9" s="44" t="s">
        <v>47</v>
      </c>
      <c r="E9" s="44" t="s">
        <v>44</v>
      </c>
    </row>
    <row r="10" spans="1:5" ht="26.25" customHeight="1">
      <c r="A10" s="51" t="s">
        <v>45</v>
      </c>
      <c r="B10" s="54">
        <f>B13+B14</f>
        <v>7165.25</v>
      </c>
      <c r="C10" s="54">
        <f>C13+C14</f>
        <v>3065.25</v>
      </c>
      <c r="D10" s="54">
        <f>D13+D14</f>
        <v>10133.67</v>
      </c>
      <c r="E10" s="54">
        <f>E13+E14</f>
        <v>5953.67</v>
      </c>
    </row>
    <row r="11" spans="1:5" ht="20.25" customHeight="1">
      <c r="A11" s="53" t="s">
        <v>46</v>
      </c>
      <c r="B11" s="52"/>
      <c r="C11" s="52"/>
      <c r="D11" s="52"/>
      <c r="E11" s="52"/>
    </row>
    <row r="12" spans="1:5" ht="25.5" customHeight="1" hidden="1">
      <c r="A12" s="30" t="s">
        <v>4</v>
      </c>
      <c r="B12" s="32"/>
      <c r="C12" s="32"/>
      <c r="D12" s="55"/>
      <c r="E12" s="55"/>
    </row>
    <row r="13" spans="1:5" ht="39" customHeight="1">
      <c r="A13" s="30" t="s">
        <v>4</v>
      </c>
      <c r="B13" s="32">
        <f>'прилож 3'!F18</f>
        <v>7165.25</v>
      </c>
      <c r="C13" s="32">
        <f>'прилож 3'!F20</f>
        <v>2065.25</v>
      </c>
      <c r="D13" s="55">
        <f>'прилож 3'!G18</f>
        <v>8933.67</v>
      </c>
      <c r="E13" s="55">
        <f>'прилож 3'!G19</f>
        <v>3253.67</v>
      </c>
    </row>
    <row r="14" spans="1:5" ht="60" customHeight="1">
      <c r="A14" s="30" t="s">
        <v>14</v>
      </c>
      <c r="B14" s="32">
        <f>'прилож 3'!F23</f>
        <v>0</v>
      </c>
      <c r="C14" s="32">
        <f>'прилож 3'!F24</f>
        <v>1000</v>
      </c>
      <c r="D14" s="55">
        <f>'прилож 3'!G23</f>
        <v>1200</v>
      </c>
      <c r="E14" s="55">
        <f>'прилож 3'!G24</f>
        <v>2700</v>
      </c>
    </row>
    <row r="15" spans="2:5" ht="12.75">
      <c r="B15" s="18"/>
      <c r="C15" s="18"/>
      <c r="D15" s="19"/>
      <c r="E15" s="19"/>
    </row>
  </sheetData>
  <sheetProtection/>
  <mergeCells count="6">
    <mergeCell ref="A4:E4"/>
    <mergeCell ref="A8:A9"/>
    <mergeCell ref="D8:E8"/>
    <mergeCell ref="B8:C8"/>
    <mergeCell ref="C1:E1"/>
    <mergeCell ref="C2:E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finOtdeL</cp:lastModifiedBy>
  <cp:lastPrinted>2014-11-01T09:08:18Z</cp:lastPrinted>
  <dcterms:created xsi:type="dcterms:W3CDTF">1996-10-08T23:32:33Z</dcterms:created>
  <dcterms:modified xsi:type="dcterms:W3CDTF">2014-11-01T09:08:22Z</dcterms:modified>
  <cp:category/>
  <cp:version/>
  <cp:contentType/>
  <cp:contentStatus/>
</cp:coreProperties>
</file>