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по амортизаци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<sst xmlns="http://schemas.openxmlformats.org/spreadsheetml/2006/main" count="240" uniqueCount="195">
  <si>
    <t/>
  </si>
  <si>
    <t>Сельская администрация Шашикманского сельского поселения Онгудайского района Республики Алтай</t>
  </si>
  <si>
    <t xml:space="preserve"> Ноутбук ACER ASPIRE E5-511-P7QQ</t>
  </si>
  <si>
    <t xml:space="preserve"> ноутбук Acer Exstensa2508-P2te pen n3540</t>
  </si>
  <si>
    <t>водогрейный кател марки "Факел 12"</t>
  </si>
  <si>
    <t>ГАЗ 322132</t>
  </si>
  <si>
    <t>Диван ВК серый (овал)</t>
  </si>
  <si>
    <t>Здание котельной 2002г.</t>
  </si>
  <si>
    <t>компьютер в комлекте LG(библиотека)2002г.</t>
  </si>
  <si>
    <t>компьютер в комплекте (Acer) 2006 г.</t>
  </si>
  <si>
    <t>компьютер в комплекте (LG)2006 г.</t>
  </si>
  <si>
    <t xml:space="preserve">костюм национальный </t>
  </si>
  <si>
    <t>ноутбукACER AspireE-5-511-P23U</t>
  </si>
  <si>
    <t>памятник</t>
  </si>
  <si>
    <t>покрышка для мата</t>
  </si>
  <si>
    <t>принтер canon MF3010</t>
  </si>
  <si>
    <t>принтер hpLaser Jet1320</t>
  </si>
  <si>
    <t>стелаж ученический</t>
  </si>
  <si>
    <t>стол компьютерный</t>
  </si>
  <si>
    <t>стол письменный</t>
  </si>
  <si>
    <t>стул ISO BL/Черный (С-11)</t>
  </si>
  <si>
    <t>стулья 3-х секционный "ИЗО ТРИО"</t>
  </si>
  <si>
    <t>шкаф офисный в комплекте(закрытый,стеклянные двери) с тумбой (2шт)</t>
  </si>
  <si>
    <t>Автомобиль Тойота Лит Айс Ноах</t>
  </si>
  <si>
    <t>нет данных</t>
  </si>
  <si>
    <t>акт сдачи приемки№10 от 01.03.2009 г.</t>
  </si>
  <si>
    <t>акт сдачи приемки №42 от30.09.2015г.</t>
  </si>
  <si>
    <t>акт сдачи приемки №3 от 06.07.2002г.</t>
  </si>
  <si>
    <t>акт сдачи приемки №5 от 11.02.2006г.</t>
  </si>
  <si>
    <t>акт сдачи приемки №39 от27.11.2014</t>
  </si>
  <si>
    <t>акт сдачи приемки№1 от 05.08.2011</t>
  </si>
  <si>
    <t xml:space="preserve">Реестр муниципального имущества </t>
  </si>
  <si>
    <t>Утвержден</t>
  </si>
  <si>
    <t>Шашикманского сельского поселения</t>
  </si>
  <si>
    <t>на 01.01.2021г.</t>
  </si>
  <si>
    <t xml:space="preserve">№ п/п </t>
  </si>
  <si>
    <t>Наименование недвижимого имущества</t>
  </si>
  <si>
    <t>адрес (местоположение)недвижимого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</si>
  <si>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</si>
  <si>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</si>
  <si>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об амортизации (износе)</t>
  </si>
  <si>
    <t>площадь,протяженность и (или) иные параметры,характеризующие физические свойства недвижимого имущества</t>
  </si>
  <si>
    <t>сведения о правообладателе муниципального недвижимого имущества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</si>
  <si>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</si>
  <si>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</si>
  <si>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</si>
  <si>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 имущество</t>
  </si>
  <si>
    <t>Сведения об установленных в отношении имущества ограничениях(обременениях)с указанием основания и даты их возникновения и прекращения</t>
  </si>
  <si>
    <t>04:06:050103:53</t>
  </si>
  <si>
    <t>РА, р-н Онгудайский,с.Шашикман,ул.Победы.дом12</t>
  </si>
  <si>
    <t>Земельный участок</t>
  </si>
  <si>
    <t>Муниципальное образование Шашикманское сельское поселение Онгудайского района РА</t>
  </si>
  <si>
    <t>17.01.2019г.</t>
  </si>
  <si>
    <t>-</t>
  </si>
  <si>
    <t xml:space="preserve"> 04:06:051002:137</t>
  </si>
  <si>
    <t>РА,Онгудайский район,земельный участок  расположен в северной части кадастрового квартала 04:06:051002</t>
  </si>
  <si>
    <t>30.03.2017г.</t>
  </si>
  <si>
    <t xml:space="preserve"> 04:06:051001:125</t>
  </si>
  <si>
    <t>РА,Онгудайский район ,земельный участок расположен в юго-восточной части кадастрового квартала 04:06:051001</t>
  </si>
  <si>
    <t>1501 +/-14</t>
  </si>
  <si>
    <t>42000+/-1793</t>
  </si>
  <si>
    <t>36999+/-1683</t>
  </si>
  <si>
    <t>04:06:051001:124</t>
  </si>
  <si>
    <t>РА,Онгудайский район,земельный участок  расположен в юго-восточной части кадастрового квартала 04:06:051001</t>
  </si>
  <si>
    <t>57000+/-661</t>
  </si>
  <si>
    <t xml:space="preserve"> 04:06:051002:138</t>
  </si>
  <si>
    <t>РА,Онгудайский район,земельный участок расположен в северной части кадастрового квартала 04:06:051002</t>
  </si>
  <si>
    <t>349592+/-5174</t>
  </si>
  <si>
    <t>РА,Онгудайский район ,Шашикманское сельское поселение</t>
  </si>
  <si>
    <t>3718+/-534</t>
  </si>
  <si>
    <t>14.05.2019г.</t>
  </si>
  <si>
    <t xml:space="preserve"> 04:06:050501:330</t>
  </si>
  <si>
    <t>04:06:050501:329</t>
  </si>
  <si>
    <t>5949+/-675</t>
  </si>
  <si>
    <t>29.04.2019г.</t>
  </si>
  <si>
    <t>РА,р-н Онгудайский,ур.Шебелик</t>
  </si>
  <si>
    <t xml:space="preserve"> 04:06:050602:144</t>
  </si>
  <si>
    <t>260619+/-4467</t>
  </si>
  <si>
    <t>28.05.2019г.</t>
  </si>
  <si>
    <t xml:space="preserve"> 04:06:050602:532</t>
  </si>
  <si>
    <t>63704+/-2208,46</t>
  </si>
  <si>
    <t>31.08.2020г.</t>
  </si>
  <si>
    <t xml:space="preserve"> 04:06:050602:531</t>
  </si>
  <si>
    <t>309989+/-4871,71</t>
  </si>
  <si>
    <t>РА,Онгудайский район,Шашикманское сельское поселение ,с.Шашикман,ул.Шибилик ,4б</t>
  </si>
  <si>
    <t xml:space="preserve"> 04:06:050107:203</t>
  </si>
  <si>
    <t>8108+/-32</t>
  </si>
  <si>
    <t>17.03.2020г.</t>
  </si>
  <si>
    <t xml:space="preserve"> 04:06:050602:160</t>
  </si>
  <si>
    <t>3877+/-1090</t>
  </si>
  <si>
    <t>26.07.2019г.</t>
  </si>
  <si>
    <t xml:space="preserve"> 04:06:050602:123</t>
  </si>
  <si>
    <t>66192+/-2251</t>
  </si>
  <si>
    <t>23.06.2020г.</t>
  </si>
  <si>
    <t>РА,Онгудайский район,с.Шашикман,ул.Победы дом 12</t>
  </si>
  <si>
    <t>390 кв.м.</t>
  </si>
  <si>
    <t xml:space="preserve">Здание Дома культуры  </t>
  </si>
  <si>
    <t>РА,Онгудайский район,с.Шашикман,ул.Победы дом 7</t>
  </si>
  <si>
    <t>95 кв.м.</t>
  </si>
  <si>
    <t xml:space="preserve">Здание сельской администрации </t>
  </si>
  <si>
    <t>РА ,Онгудайский район,с.Шашикман,ул. Октябрьская</t>
  </si>
  <si>
    <t>Здание магазина</t>
  </si>
  <si>
    <t>350 кв.м.</t>
  </si>
  <si>
    <t>РА,Онгудайский район,с.Шашикман</t>
  </si>
  <si>
    <t>Раздел №2 сведения о муниципальном движимом и ином имуществе, не относящемся к недвижимым и движимым вещам</t>
  </si>
  <si>
    <t>05.08.2011г.</t>
  </si>
  <si>
    <t>27.11.2014г.</t>
  </si>
  <si>
    <t>насос глубинный Вихрь</t>
  </si>
  <si>
    <t>кресло руководителя ВК8</t>
  </si>
  <si>
    <t>Огнетушитель ОП-5</t>
  </si>
  <si>
    <t>Тачка строительная</t>
  </si>
  <si>
    <t>Горка Г-1</t>
  </si>
  <si>
    <t>Автономный светильник 30втSSE-95/75 на солнечной батарее</t>
  </si>
  <si>
    <t>ГоркаГ-7</t>
  </si>
  <si>
    <t>Карусель КР-01(4-местная)</t>
  </si>
  <si>
    <t>Качалка</t>
  </si>
  <si>
    <t>Качели двойные К-02 со спинкой (высота1,7м)</t>
  </si>
  <si>
    <t>МФУ HP Laser 135a</t>
  </si>
  <si>
    <t>МФУ HP Laser Jet Pro M132a</t>
  </si>
  <si>
    <t>Надгробная плита  гранит черный 1200*600*30</t>
  </si>
  <si>
    <t>Ноутбук Acer Aspire 3(A315-23-R0HR)(FHD) AMD Ryzen 33250U/4096/SSD 256/AMD Radeon Vega/Win10/Black</t>
  </si>
  <si>
    <t>Плитка гранит  черный 600*300*20</t>
  </si>
  <si>
    <t>Спортивный комплекс СК26</t>
  </si>
  <si>
    <t>стенд</t>
  </si>
  <si>
    <t>Шкаф металлический АМ 18</t>
  </si>
  <si>
    <t>HUNDAY Sonata P452CC04</t>
  </si>
  <si>
    <t>Акт сдачи приемки №19 от 30.12.2016г.</t>
  </si>
  <si>
    <t>30.12.2016г.</t>
  </si>
  <si>
    <t>Акт сдачи приемки №18 от 30.12.2016г.</t>
  </si>
  <si>
    <t>30.09.2015г.</t>
  </si>
  <si>
    <t>01.03.2009г.</t>
  </si>
  <si>
    <t>06.07.2002г.</t>
  </si>
  <si>
    <t>11.02.2006г.</t>
  </si>
  <si>
    <t>Акт сдачи приемки №23 от 30.12.2016г.</t>
  </si>
  <si>
    <t>Акт сдачи приемки №24 от 30.12.2016г.</t>
  </si>
  <si>
    <t>Акт сдачи примки №4 от 30.12.2016г.</t>
  </si>
  <si>
    <t>Акт сдачи примки №25 от 30.12.2016г.</t>
  </si>
  <si>
    <t>Акт сдачи примки №18 от 30.12.2016г.</t>
  </si>
  <si>
    <t>Акт сдачи примки №26 от 30.12.2016г.</t>
  </si>
  <si>
    <t>Акт сдачи примки №27 от 30.12.2016г.</t>
  </si>
  <si>
    <t>Акт сдачи примки №22 от 30.12.2016г.</t>
  </si>
  <si>
    <t>Акт сдачи примки №14 от 30.12.2016г.</t>
  </si>
  <si>
    <t>Акт сдачи примки №1 от 04.04.2019г.</t>
  </si>
  <si>
    <t>04.04.2019г.</t>
  </si>
  <si>
    <t>Акт сдачи примки №3 от11.04.2019г.</t>
  </si>
  <si>
    <t>11.04.2019г.</t>
  </si>
  <si>
    <t>Акт сдачи примки №7 от 01.10.2019г.</t>
  </si>
  <si>
    <t>01.10.2019г.</t>
  </si>
  <si>
    <t>Акт сдачи примки №5 от 16.08.2019г</t>
  </si>
  <si>
    <t>16.08.2019г.</t>
  </si>
  <si>
    <t>Акт сдачи примки №2 от 10.04.2019г.</t>
  </si>
  <si>
    <t>10.04.2019г.</t>
  </si>
  <si>
    <t>Акт сдачи примки №7 от 08.12.2020г.</t>
  </si>
  <si>
    <t>08.12.2020г</t>
  </si>
  <si>
    <t xml:space="preserve">Акт сдачи примки №6 от 26.08.2019г. </t>
  </si>
  <si>
    <t>26.08.2019г.</t>
  </si>
  <si>
    <t>Акт сдачи примки №6 от 08.12.2020г.</t>
  </si>
  <si>
    <t>08.12.2020г.</t>
  </si>
  <si>
    <t>Акт сдачи примки №5 от 08.12.2020г.</t>
  </si>
  <si>
    <t>Акт сдачи примки №2 от 05.06.2020г</t>
  </si>
  <si>
    <t>05.06.2020г.</t>
  </si>
  <si>
    <t>Акт сдачи примки №4 от 01.05.2019г.</t>
  </si>
  <si>
    <t>01.05.2019г.</t>
  </si>
  <si>
    <t>Акт сдачи примки №1 от 20.04.2020г.</t>
  </si>
  <si>
    <t>20.04.2020г.</t>
  </si>
  <si>
    <t>Акт сдачи примки №8 от 14.12.2020г.</t>
  </si>
  <si>
    <t>14.12.2020г.</t>
  </si>
  <si>
    <t>Акт сдачи примки №9 от 14.12.2020г.</t>
  </si>
  <si>
    <t>Акт сдачи примки №4 от08.12.2020г.</t>
  </si>
  <si>
    <t>Акт сдачи примки №3 от23.11.2020г.</t>
  </si>
  <si>
    <t>23.11.2020г.</t>
  </si>
  <si>
    <t>Выписка  из ЕГРН от 30.03.2017г.</t>
  </si>
  <si>
    <t xml:space="preserve">Выписка  из ЕГРН
от 30.03.2017г.
</t>
  </si>
  <si>
    <t>Выписка  из ЕГРН
от 17.01.2019г.</t>
  </si>
  <si>
    <t>Выписка  из ЕГРН
от 23.06.2020г.</t>
  </si>
  <si>
    <t xml:space="preserve">Выписка  из ЕГРН
от 26.06.2019г.
</t>
  </si>
  <si>
    <t xml:space="preserve">Выписка  из ЕГРН
от 17.03.2020г.
</t>
  </si>
  <si>
    <t>Выписка  из ЕГРН
от 31.08.2020г.</t>
  </si>
  <si>
    <t>Выписка  из ЕГРН
от 28.05.2019г.</t>
  </si>
  <si>
    <t>Выписка  из ЕГРН
от 29.04.2019г.</t>
  </si>
  <si>
    <t>Выписка  из ЕГРН
от 14.05.2019г.</t>
  </si>
  <si>
    <t>Наименование движимого имущества</t>
  </si>
  <si>
    <t>сведения о балансовой стоимости движимого имущества</t>
  </si>
  <si>
    <t>Раздел № 3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</si>
  <si>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</si>
  <si>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</si>
  <si>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</si>
  <si>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</si>
  <si>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</si>
  <si>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</si>
  <si>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 xml:space="preserve"> 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</si>
  <si>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 среднесписочная численность работников (для муниципальных учреждений и муниципальных унитарных предприятий</t>
  </si>
  <si>
    <t>Составил Главный бухгалтер</t>
  </si>
  <si>
    <t>Карлагашева Алена Леонидовна</t>
  </si>
  <si>
    <t xml:space="preserve">от 03.08.2021г. №32 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</si>
</sst>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/>
    </xf>
    <xf numFmtId="0" fontId="8" fillId="0" borderId="11" xfId="0" applyNumberFormat="1" applyFont="1" applyBorder="1" applyAlignment="1">
      <alignment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Border="1" applyAlignment="1">
      <alignment wrapText="1"/>
    </xf>
    <xf numFmtId="0" fontId="7" fillId="33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4" fontId="50" fillId="0" borderId="13" xfId="0" applyNumberFormat="1" applyFont="1" applyBorder="1" applyAlignment="1">
      <alignment vertical="top" wrapText="1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" fillId="33" borderId="14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 vertical="top" wrapText="1"/>
    </xf>
    <xf numFmtId="4" fontId="6" fillId="33" borderId="14" xfId="0" applyNumberFormat="1" applyFont="1" applyFill="1" applyBorder="1" applyAlignment="1">
      <alignment vertical="top" wrapText="1"/>
    </xf>
    <xf numFmtId="4" fontId="6" fillId="33" borderId="17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 horizontal="justify"/>
    </xf>
    <xf numFmtId="14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top" wrapText="1"/>
    </xf>
    <xf numFmtId="4" fontId="10" fillId="33" borderId="20" xfId="0" applyNumberFormat="1" applyFont="1" applyFill="1" applyBorder="1" applyAlignment="1">
      <alignment horizontal="center" vertical="top" wrapText="1"/>
    </xf>
    <xf numFmtId="4" fontId="10" fillId="33" borderId="21" xfId="0" applyNumberFormat="1" applyFont="1" applyFill="1" applyBorder="1" applyAlignment="1">
      <alignment horizontal="center" vertical="top" wrapText="1"/>
    </xf>
    <xf numFmtId="4" fontId="10" fillId="33" borderId="22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7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6" fillId="33" borderId="29" xfId="0" applyNumberFormat="1" applyFont="1" applyFill="1" applyBorder="1" applyAlignment="1">
      <alignment horizontal="center" vertical="top" wrapText="1"/>
    </xf>
    <xf numFmtId="0" fontId="5" fillId="33" borderId="30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" fontId="6" fillId="33" borderId="26" xfId="0" applyNumberFormat="1" applyFont="1" applyFill="1" applyBorder="1" applyAlignment="1">
      <alignment horizontal="center" vertical="top" wrapText="1"/>
    </xf>
    <xf numFmtId="4" fontId="6" fillId="33" borderId="27" xfId="0" applyNumberFormat="1" applyFont="1" applyFill="1" applyBorder="1" applyAlignment="1">
      <alignment horizontal="center" vertical="top" wrapText="1"/>
    </xf>
    <xf numFmtId="4" fontId="6" fillId="33" borderId="31" xfId="0" applyNumberFormat="1" applyFont="1" applyFill="1" applyBorder="1" applyAlignment="1">
      <alignment horizontal="center" vertical="top" wrapText="1"/>
    </xf>
    <xf numFmtId="4" fontId="6" fillId="33" borderId="32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6" fillId="33" borderId="33" xfId="0" applyNumberFormat="1" applyFont="1" applyFill="1" applyBorder="1" applyAlignment="1">
      <alignment horizontal="center" vertical="top" wrapText="1"/>
    </xf>
    <xf numFmtId="0" fontId="7" fillId="33" borderId="32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34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11" fillId="33" borderId="35" xfId="0" applyNumberFormat="1" applyFont="1" applyFill="1" applyBorder="1" applyAlignment="1">
      <alignment horizontal="center" vertical="top"/>
    </xf>
    <xf numFmtId="0" fontId="11" fillId="33" borderId="36" xfId="0" applyNumberFormat="1" applyFont="1" applyFill="1" applyBorder="1" applyAlignment="1">
      <alignment horizontal="center" vertical="top"/>
    </xf>
    <xf numFmtId="0" fontId="11" fillId="33" borderId="37" xfId="0" applyNumberFormat="1" applyFont="1" applyFill="1" applyBorder="1" applyAlignment="1">
      <alignment horizontal="center" vertical="top"/>
    </xf>
    <xf numFmtId="0" fontId="11" fillId="33" borderId="38" xfId="0" applyNumberFormat="1" applyFont="1" applyFill="1" applyBorder="1" applyAlignment="1">
      <alignment horizontal="center" vertical="top"/>
    </xf>
    <xf numFmtId="0" fontId="10" fillId="33" borderId="20" xfId="0" applyNumberFormat="1" applyFont="1" applyFill="1" applyBorder="1" applyAlignment="1">
      <alignment horizontal="center" vertical="top" wrapText="1"/>
    </xf>
    <xf numFmtId="0" fontId="10" fillId="33" borderId="21" xfId="0" applyNumberFormat="1" applyFont="1" applyFill="1" applyBorder="1" applyAlignment="1">
      <alignment horizontal="center" vertical="top" wrapText="1"/>
    </xf>
    <xf numFmtId="0" fontId="10" fillId="33" borderId="22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10" fillId="33" borderId="18" xfId="0" applyNumberFormat="1" applyFont="1" applyFill="1" applyBorder="1" applyAlignment="1">
      <alignment horizontal="center" vertical="top" wrapText="1"/>
    </xf>
    <xf numFmtId="0" fontId="10" fillId="33" borderId="19" xfId="0" applyNumberFormat="1" applyFont="1" applyFill="1" applyBorder="1" applyAlignment="1">
      <alignment horizontal="center" vertical="top" wrapText="1"/>
    </xf>
    <xf numFmtId="4" fontId="10" fillId="33" borderId="13" xfId="0" applyNumberFormat="1" applyFont="1" applyFill="1" applyBorder="1" applyAlignment="1">
      <alignment horizontal="center" vertical="top" wrapText="1"/>
    </xf>
    <xf numFmtId="4" fontId="10" fillId="33" borderId="18" xfId="0" applyNumberFormat="1" applyFont="1" applyFill="1" applyBorder="1" applyAlignment="1">
      <alignment horizontal="center" vertical="top" wrapText="1"/>
    </xf>
    <xf numFmtId="4" fontId="10" fillId="33" borderId="19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3" fillId="33" borderId="11" xfId="0" applyNumberFormat="1" applyFont="1" applyFill="1" applyBorder="1" applyAlignment="1">
      <alignment horizontal="righ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4" fontId="6" fillId="33" borderId="39" xfId="0" applyNumberFormat="1" applyFont="1" applyFill="1" applyBorder="1" applyAlignment="1">
      <alignment horizontal="right" vertical="top" wrapText="1"/>
    </xf>
    <xf numFmtId="0" fontId="5" fillId="33" borderId="39" xfId="0" applyNumberFormat="1" applyFont="1" applyFill="1" applyBorder="1" applyAlignment="1">
      <alignment horizontal="left" vertical="top" wrapText="1"/>
    </xf>
    <xf numFmtId="0" fontId="5" fillId="33" borderId="3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0" xfId="0" applyNumberFormat="1" applyBorder="1" applyAlignment="1">
      <alignment horizontal="right"/>
    </xf>
    <xf numFmtId="0" fontId="0" fillId="0" borderId="41" xfId="0" applyNumberFormat="1" applyBorder="1" applyAlignment="1">
      <alignment horizontal="right"/>
    </xf>
    <xf numFmtId="0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51" fillId="33" borderId="11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G1">
      <selection activeCell="A5" sqref="A5:V5"/>
    </sheetView>
  </sheetViews>
  <sheetFormatPr defaultColWidth="9.140625" defaultRowHeight="12.75"/>
  <cols>
    <col min="1" max="1" width="6.7109375" style="0" customWidth="1"/>
    <col min="2" max="2" width="12.7109375" style="1" customWidth="1"/>
    <col min="3" max="3" width="2.7109375" style="1" customWidth="1"/>
    <col min="4" max="4" width="0.13671875" style="1" customWidth="1"/>
    <col min="5" max="5" width="7.7109375" style="1" customWidth="1"/>
    <col min="6" max="6" width="18.8515625" style="1" customWidth="1"/>
    <col min="7" max="9" width="0.13671875" style="1" customWidth="1"/>
    <col min="10" max="10" width="1.7109375" style="1" customWidth="1"/>
    <col min="11" max="11" width="13.140625" style="1" customWidth="1"/>
    <col min="12" max="12" width="9.7109375" style="1" customWidth="1"/>
    <col min="13" max="13" width="2.7109375" style="1" customWidth="1"/>
    <col min="14" max="14" width="0.13671875" style="1" customWidth="1"/>
    <col min="15" max="15" width="1.7109375" style="1" customWidth="1"/>
    <col min="16" max="16" width="6.7109375" style="1" customWidth="1"/>
    <col min="17" max="17" width="7.7109375" style="1" customWidth="1"/>
    <col min="18" max="18" width="20.28125" style="1" customWidth="1"/>
    <col min="19" max="19" width="29.140625" style="0" customWidth="1"/>
    <col min="20" max="20" width="22.8515625" style="0" customWidth="1"/>
    <col min="21" max="21" width="21.8515625" style="0" customWidth="1"/>
    <col min="22" max="22" width="16.8515625" style="0" customWidth="1"/>
    <col min="23" max="23" width="11.00390625" style="0" customWidth="1"/>
  </cols>
  <sheetData>
    <row r="1" ht="12.75">
      <c r="V1" s="10" t="s">
        <v>32</v>
      </c>
    </row>
    <row r="2" ht="12.75">
      <c r="V2" s="12"/>
    </row>
    <row r="3" spans="21:22" ht="12.75">
      <c r="U3" s="110" t="s">
        <v>33</v>
      </c>
      <c r="V3" s="111"/>
    </row>
    <row r="4" spans="21:22" ht="12.75">
      <c r="U4" s="11"/>
      <c r="V4" s="48" t="s">
        <v>194</v>
      </c>
    </row>
    <row r="5" spans="1:22" ht="12.75">
      <c r="A5" s="103" t="s">
        <v>31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2.75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3:19" ht="12.75">
      <c r="M7" s="105" t="s">
        <v>34</v>
      </c>
      <c r="N7" s="106"/>
      <c r="O7" s="106"/>
      <c r="P7" s="106"/>
      <c r="Q7" s="106"/>
      <c r="R7" s="106"/>
      <c r="S7" s="106"/>
    </row>
    <row r="8" spans="1:24" s="1" customFormat="1" ht="64.5" customHeight="1">
      <c r="A8" s="34" t="s">
        <v>35</v>
      </c>
      <c r="B8" s="92" t="s">
        <v>36</v>
      </c>
      <c r="C8" s="93"/>
      <c r="D8" s="93"/>
      <c r="E8" s="94"/>
      <c r="F8" s="35" t="s">
        <v>37</v>
      </c>
      <c r="G8" s="80"/>
      <c r="H8" s="80"/>
      <c r="I8" s="92" t="s">
        <v>38</v>
      </c>
      <c r="J8" s="93"/>
      <c r="K8" s="94"/>
      <c r="L8" s="95" t="s">
        <v>39</v>
      </c>
      <c r="M8" s="96"/>
      <c r="N8" s="96"/>
      <c r="O8" s="97"/>
      <c r="P8" s="95" t="s">
        <v>40</v>
      </c>
      <c r="Q8" s="97"/>
      <c r="R8" s="35" t="s">
        <v>41</v>
      </c>
      <c r="S8" s="36" t="s">
        <v>42</v>
      </c>
      <c r="T8" s="34" t="s">
        <v>47</v>
      </c>
      <c r="U8" s="34" t="s">
        <v>43</v>
      </c>
      <c r="V8" s="37" t="s">
        <v>44</v>
      </c>
      <c r="W8" s="38" t="s">
        <v>45</v>
      </c>
      <c r="X8" s="38" t="s">
        <v>46</v>
      </c>
    </row>
    <row r="9" spans="1:24" s="1" customFormat="1" ht="13.5" customHeight="1">
      <c r="A9" s="112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s="1" customFormat="1" ht="13.5" customHeight="1">
      <c r="A10" s="113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24" s="1" customFormat="1" ht="31.5" customHeight="1">
      <c r="A11" s="3">
        <v>2</v>
      </c>
      <c r="B11" s="100" t="s">
        <v>50</v>
      </c>
      <c r="C11" s="100"/>
      <c r="D11" s="100"/>
      <c r="E11" s="100"/>
      <c r="F11" s="39" t="s">
        <v>49</v>
      </c>
      <c r="G11" s="101"/>
      <c r="H11" s="101"/>
      <c r="I11" s="102" t="s">
        <v>48</v>
      </c>
      <c r="J11" s="102"/>
      <c r="K11" s="102"/>
      <c r="L11" s="99">
        <v>0</v>
      </c>
      <c r="M11" s="99"/>
      <c r="N11" s="99"/>
      <c r="O11" s="99"/>
      <c r="P11" s="99"/>
      <c r="Q11" s="99"/>
      <c r="R11" s="40" t="s">
        <v>59</v>
      </c>
      <c r="S11" s="41" t="s">
        <v>51</v>
      </c>
      <c r="T11" s="42" t="s">
        <v>24</v>
      </c>
      <c r="U11" s="43" t="s">
        <v>173</v>
      </c>
      <c r="V11" s="44">
        <v>243357.13</v>
      </c>
      <c r="W11" s="42" t="s">
        <v>52</v>
      </c>
      <c r="X11" s="42" t="s">
        <v>53</v>
      </c>
    </row>
    <row r="12" spans="1:24" s="1" customFormat="1" ht="34.5" customHeight="1">
      <c r="A12" s="3">
        <v>3</v>
      </c>
      <c r="B12" s="100" t="str">
        <f>B11</f>
        <v>Земельный участок</v>
      </c>
      <c r="C12" s="100"/>
      <c r="D12" s="100"/>
      <c r="E12" s="100"/>
      <c r="F12" s="39" t="s">
        <v>66</v>
      </c>
      <c r="G12" s="101"/>
      <c r="H12" s="101"/>
      <c r="I12" s="102" t="s">
        <v>65</v>
      </c>
      <c r="J12" s="102"/>
      <c r="K12" s="102"/>
      <c r="L12" s="99">
        <v>0</v>
      </c>
      <c r="M12" s="99"/>
      <c r="N12" s="99"/>
      <c r="O12" s="99"/>
      <c r="P12" s="99"/>
      <c r="Q12" s="99"/>
      <c r="R12" s="40" t="s">
        <v>67</v>
      </c>
      <c r="S12" s="43" t="str">
        <f aca="true" t="shared" si="0" ref="S12:T23">S11</f>
        <v>Муниципальное образование Шашикманское сельское поселение Онгудайского района РА</v>
      </c>
      <c r="T12" s="42" t="str">
        <f t="shared" si="0"/>
        <v>нет данных</v>
      </c>
      <c r="U12" s="45" t="s">
        <v>171</v>
      </c>
      <c r="V12" s="44">
        <v>234226.64</v>
      </c>
      <c r="W12" s="42" t="s">
        <v>56</v>
      </c>
      <c r="X12" s="42"/>
    </row>
    <row r="13" spans="1:24" s="1" customFormat="1" ht="34.5" customHeight="1">
      <c r="A13" s="3">
        <v>4</v>
      </c>
      <c r="B13" s="100" t="str">
        <f>B11</f>
        <v>Земельный участок</v>
      </c>
      <c r="C13" s="100"/>
      <c r="D13" s="100"/>
      <c r="E13" s="100"/>
      <c r="F13" s="39" t="s">
        <v>55</v>
      </c>
      <c r="G13" s="101"/>
      <c r="H13" s="101"/>
      <c r="I13" s="102" t="s">
        <v>54</v>
      </c>
      <c r="J13" s="102"/>
      <c r="K13" s="102"/>
      <c r="L13" s="99">
        <v>0</v>
      </c>
      <c r="M13" s="99"/>
      <c r="N13" s="99"/>
      <c r="O13" s="99"/>
      <c r="P13" s="99"/>
      <c r="Q13" s="99"/>
      <c r="R13" s="40" t="s">
        <v>60</v>
      </c>
      <c r="S13" s="43" t="str">
        <f t="shared" si="0"/>
        <v>Муниципальное образование Шашикманское сельское поселение Онгудайского района РА</v>
      </c>
      <c r="T13" s="42" t="str">
        <f t="shared" si="0"/>
        <v>нет данных</v>
      </c>
      <c r="U13" s="45" t="str">
        <f>U12</f>
        <v>Выписка  из ЕГРН от 30.03.2017г.</v>
      </c>
      <c r="V13" s="44">
        <v>28140</v>
      </c>
      <c r="W13" s="46" t="s">
        <v>56</v>
      </c>
      <c r="X13" s="42"/>
    </row>
    <row r="14" spans="1:24" s="1" customFormat="1" ht="34.5" customHeight="1">
      <c r="A14" s="3">
        <v>5</v>
      </c>
      <c r="B14" s="100" t="str">
        <f>B15</f>
        <v>Земельный участок</v>
      </c>
      <c r="C14" s="100"/>
      <c r="D14" s="100"/>
      <c r="E14" s="100"/>
      <c r="F14" s="39" t="s">
        <v>63</v>
      </c>
      <c r="G14" s="101"/>
      <c r="H14" s="101"/>
      <c r="I14" s="102" t="s">
        <v>62</v>
      </c>
      <c r="J14" s="102"/>
      <c r="K14" s="102"/>
      <c r="L14" s="99">
        <v>0</v>
      </c>
      <c r="M14" s="99"/>
      <c r="N14" s="99"/>
      <c r="O14" s="99"/>
      <c r="P14" s="99"/>
      <c r="Q14" s="99"/>
      <c r="R14" s="40" t="s">
        <v>64</v>
      </c>
      <c r="S14" s="43" t="str">
        <f t="shared" si="0"/>
        <v>Муниципальное образование Шашикманское сельское поселение Онгудайского района РА</v>
      </c>
      <c r="T14" s="42" t="str">
        <f t="shared" si="0"/>
        <v>нет данных</v>
      </c>
      <c r="U14" s="43" t="s">
        <v>172</v>
      </c>
      <c r="V14" s="44">
        <v>38190</v>
      </c>
      <c r="W14" s="42" t="s">
        <v>56</v>
      </c>
      <c r="X14" s="42"/>
    </row>
    <row r="15" spans="1:24" s="1" customFormat="1" ht="34.5" customHeight="1">
      <c r="A15" s="3">
        <v>6</v>
      </c>
      <c r="B15" s="100" t="str">
        <f>B13</f>
        <v>Земельный участок</v>
      </c>
      <c r="C15" s="100"/>
      <c r="D15" s="100"/>
      <c r="E15" s="100"/>
      <c r="F15" s="39" t="s">
        <v>58</v>
      </c>
      <c r="G15" s="101"/>
      <c r="H15" s="101"/>
      <c r="I15" s="102" t="s">
        <v>57</v>
      </c>
      <c r="J15" s="102"/>
      <c r="K15" s="102"/>
      <c r="L15" s="99">
        <v>0</v>
      </c>
      <c r="M15" s="99"/>
      <c r="N15" s="99"/>
      <c r="O15" s="99"/>
      <c r="P15" s="99"/>
      <c r="Q15" s="99"/>
      <c r="R15" s="40" t="s">
        <v>61</v>
      </c>
      <c r="S15" s="43" t="str">
        <f t="shared" si="0"/>
        <v>Муниципальное образование Шашикманское сельское поселение Онгудайского района РА</v>
      </c>
      <c r="T15" s="42" t="str">
        <f t="shared" si="0"/>
        <v>нет данных</v>
      </c>
      <c r="U15" s="43" t="str">
        <f>U12</f>
        <v>Выписка  из ЕГРН от 30.03.2017г.</v>
      </c>
      <c r="V15" s="44">
        <v>24789.33</v>
      </c>
      <c r="W15" s="42" t="s">
        <v>56</v>
      </c>
      <c r="X15" s="42"/>
    </row>
    <row r="16" spans="1:24" s="1" customFormat="1" ht="34.5" customHeight="1">
      <c r="A16" s="3">
        <v>7</v>
      </c>
      <c r="B16" s="70" t="str">
        <f>B15</f>
        <v>Земельный участок</v>
      </c>
      <c r="C16" s="70"/>
      <c r="D16" s="70"/>
      <c r="E16" s="70"/>
      <c r="F16" s="5" t="s">
        <v>68</v>
      </c>
      <c r="G16" s="81"/>
      <c r="H16" s="81"/>
      <c r="I16" s="82" t="s">
        <v>71</v>
      </c>
      <c r="J16" s="82"/>
      <c r="K16" s="82"/>
      <c r="L16" s="83">
        <v>0</v>
      </c>
      <c r="M16" s="83"/>
      <c r="N16" s="83"/>
      <c r="O16" s="83"/>
      <c r="P16" s="83"/>
      <c r="Q16" s="83"/>
      <c r="R16" s="6" t="s">
        <v>69</v>
      </c>
      <c r="S16" s="4" t="str">
        <f>S15</f>
        <v>Муниципальное образование Шашикманское сельское поселение Онгудайского района РА</v>
      </c>
      <c r="T16" s="3" t="str">
        <f>T15</f>
        <v>нет данных</v>
      </c>
      <c r="U16" s="4" t="s">
        <v>180</v>
      </c>
      <c r="V16" s="13">
        <v>9332.18</v>
      </c>
      <c r="W16" s="15" t="s">
        <v>70</v>
      </c>
      <c r="X16" s="3"/>
    </row>
    <row r="17" spans="1:24" s="1" customFormat="1" ht="34.5" customHeight="1">
      <c r="A17" s="3">
        <v>8</v>
      </c>
      <c r="B17" s="70" t="str">
        <f>B16</f>
        <v>Земельный участок</v>
      </c>
      <c r="C17" s="70"/>
      <c r="D17" s="70"/>
      <c r="E17" s="70"/>
      <c r="F17" s="5" t="str">
        <f>F16</f>
        <v>РА,Онгудайский район ,Шашикманское сельское поселение</v>
      </c>
      <c r="G17" s="81"/>
      <c r="H17" s="81"/>
      <c r="I17" s="82" t="s">
        <v>72</v>
      </c>
      <c r="J17" s="82"/>
      <c r="K17" s="82"/>
      <c r="L17" s="83">
        <v>0</v>
      </c>
      <c r="M17" s="83"/>
      <c r="N17" s="83"/>
      <c r="O17" s="83"/>
      <c r="P17" s="83"/>
      <c r="Q17" s="83"/>
      <c r="R17" s="6" t="s">
        <v>73</v>
      </c>
      <c r="S17" s="4" t="str">
        <f t="shared" si="0"/>
        <v>Муниципальное образование Шашикманское сельское поселение Онгудайского района РА</v>
      </c>
      <c r="T17" s="3" t="str">
        <f t="shared" si="0"/>
        <v>нет данных</v>
      </c>
      <c r="U17" s="4" t="s">
        <v>179</v>
      </c>
      <c r="V17" s="13">
        <v>112317.12</v>
      </c>
      <c r="W17" s="15" t="s">
        <v>74</v>
      </c>
      <c r="X17" s="3"/>
    </row>
    <row r="18" spans="1:24" s="1" customFormat="1" ht="34.5" customHeight="1">
      <c r="A18" s="3">
        <v>9</v>
      </c>
      <c r="B18" s="70" t="str">
        <f aca="true" t="shared" si="1" ref="B18:B23">B16</f>
        <v>Земельный участок</v>
      </c>
      <c r="C18" s="70"/>
      <c r="D18" s="70"/>
      <c r="E18" s="70"/>
      <c r="F18" s="5" t="s">
        <v>75</v>
      </c>
      <c r="G18" s="81"/>
      <c r="H18" s="81"/>
      <c r="I18" s="82" t="s">
        <v>76</v>
      </c>
      <c r="J18" s="82"/>
      <c r="K18" s="82"/>
      <c r="L18" s="83">
        <v>0</v>
      </c>
      <c r="M18" s="83"/>
      <c r="N18" s="83"/>
      <c r="O18" s="83"/>
      <c r="P18" s="83"/>
      <c r="Q18" s="83"/>
      <c r="R18" s="6" t="s">
        <v>77</v>
      </c>
      <c r="S18" s="4" t="str">
        <f t="shared" si="0"/>
        <v>Муниципальное образование Шашикманское сельское поселение Онгудайского района РА</v>
      </c>
      <c r="T18" s="3" t="str">
        <f t="shared" si="0"/>
        <v>нет данных</v>
      </c>
      <c r="U18" s="4" t="s">
        <v>178</v>
      </c>
      <c r="V18" s="13">
        <v>174614.73</v>
      </c>
      <c r="W18" s="15" t="s">
        <v>78</v>
      </c>
      <c r="X18" s="3"/>
    </row>
    <row r="19" spans="1:24" s="1" customFormat="1" ht="34.5" customHeight="1">
      <c r="A19" s="3">
        <v>10</v>
      </c>
      <c r="B19" s="70" t="str">
        <f t="shared" si="1"/>
        <v>Земельный участок</v>
      </c>
      <c r="C19" s="70"/>
      <c r="D19" s="70"/>
      <c r="E19" s="70"/>
      <c r="F19" s="5" t="str">
        <f>F16</f>
        <v>РА,Онгудайский район ,Шашикманское сельское поселение</v>
      </c>
      <c r="G19" s="81"/>
      <c r="H19" s="81"/>
      <c r="I19" s="82" t="s">
        <v>79</v>
      </c>
      <c r="J19" s="82"/>
      <c r="K19" s="82"/>
      <c r="L19" s="83">
        <v>0</v>
      </c>
      <c r="M19" s="83"/>
      <c r="N19" s="83"/>
      <c r="O19" s="83"/>
      <c r="P19" s="83"/>
      <c r="Q19" s="83"/>
      <c r="R19" s="6" t="s">
        <v>80</v>
      </c>
      <c r="S19" s="4" t="str">
        <f t="shared" si="0"/>
        <v>Муниципальное образование Шашикманское сельское поселение Онгудайского района РА</v>
      </c>
      <c r="T19" s="3" t="str">
        <f t="shared" si="0"/>
        <v>нет данных</v>
      </c>
      <c r="U19" s="4" t="s">
        <v>177</v>
      </c>
      <c r="V19" s="13">
        <v>42681.68</v>
      </c>
      <c r="W19" s="15" t="s">
        <v>81</v>
      </c>
      <c r="X19" s="3"/>
    </row>
    <row r="20" spans="1:24" s="1" customFormat="1" ht="34.5" customHeight="1">
      <c r="A20" s="3">
        <v>11</v>
      </c>
      <c r="B20" s="70" t="str">
        <f t="shared" si="1"/>
        <v>Земельный участок</v>
      </c>
      <c r="C20" s="70"/>
      <c r="D20" s="70"/>
      <c r="E20" s="70"/>
      <c r="F20" s="5" t="str">
        <f>F17</f>
        <v>РА,Онгудайский район ,Шашикманское сельское поселение</v>
      </c>
      <c r="G20" s="81"/>
      <c r="H20" s="81"/>
      <c r="I20" s="82" t="s">
        <v>82</v>
      </c>
      <c r="J20" s="82"/>
      <c r="K20" s="82"/>
      <c r="L20" s="83">
        <v>0</v>
      </c>
      <c r="M20" s="83"/>
      <c r="N20" s="83"/>
      <c r="O20" s="83"/>
      <c r="P20" s="83"/>
      <c r="Q20" s="83"/>
      <c r="R20" s="6" t="s">
        <v>83</v>
      </c>
      <c r="S20" s="4" t="str">
        <f t="shared" si="0"/>
        <v>Муниципальное образование Шашикманское сельское поселение Онгудайского района РА</v>
      </c>
      <c r="T20" s="3" t="str">
        <f t="shared" si="0"/>
        <v>нет данных</v>
      </c>
      <c r="U20" s="4" t="s">
        <v>177</v>
      </c>
      <c r="V20" s="13">
        <v>207692.63</v>
      </c>
      <c r="W20" s="15" t="s">
        <v>81</v>
      </c>
      <c r="X20" s="3"/>
    </row>
    <row r="21" spans="1:24" s="1" customFormat="1" ht="34.5" customHeight="1">
      <c r="A21" s="3">
        <v>12</v>
      </c>
      <c r="B21" s="70" t="str">
        <f t="shared" si="1"/>
        <v>Земельный участок</v>
      </c>
      <c r="C21" s="70"/>
      <c r="D21" s="70"/>
      <c r="E21" s="70"/>
      <c r="F21" s="5" t="s">
        <v>84</v>
      </c>
      <c r="G21" s="81"/>
      <c r="H21" s="81"/>
      <c r="I21" s="82" t="s">
        <v>85</v>
      </c>
      <c r="J21" s="82"/>
      <c r="K21" s="82"/>
      <c r="L21" s="83">
        <v>0</v>
      </c>
      <c r="M21" s="83"/>
      <c r="N21" s="83"/>
      <c r="O21" s="83"/>
      <c r="P21" s="83"/>
      <c r="Q21" s="83"/>
      <c r="R21" s="6" t="s">
        <v>86</v>
      </c>
      <c r="S21" s="4" t="str">
        <f t="shared" si="0"/>
        <v>Муниципальное образование Шашикманское сельское поселение Онгудайского района РА</v>
      </c>
      <c r="T21" s="3" t="str">
        <f t="shared" si="0"/>
        <v>нет данных</v>
      </c>
      <c r="U21" s="4" t="s">
        <v>176</v>
      </c>
      <c r="V21" s="13">
        <v>1227713.36</v>
      </c>
      <c r="W21" s="15" t="s">
        <v>87</v>
      </c>
      <c r="X21" s="3"/>
    </row>
    <row r="22" spans="1:24" s="1" customFormat="1" ht="34.5" customHeight="1">
      <c r="A22" s="3">
        <v>13</v>
      </c>
      <c r="B22" s="70" t="str">
        <f t="shared" si="1"/>
        <v>Земельный участок</v>
      </c>
      <c r="C22" s="70"/>
      <c r="D22" s="70"/>
      <c r="E22" s="70"/>
      <c r="F22" s="5" t="str">
        <f>F18</f>
        <v>РА,р-н Онгудайский,ур.Шебелик</v>
      </c>
      <c r="G22" s="81"/>
      <c r="H22" s="81"/>
      <c r="I22" s="82" t="s">
        <v>88</v>
      </c>
      <c r="J22" s="82"/>
      <c r="K22" s="82"/>
      <c r="L22" s="83">
        <v>0</v>
      </c>
      <c r="M22" s="83"/>
      <c r="N22" s="83"/>
      <c r="O22" s="83"/>
      <c r="P22" s="83"/>
      <c r="Q22" s="83"/>
      <c r="R22" s="6" t="s">
        <v>89</v>
      </c>
      <c r="S22" s="4" t="str">
        <f t="shared" si="0"/>
        <v>Муниципальное образование Шашикманское сельское поселение Онгудайского района РА</v>
      </c>
      <c r="T22" s="3" t="str">
        <f t="shared" si="0"/>
        <v>нет данных</v>
      </c>
      <c r="U22" s="4" t="s">
        <v>175</v>
      </c>
      <c r="V22" s="13">
        <v>73197.76</v>
      </c>
      <c r="W22" s="15" t="s">
        <v>90</v>
      </c>
      <c r="X22" s="3"/>
    </row>
    <row r="23" spans="1:24" s="1" customFormat="1" ht="34.5" customHeight="1">
      <c r="A23" s="3">
        <v>14</v>
      </c>
      <c r="B23" s="70" t="str">
        <f t="shared" si="1"/>
        <v>Земельный участок</v>
      </c>
      <c r="C23" s="70"/>
      <c r="D23" s="70"/>
      <c r="E23" s="70"/>
      <c r="F23" s="5" t="str">
        <f>F22</f>
        <v>РА,р-н Онгудайский,ур.Шебелик</v>
      </c>
      <c r="G23" s="81"/>
      <c r="H23" s="81"/>
      <c r="I23" s="82" t="s">
        <v>91</v>
      </c>
      <c r="J23" s="82"/>
      <c r="K23" s="82"/>
      <c r="L23" s="83">
        <v>0</v>
      </c>
      <c r="M23" s="83"/>
      <c r="N23" s="83"/>
      <c r="O23" s="83"/>
      <c r="P23" s="83"/>
      <c r="Q23" s="83"/>
      <c r="R23" s="6" t="s">
        <v>92</v>
      </c>
      <c r="S23" s="4" t="str">
        <f t="shared" si="0"/>
        <v>Муниципальное образование Шашикманское сельское поселение Онгудайского района РА</v>
      </c>
      <c r="T23" s="3" t="str">
        <f t="shared" si="0"/>
        <v>нет данных</v>
      </c>
      <c r="U23" s="4" t="s">
        <v>174</v>
      </c>
      <c r="V23" s="13">
        <v>44348.64</v>
      </c>
      <c r="W23" s="15" t="s">
        <v>93</v>
      </c>
      <c r="X23" s="3"/>
    </row>
    <row r="24" spans="1:24" s="1" customFormat="1" ht="39" customHeight="1">
      <c r="A24" s="3">
        <v>15</v>
      </c>
      <c r="B24" s="108" t="s">
        <v>96</v>
      </c>
      <c r="C24" s="108"/>
      <c r="D24" s="108"/>
      <c r="E24" s="108"/>
      <c r="F24" s="2" t="s">
        <v>94</v>
      </c>
      <c r="G24" s="98"/>
      <c r="H24" s="98"/>
      <c r="I24" s="109"/>
      <c r="J24" s="109"/>
      <c r="K24" s="109"/>
      <c r="L24" s="107">
        <f>485784.3</f>
        <v>485784.3</v>
      </c>
      <c r="M24" s="107"/>
      <c r="N24" s="107"/>
      <c r="O24" s="107"/>
      <c r="P24" s="107">
        <f>485784.3</f>
        <v>485784.3</v>
      </c>
      <c r="Q24" s="107"/>
      <c r="R24" s="9" t="s">
        <v>95</v>
      </c>
      <c r="S24" s="4" t="str">
        <f>S23</f>
        <v>Муниципальное образование Шашикманское сельское поселение Онгудайского района РА</v>
      </c>
      <c r="T24" s="3" t="str">
        <f>T15</f>
        <v>нет данных</v>
      </c>
      <c r="U24" s="16" t="s">
        <v>25</v>
      </c>
      <c r="V24" s="14"/>
      <c r="W24" s="15" t="s">
        <v>130</v>
      </c>
      <c r="X24" s="3"/>
    </row>
    <row r="25" spans="1:24" s="1" customFormat="1" ht="35.25" customHeight="1">
      <c r="A25" s="3">
        <v>16</v>
      </c>
      <c r="B25" s="108" t="s">
        <v>7</v>
      </c>
      <c r="C25" s="108"/>
      <c r="D25" s="108"/>
      <c r="E25" s="108"/>
      <c r="F25" s="2" t="str">
        <f>F24</f>
        <v>РА,Онгудайский район,с.Шашикман,ул.Победы дом 12</v>
      </c>
      <c r="G25" s="98"/>
      <c r="H25" s="98"/>
      <c r="I25" s="109"/>
      <c r="J25" s="109"/>
      <c r="K25" s="109"/>
      <c r="L25" s="107">
        <f>99364.3</f>
        <v>99364.3</v>
      </c>
      <c r="M25" s="107"/>
      <c r="N25" s="107"/>
      <c r="O25" s="107"/>
      <c r="P25" s="107">
        <f>99364.3</f>
        <v>99364.3</v>
      </c>
      <c r="Q25" s="107"/>
      <c r="R25" s="9" t="s">
        <v>24</v>
      </c>
      <c r="S25" s="4" t="str">
        <f>S24</f>
        <v>Муниципальное образование Шашикманское сельское поселение Онгудайского района РА</v>
      </c>
      <c r="T25" s="3" t="str">
        <f>T24</f>
        <v>нет данных</v>
      </c>
      <c r="U25" s="8" t="str">
        <f>U24</f>
        <v>акт сдачи приемки№10 от 01.03.2009 г.</v>
      </c>
      <c r="V25" s="14"/>
      <c r="W25" s="15" t="s">
        <v>130</v>
      </c>
      <c r="X25" s="3"/>
    </row>
    <row r="26" spans="1:24" s="1" customFormat="1" ht="36" customHeight="1">
      <c r="A26" s="3">
        <v>17</v>
      </c>
      <c r="B26" s="108" t="s">
        <v>99</v>
      </c>
      <c r="C26" s="108"/>
      <c r="D26" s="108"/>
      <c r="E26" s="108"/>
      <c r="F26" s="2" t="s">
        <v>97</v>
      </c>
      <c r="G26" s="98"/>
      <c r="H26" s="98"/>
      <c r="I26" s="109"/>
      <c r="J26" s="109"/>
      <c r="K26" s="109"/>
      <c r="L26" s="107">
        <f>32554.3</f>
        <v>32554.3</v>
      </c>
      <c r="M26" s="107"/>
      <c r="N26" s="107"/>
      <c r="O26" s="107"/>
      <c r="P26" s="107">
        <f>32554.3</f>
        <v>32554.3</v>
      </c>
      <c r="Q26" s="107"/>
      <c r="R26" s="9" t="s">
        <v>98</v>
      </c>
      <c r="S26" s="4" t="str">
        <f>S25</f>
        <v>Муниципальное образование Шашикманское сельское поселение Онгудайского района РА</v>
      </c>
      <c r="T26" s="3" t="str">
        <f>T25</f>
        <v>нет данных</v>
      </c>
      <c r="U26" s="8" t="str">
        <f>U24</f>
        <v>акт сдачи приемки№10 от 01.03.2009 г.</v>
      </c>
      <c r="V26" s="14"/>
      <c r="W26" s="15" t="s">
        <v>130</v>
      </c>
      <c r="X26" s="3"/>
    </row>
    <row r="27" spans="1:24" s="1" customFormat="1" ht="34.5" customHeight="1">
      <c r="A27" s="3">
        <v>18</v>
      </c>
      <c r="B27" s="108" t="s">
        <v>101</v>
      </c>
      <c r="C27" s="108"/>
      <c r="D27" s="108"/>
      <c r="E27" s="108"/>
      <c r="F27" s="2" t="s">
        <v>100</v>
      </c>
      <c r="G27" s="98"/>
      <c r="H27" s="98"/>
      <c r="I27" s="109"/>
      <c r="J27" s="109"/>
      <c r="K27" s="109"/>
      <c r="L27" s="107">
        <v>3725.9</v>
      </c>
      <c r="M27" s="107"/>
      <c r="N27" s="107"/>
      <c r="O27" s="107"/>
      <c r="P27" s="107">
        <v>3725.9</v>
      </c>
      <c r="Q27" s="107"/>
      <c r="R27" s="9" t="s">
        <v>102</v>
      </c>
      <c r="S27" s="4" t="str">
        <f>S26</f>
        <v>Муниципальное образование Шашикманское сельское поселение Онгудайского района РА</v>
      </c>
      <c r="T27" s="3" t="str">
        <f>T26</f>
        <v>нет данных</v>
      </c>
      <c r="U27" s="8" t="str">
        <f>U26</f>
        <v>акт сдачи приемки№10 от 01.03.2009 г.</v>
      </c>
      <c r="V27" s="14"/>
      <c r="W27" s="15" t="s">
        <v>130</v>
      </c>
      <c r="X27" s="3"/>
    </row>
    <row r="28" spans="1:24" s="1" customFormat="1" ht="36" customHeight="1">
      <c r="A28" s="3">
        <v>19</v>
      </c>
      <c r="B28" s="108" t="s">
        <v>13</v>
      </c>
      <c r="C28" s="108"/>
      <c r="D28" s="108"/>
      <c r="E28" s="108"/>
      <c r="F28" s="2" t="s">
        <v>103</v>
      </c>
      <c r="G28" s="98"/>
      <c r="H28" s="98"/>
      <c r="I28" s="109"/>
      <c r="J28" s="109"/>
      <c r="K28" s="109"/>
      <c r="L28" s="107">
        <f>571801.4</f>
        <v>571801.4</v>
      </c>
      <c r="M28" s="107"/>
      <c r="N28" s="107"/>
      <c r="O28" s="107"/>
      <c r="P28" s="107">
        <f>571801.4</f>
        <v>571801.4</v>
      </c>
      <c r="Q28" s="107"/>
      <c r="R28" s="9" t="s">
        <v>0</v>
      </c>
      <c r="S28" s="4" t="str">
        <f>S27</f>
        <v>Муниципальное образование Шашикманское сельское поселение Онгудайского района РА</v>
      </c>
      <c r="T28" s="3" t="str">
        <f>T27</f>
        <v>нет данных</v>
      </c>
      <c r="U28" s="16" t="s">
        <v>24</v>
      </c>
      <c r="V28" s="14"/>
      <c r="W28" s="3"/>
      <c r="X28" s="3"/>
    </row>
    <row r="29" spans="1:24" s="1" customFormat="1" ht="13.5" customHeight="1">
      <c r="A29" s="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3"/>
      <c r="T29" s="3"/>
      <c r="U29" s="3"/>
      <c r="V29" s="14"/>
      <c r="W29" s="3"/>
      <c r="X29" s="3"/>
    </row>
    <row r="30" spans="1:24" s="1" customFormat="1" ht="13.5" customHeight="1">
      <c r="A30" s="3"/>
      <c r="B30" s="77" t="s">
        <v>104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3"/>
      <c r="U30" s="3"/>
      <c r="V30" s="14"/>
      <c r="W30" s="3"/>
      <c r="X30" s="3"/>
    </row>
    <row r="31" spans="1:24" s="1" customFormat="1" ht="64.5" customHeight="1">
      <c r="A31" s="34" t="s">
        <v>35</v>
      </c>
      <c r="B31" s="88" t="s">
        <v>181</v>
      </c>
      <c r="C31" s="89"/>
      <c r="D31" s="89"/>
      <c r="E31" s="89"/>
      <c r="F31" s="90"/>
      <c r="G31" s="80"/>
      <c r="H31" s="80"/>
      <c r="I31" s="52" t="s">
        <v>182</v>
      </c>
      <c r="J31" s="53"/>
      <c r="K31" s="53"/>
      <c r="L31" s="53"/>
      <c r="M31" s="53"/>
      <c r="N31" s="53"/>
      <c r="O31" s="54"/>
      <c r="P31" s="52" t="s">
        <v>40</v>
      </c>
      <c r="Q31" s="53"/>
      <c r="R31" s="54"/>
      <c r="S31" s="18" t="s">
        <v>42</v>
      </c>
      <c r="T31" s="19" t="s">
        <v>47</v>
      </c>
      <c r="U31" s="19" t="s">
        <v>43</v>
      </c>
      <c r="V31" s="20"/>
      <c r="W31" s="17" t="s">
        <v>45</v>
      </c>
      <c r="X31" s="17" t="s">
        <v>46</v>
      </c>
    </row>
    <row r="32" spans="1:24" s="1" customFormat="1" ht="36.75" customHeight="1">
      <c r="A32" s="3">
        <v>1</v>
      </c>
      <c r="B32" s="58" t="s">
        <v>23</v>
      </c>
      <c r="C32" s="59"/>
      <c r="D32" s="59"/>
      <c r="E32" s="59"/>
      <c r="F32" s="60"/>
      <c r="G32" s="67"/>
      <c r="H32" s="67"/>
      <c r="I32" s="55">
        <v>390000</v>
      </c>
      <c r="J32" s="56"/>
      <c r="K32" s="56"/>
      <c r="L32" s="56"/>
      <c r="M32" s="56"/>
      <c r="N32" s="56"/>
      <c r="O32" s="57"/>
      <c r="P32" s="55">
        <v>390000</v>
      </c>
      <c r="Q32" s="56"/>
      <c r="R32" s="68"/>
      <c r="S32" s="4" t="str">
        <f>S28</f>
        <v>Муниципальное образование Шашикманское сельское поселение Онгудайского района РА</v>
      </c>
      <c r="T32" s="3" t="str">
        <f>T28</f>
        <v>нет данных</v>
      </c>
      <c r="U32" s="7" t="s">
        <v>30</v>
      </c>
      <c r="V32" s="14"/>
      <c r="W32" s="15" t="s">
        <v>105</v>
      </c>
      <c r="X32" s="3"/>
    </row>
    <row r="33" spans="1:24" s="1" customFormat="1" ht="31.5" customHeight="1">
      <c r="A33" s="3">
        <v>2</v>
      </c>
      <c r="B33" s="58" t="s">
        <v>5</v>
      </c>
      <c r="C33" s="59"/>
      <c r="D33" s="59"/>
      <c r="E33" s="59"/>
      <c r="F33" s="60"/>
      <c r="G33" s="67"/>
      <c r="H33" s="67"/>
      <c r="I33" s="55">
        <f>747667</f>
        <v>747667</v>
      </c>
      <c r="J33" s="56"/>
      <c r="K33" s="56"/>
      <c r="L33" s="56"/>
      <c r="M33" s="56"/>
      <c r="N33" s="56"/>
      <c r="O33" s="57"/>
      <c r="P33" s="55">
        <f>747667</f>
        <v>747667</v>
      </c>
      <c r="Q33" s="56"/>
      <c r="R33" s="68"/>
      <c r="S33" s="4" t="str">
        <f>S32</f>
        <v>Муниципальное образование Шашикманское сельское поселение Онгудайского района РА</v>
      </c>
      <c r="T33" s="3" t="str">
        <f>T32</f>
        <v>нет данных</v>
      </c>
      <c r="U33" s="7" t="s">
        <v>29</v>
      </c>
      <c r="V33" s="14"/>
      <c r="W33" s="15" t="s">
        <v>106</v>
      </c>
      <c r="X33" s="3"/>
    </row>
    <row r="34" spans="1:24" s="1" customFormat="1" ht="31.5" customHeight="1">
      <c r="A34" s="3">
        <v>3</v>
      </c>
      <c r="B34" s="58" t="s">
        <v>125</v>
      </c>
      <c r="C34" s="59"/>
      <c r="D34" s="59"/>
      <c r="E34" s="59"/>
      <c r="F34" s="60"/>
      <c r="G34" s="67"/>
      <c r="H34" s="67"/>
      <c r="I34" s="55">
        <v>673200</v>
      </c>
      <c r="J34" s="56"/>
      <c r="K34" s="56"/>
      <c r="L34" s="56"/>
      <c r="M34" s="56"/>
      <c r="N34" s="56"/>
      <c r="O34" s="57"/>
      <c r="P34" s="55">
        <v>673200</v>
      </c>
      <c r="Q34" s="56"/>
      <c r="R34" s="68"/>
      <c r="S34" s="4" t="str">
        <f>S33</f>
        <v>Муниципальное образование Шашикманское сельское поселение Онгудайского района РА</v>
      </c>
      <c r="T34" s="3" t="str">
        <f>T33</f>
        <v>нет данных</v>
      </c>
      <c r="U34" s="7" t="s">
        <v>29</v>
      </c>
      <c r="V34" s="14"/>
      <c r="W34" s="15" t="s">
        <v>106</v>
      </c>
      <c r="X34" s="3"/>
    </row>
    <row r="35" spans="1:24" s="1" customFormat="1" ht="47.25" customHeight="1">
      <c r="A35" s="3">
        <v>4</v>
      </c>
      <c r="B35" s="58" t="s">
        <v>2</v>
      </c>
      <c r="C35" s="59"/>
      <c r="D35" s="59"/>
      <c r="E35" s="59"/>
      <c r="F35" s="60"/>
      <c r="G35" s="67"/>
      <c r="H35" s="67"/>
      <c r="I35" s="27"/>
      <c r="J35" s="28"/>
      <c r="K35" s="29">
        <f>30000</f>
        <v>30000</v>
      </c>
      <c r="L35" s="29"/>
      <c r="M35" s="29"/>
      <c r="N35" s="29"/>
      <c r="O35" s="30"/>
      <c r="P35" s="55">
        <f>30000</f>
        <v>30000</v>
      </c>
      <c r="Q35" s="56"/>
      <c r="R35" s="68"/>
      <c r="S35" s="4" t="str">
        <f>S33</f>
        <v>Муниципальное образование Шашикманское сельское поселение Онгудайского района РА</v>
      </c>
      <c r="T35" s="3" t="str">
        <f>T33</f>
        <v>нет данных</v>
      </c>
      <c r="U35" s="16" t="s">
        <v>126</v>
      </c>
      <c r="V35" s="14"/>
      <c r="W35" s="15" t="s">
        <v>127</v>
      </c>
      <c r="X35" s="3"/>
    </row>
    <row r="36" spans="1:24" s="1" customFormat="1" ht="39" customHeight="1">
      <c r="A36" s="3">
        <v>5</v>
      </c>
      <c r="B36" s="58" t="s">
        <v>3</v>
      </c>
      <c r="C36" s="59"/>
      <c r="D36" s="59"/>
      <c r="E36" s="59"/>
      <c r="F36" s="60"/>
      <c r="G36" s="67"/>
      <c r="H36" s="67"/>
      <c r="I36" s="27"/>
      <c r="J36" s="28"/>
      <c r="K36" s="29">
        <f>30000</f>
        <v>30000</v>
      </c>
      <c r="L36" s="29"/>
      <c r="M36" s="29"/>
      <c r="N36" s="29"/>
      <c r="O36" s="30"/>
      <c r="P36" s="55">
        <f>30000</f>
        <v>30000</v>
      </c>
      <c r="Q36" s="56"/>
      <c r="R36" s="68"/>
      <c r="S36" s="4" t="str">
        <f aca="true" t="shared" si="2" ref="S36:T42">S35</f>
        <v>Муниципальное образование Шашикманское сельское поселение Онгудайского района РА</v>
      </c>
      <c r="T36" s="3" t="str">
        <f t="shared" si="2"/>
        <v>нет данных</v>
      </c>
      <c r="U36" s="16" t="s">
        <v>128</v>
      </c>
      <c r="V36" s="14"/>
      <c r="W36" s="15" t="s">
        <v>127</v>
      </c>
      <c r="X36" s="3"/>
    </row>
    <row r="37" spans="1:24" s="1" customFormat="1" ht="36" customHeight="1">
      <c r="A37" s="3">
        <v>6</v>
      </c>
      <c r="B37" s="58" t="s">
        <v>4</v>
      </c>
      <c r="C37" s="59"/>
      <c r="D37" s="59"/>
      <c r="E37" s="59"/>
      <c r="F37" s="60"/>
      <c r="G37" s="67"/>
      <c r="H37" s="67"/>
      <c r="I37" s="55">
        <f>99800</f>
        <v>99800</v>
      </c>
      <c r="J37" s="56"/>
      <c r="K37" s="56"/>
      <c r="L37" s="56"/>
      <c r="M37" s="56"/>
      <c r="N37" s="56"/>
      <c r="O37" s="57"/>
      <c r="P37" s="55">
        <v>65730.39</v>
      </c>
      <c r="Q37" s="56"/>
      <c r="R37" s="68"/>
      <c r="S37" s="4" t="str">
        <f t="shared" si="2"/>
        <v>Муниципальное образование Шашикманское сельское поселение Онгудайского района РА</v>
      </c>
      <c r="T37" s="3" t="str">
        <f t="shared" si="2"/>
        <v>нет данных</v>
      </c>
      <c r="U37" s="7" t="s">
        <v>26</v>
      </c>
      <c r="V37" s="14"/>
      <c r="W37" s="15" t="s">
        <v>129</v>
      </c>
      <c r="X37" s="3"/>
    </row>
    <row r="38" spans="1:24" s="1" customFormat="1" ht="36" customHeight="1">
      <c r="A38" s="3">
        <v>7</v>
      </c>
      <c r="B38" s="58" t="s">
        <v>6</v>
      </c>
      <c r="C38" s="59"/>
      <c r="D38" s="59"/>
      <c r="E38" s="59"/>
      <c r="F38" s="60"/>
      <c r="G38" s="67"/>
      <c r="H38" s="67"/>
      <c r="I38" s="55">
        <f>13200</f>
        <v>13200</v>
      </c>
      <c r="J38" s="56"/>
      <c r="K38" s="56"/>
      <c r="L38" s="56"/>
      <c r="M38" s="56"/>
      <c r="N38" s="56"/>
      <c r="O38" s="57"/>
      <c r="P38" s="55">
        <f>13200</f>
        <v>13200</v>
      </c>
      <c r="Q38" s="56"/>
      <c r="R38" s="68"/>
      <c r="S38" s="4" t="str">
        <f t="shared" si="2"/>
        <v>Муниципальное образование Шашикманское сельское поселение Онгудайского района РА</v>
      </c>
      <c r="T38" s="3" t="str">
        <f t="shared" si="2"/>
        <v>нет данных</v>
      </c>
      <c r="U38" s="7" t="str">
        <f>U36</f>
        <v>Акт сдачи приемки №18 от 30.12.2016г.</v>
      </c>
      <c r="V38" s="14"/>
      <c r="W38" s="15" t="s">
        <v>127</v>
      </c>
      <c r="X38" s="3"/>
    </row>
    <row r="39" spans="1:24" s="1" customFormat="1" ht="39" customHeight="1">
      <c r="A39" s="3">
        <v>8</v>
      </c>
      <c r="B39" s="58" t="s">
        <v>8</v>
      </c>
      <c r="C39" s="59"/>
      <c r="D39" s="59"/>
      <c r="E39" s="59"/>
      <c r="F39" s="60"/>
      <c r="G39" s="67"/>
      <c r="H39" s="67"/>
      <c r="I39" s="55">
        <f>59646.8</f>
        <v>59646.8</v>
      </c>
      <c r="J39" s="56"/>
      <c r="K39" s="56"/>
      <c r="L39" s="56"/>
      <c r="M39" s="56"/>
      <c r="N39" s="56"/>
      <c r="O39" s="57"/>
      <c r="P39" s="55">
        <f>59646.8</f>
        <v>59646.8</v>
      </c>
      <c r="Q39" s="56"/>
      <c r="R39" s="68"/>
      <c r="S39" s="4" t="str">
        <f t="shared" si="2"/>
        <v>Муниципальное образование Шашикманское сельское поселение Онгудайского района РА</v>
      </c>
      <c r="T39" s="3" t="str">
        <f t="shared" si="2"/>
        <v>нет данных</v>
      </c>
      <c r="U39" s="7" t="s">
        <v>27</v>
      </c>
      <c r="V39" s="14"/>
      <c r="W39" s="15" t="s">
        <v>131</v>
      </c>
      <c r="X39" s="3"/>
    </row>
    <row r="40" spans="1:24" s="1" customFormat="1" ht="42" customHeight="1">
      <c r="A40" s="3">
        <v>9</v>
      </c>
      <c r="B40" s="58" t="s">
        <v>9</v>
      </c>
      <c r="C40" s="59"/>
      <c r="D40" s="59"/>
      <c r="E40" s="59"/>
      <c r="F40" s="60"/>
      <c r="G40" s="67"/>
      <c r="H40" s="67"/>
      <c r="I40" s="55">
        <f>60600</f>
        <v>60600</v>
      </c>
      <c r="J40" s="56"/>
      <c r="K40" s="56"/>
      <c r="L40" s="56"/>
      <c r="M40" s="56"/>
      <c r="N40" s="56"/>
      <c r="O40" s="57"/>
      <c r="P40" s="55">
        <f>60600</f>
        <v>60600</v>
      </c>
      <c r="Q40" s="56"/>
      <c r="R40" s="68"/>
      <c r="S40" s="4" t="str">
        <f t="shared" si="2"/>
        <v>Муниципальное образование Шашикманское сельское поселение Онгудайского района РА</v>
      </c>
      <c r="T40" s="3" t="str">
        <f t="shared" si="2"/>
        <v>нет данных</v>
      </c>
      <c r="U40" s="7" t="s">
        <v>28</v>
      </c>
      <c r="V40" s="14"/>
      <c r="W40" s="15" t="s">
        <v>132</v>
      </c>
      <c r="X40" s="3"/>
    </row>
    <row r="41" spans="1:24" s="1" customFormat="1" ht="35.25" customHeight="1">
      <c r="A41" s="3">
        <v>10</v>
      </c>
      <c r="B41" s="58" t="s">
        <v>10</v>
      </c>
      <c r="C41" s="59"/>
      <c r="D41" s="59"/>
      <c r="E41" s="59"/>
      <c r="F41" s="60"/>
      <c r="G41" s="67"/>
      <c r="H41" s="67"/>
      <c r="I41" s="55">
        <f>69461.7</f>
        <v>69461.7</v>
      </c>
      <c r="J41" s="56"/>
      <c r="K41" s="56"/>
      <c r="L41" s="56"/>
      <c r="M41" s="56"/>
      <c r="N41" s="56"/>
      <c r="O41" s="57"/>
      <c r="P41" s="55">
        <f>69461.7</f>
        <v>69461.7</v>
      </c>
      <c r="Q41" s="56"/>
      <c r="R41" s="68"/>
      <c r="S41" s="4" t="str">
        <f t="shared" si="2"/>
        <v>Муниципальное образование Шашикманское сельское поселение Онгудайского района РА</v>
      </c>
      <c r="T41" s="3" t="str">
        <f t="shared" si="2"/>
        <v>нет данных</v>
      </c>
      <c r="U41" s="8" t="str">
        <f>U40</f>
        <v>акт сдачи приемки №5 от 11.02.2006г.</v>
      </c>
      <c r="V41" s="14"/>
      <c r="W41" s="15" t="s">
        <v>132</v>
      </c>
      <c r="X41" s="3"/>
    </row>
    <row r="42" spans="1:24" s="1" customFormat="1" ht="24" customHeight="1">
      <c r="A42" s="3">
        <v>11</v>
      </c>
      <c r="B42" s="58" t="s">
        <v>12</v>
      </c>
      <c r="C42" s="59"/>
      <c r="D42" s="59"/>
      <c r="E42" s="59"/>
      <c r="F42" s="60"/>
      <c r="G42" s="67"/>
      <c r="H42" s="67"/>
      <c r="I42" s="55">
        <f>30000</f>
        <v>30000</v>
      </c>
      <c r="J42" s="56"/>
      <c r="K42" s="56"/>
      <c r="L42" s="56"/>
      <c r="M42" s="56"/>
      <c r="N42" s="56"/>
      <c r="O42" s="57"/>
      <c r="P42" s="55">
        <f>30000</f>
        <v>30000</v>
      </c>
      <c r="Q42" s="56"/>
      <c r="R42" s="68"/>
      <c r="S42" s="4" t="str">
        <f t="shared" si="2"/>
        <v>Муниципальное образование Шашикманское сельское поселение Онгудайского района РА</v>
      </c>
      <c r="T42" s="3" t="str">
        <f t="shared" si="2"/>
        <v>нет данных</v>
      </c>
      <c r="U42" s="7" t="str">
        <f>U36</f>
        <v>Акт сдачи приемки №18 от 30.12.2016г.</v>
      </c>
      <c r="V42" s="14"/>
      <c r="W42" s="15" t="s">
        <v>127</v>
      </c>
      <c r="X42" s="3"/>
    </row>
    <row r="43" spans="1:24" s="1" customFormat="1" ht="33" customHeight="1">
      <c r="A43" s="3">
        <v>12</v>
      </c>
      <c r="B43" s="58" t="s">
        <v>15</v>
      </c>
      <c r="C43" s="59"/>
      <c r="D43" s="59"/>
      <c r="E43" s="59"/>
      <c r="F43" s="60"/>
      <c r="G43" s="67"/>
      <c r="H43" s="67"/>
      <c r="I43" s="55">
        <f>3356</f>
        <v>3356</v>
      </c>
      <c r="J43" s="56"/>
      <c r="K43" s="56"/>
      <c r="L43" s="56"/>
      <c r="M43" s="56"/>
      <c r="N43" s="56"/>
      <c r="O43" s="57"/>
      <c r="P43" s="55">
        <f>3356</f>
        <v>3356</v>
      </c>
      <c r="Q43" s="56"/>
      <c r="R43" s="68"/>
      <c r="S43" s="4" t="str">
        <f aca="true" t="shared" si="3" ref="S43:S51">S42</f>
        <v>Муниципальное образование Шашикманское сельское поселение Онгудайского района РА</v>
      </c>
      <c r="T43" s="3" t="str">
        <f aca="true" t="shared" si="4" ref="T43:T53">T42</f>
        <v>нет данных</v>
      </c>
      <c r="U43" s="16" t="s">
        <v>133</v>
      </c>
      <c r="V43" s="14"/>
      <c r="W43" s="15" t="s">
        <v>127</v>
      </c>
      <c r="X43" s="3"/>
    </row>
    <row r="44" spans="1:24" s="1" customFormat="1" ht="32.25" customHeight="1">
      <c r="A44" s="3">
        <v>13</v>
      </c>
      <c r="B44" s="58" t="s">
        <v>16</v>
      </c>
      <c r="C44" s="59"/>
      <c r="D44" s="59"/>
      <c r="E44" s="59"/>
      <c r="F44" s="60"/>
      <c r="G44" s="67"/>
      <c r="H44" s="67"/>
      <c r="I44" s="55">
        <f>5733</f>
        <v>5733</v>
      </c>
      <c r="J44" s="56"/>
      <c r="K44" s="56"/>
      <c r="L44" s="56"/>
      <c r="M44" s="56"/>
      <c r="N44" s="56"/>
      <c r="O44" s="57"/>
      <c r="P44" s="55">
        <f>5733</f>
        <v>5733</v>
      </c>
      <c r="Q44" s="56"/>
      <c r="R44" s="68"/>
      <c r="S44" s="4" t="str">
        <f t="shared" si="3"/>
        <v>Муниципальное образование Шашикманское сельское поселение Онгудайского района РА</v>
      </c>
      <c r="T44" s="3" t="str">
        <f t="shared" si="4"/>
        <v>нет данных</v>
      </c>
      <c r="U44" s="8" t="str">
        <f>U41</f>
        <v>акт сдачи приемки №5 от 11.02.2006г.</v>
      </c>
      <c r="V44" s="14"/>
      <c r="W44" s="3" t="str">
        <f>W43</f>
        <v>30.12.2016г.</v>
      </c>
      <c r="X44" s="3"/>
    </row>
    <row r="45" spans="1:24" s="1" customFormat="1" ht="33" customHeight="1">
      <c r="A45" s="3">
        <v>14</v>
      </c>
      <c r="B45" s="58" t="s">
        <v>17</v>
      </c>
      <c r="C45" s="59"/>
      <c r="D45" s="59"/>
      <c r="E45" s="59"/>
      <c r="F45" s="60"/>
      <c r="G45" s="67"/>
      <c r="H45" s="67"/>
      <c r="I45" s="55">
        <f>4360</f>
        <v>4360</v>
      </c>
      <c r="J45" s="56"/>
      <c r="K45" s="56"/>
      <c r="L45" s="56"/>
      <c r="M45" s="56"/>
      <c r="N45" s="56"/>
      <c r="O45" s="57"/>
      <c r="P45" s="55">
        <f>4360</f>
        <v>4360</v>
      </c>
      <c r="Q45" s="56"/>
      <c r="R45" s="68"/>
      <c r="S45" s="4" t="str">
        <f t="shared" si="3"/>
        <v>Муниципальное образование Шашикманское сельское поселение Онгудайского района РА</v>
      </c>
      <c r="T45" s="3" t="str">
        <f t="shared" si="4"/>
        <v>нет данных</v>
      </c>
      <c r="U45" s="16" t="s">
        <v>134</v>
      </c>
      <c r="V45" s="14"/>
      <c r="W45" s="15" t="s">
        <v>127</v>
      </c>
      <c r="X45" s="3"/>
    </row>
    <row r="46" spans="1:24" s="1" customFormat="1" ht="31.5" customHeight="1">
      <c r="A46" s="3">
        <v>15</v>
      </c>
      <c r="B46" s="58" t="s">
        <v>18</v>
      </c>
      <c r="C46" s="59"/>
      <c r="D46" s="59"/>
      <c r="E46" s="59"/>
      <c r="F46" s="60"/>
      <c r="G46" s="67"/>
      <c r="H46" s="67"/>
      <c r="I46" s="55">
        <f>7000</f>
        <v>7000</v>
      </c>
      <c r="J46" s="56"/>
      <c r="K46" s="56"/>
      <c r="L46" s="56"/>
      <c r="M46" s="56"/>
      <c r="N46" s="56"/>
      <c r="O46" s="57"/>
      <c r="P46" s="55">
        <f>7000</f>
        <v>7000</v>
      </c>
      <c r="Q46" s="56"/>
      <c r="R46" s="68"/>
      <c r="S46" s="4" t="str">
        <f t="shared" si="3"/>
        <v>Муниципальное образование Шашикманское сельское поселение Онгудайского района РА</v>
      </c>
      <c r="T46" s="3" t="str">
        <f t="shared" si="4"/>
        <v>нет данных</v>
      </c>
      <c r="U46" s="16" t="s">
        <v>135</v>
      </c>
      <c r="V46" s="14"/>
      <c r="W46" s="15" t="s">
        <v>127</v>
      </c>
      <c r="X46" s="3"/>
    </row>
    <row r="47" spans="1:24" s="1" customFormat="1" ht="34.5" customHeight="1">
      <c r="A47" s="3">
        <v>16</v>
      </c>
      <c r="B47" s="58" t="s">
        <v>18</v>
      </c>
      <c r="C47" s="59"/>
      <c r="D47" s="59"/>
      <c r="E47" s="59"/>
      <c r="F47" s="60"/>
      <c r="G47" s="67"/>
      <c r="H47" s="67"/>
      <c r="I47" s="55">
        <f>3817.8</f>
        <v>3817.8</v>
      </c>
      <c r="J47" s="56"/>
      <c r="K47" s="56"/>
      <c r="L47" s="56"/>
      <c r="M47" s="56"/>
      <c r="N47" s="56"/>
      <c r="O47" s="57"/>
      <c r="P47" s="55">
        <f>3817.8</f>
        <v>3817.8</v>
      </c>
      <c r="Q47" s="56"/>
      <c r="R47" s="68"/>
      <c r="S47" s="4" t="str">
        <f t="shared" si="3"/>
        <v>Муниципальное образование Шашикманское сельское поселение Онгудайского района РА</v>
      </c>
      <c r="T47" s="3" t="str">
        <f t="shared" si="4"/>
        <v>нет данных</v>
      </c>
      <c r="U47" s="16" t="s">
        <v>136</v>
      </c>
      <c r="V47" s="14"/>
      <c r="W47" s="15" t="s">
        <v>127</v>
      </c>
      <c r="X47" s="3"/>
    </row>
    <row r="48" spans="1:24" s="1" customFormat="1" ht="33.75" customHeight="1">
      <c r="A48" s="3">
        <v>17</v>
      </c>
      <c r="B48" s="58" t="s">
        <v>18</v>
      </c>
      <c r="C48" s="59"/>
      <c r="D48" s="59"/>
      <c r="E48" s="59"/>
      <c r="F48" s="60"/>
      <c r="G48" s="67"/>
      <c r="H48" s="67"/>
      <c r="I48" s="55">
        <f>5029.8</f>
        <v>5029.8</v>
      </c>
      <c r="J48" s="56"/>
      <c r="K48" s="56"/>
      <c r="L48" s="56"/>
      <c r="M48" s="56"/>
      <c r="N48" s="56"/>
      <c r="O48" s="57"/>
      <c r="P48" s="55">
        <f>5029.8</f>
        <v>5029.8</v>
      </c>
      <c r="Q48" s="56"/>
      <c r="R48" s="68"/>
      <c r="S48" s="4" t="str">
        <f t="shared" si="3"/>
        <v>Муниципальное образование Шашикманское сельское поселение Онгудайского района РА</v>
      </c>
      <c r="T48" s="3" t="str">
        <f t="shared" si="4"/>
        <v>нет данных</v>
      </c>
      <c r="U48" s="16" t="s">
        <v>137</v>
      </c>
      <c r="V48" s="14"/>
      <c r="W48" s="15" t="s">
        <v>127</v>
      </c>
      <c r="X48" s="3"/>
    </row>
    <row r="49" spans="1:24" s="1" customFormat="1" ht="36" customHeight="1">
      <c r="A49" s="3">
        <v>18</v>
      </c>
      <c r="B49" s="58" t="s">
        <v>18</v>
      </c>
      <c r="C49" s="59"/>
      <c r="D49" s="59"/>
      <c r="E49" s="59"/>
      <c r="F49" s="60"/>
      <c r="G49" s="67"/>
      <c r="H49" s="67"/>
      <c r="I49" s="55">
        <f>5858</f>
        <v>5858</v>
      </c>
      <c r="J49" s="56"/>
      <c r="K49" s="56"/>
      <c r="L49" s="56"/>
      <c r="M49" s="56"/>
      <c r="N49" s="56"/>
      <c r="O49" s="57"/>
      <c r="P49" s="55">
        <f>5858</f>
        <v>5858</v>
      </c>
      <c r="Q49" s="56"/>
      <c r="R49" s="68"/>
      <c r="S49" s="4" t="str">
        <f t="shared" si="3"/>
        <v>Муниципальное образование Шашикманское сельское поселение Онгудайского района РА</v>
      </c>
      <c r="T49" s="3" t="str">
        <f t="shared" si="4"/>
        <v>нет данных</v>
      </c>
      <c r="U49" s="8" t="str">
        <f>U48</f>
        <v>Акт сдачи примки №18 от 30.12.2016г.</v>
      </c>
      <c r="V49" s="14"/>
      <c r="W49" s="15" t="s">
        <v>127</v>
      </c>
      <c r="X49" s="3"/>
    </row>
    <row r="50" spans="1:24" s="1" customFormat="1" ht="36.75" customHeight="1">
      <c r="A50" s="3">
        <v>19</v>
      </c>
      <c r="B50" s="58" t="s">
        <v>19</v>
      </c>
      <c r="C50" s="59"/>
      <c r="D50" s="59"/>
      <c r="E50" s="59"/>
      <c r="F50" s="60"/>
      <c r="G50" s="67"/>
      <c r="H50" s="67"/>
      <c r="I50" s="55">
        <f>11126.7</f>
        <v>11126.7</v>
      </c>
      <c r="J50" s="56"/>
      <c r="K50" s="56"/>
      <c r="L50" s="56"/>
      <c r="M50" s="56"/>
      <c r="N50" s="56"/>
      <c r="O50" s="57"/>
      <c r="P50" s="55">
        <f>11126.7</f>
        <v>11126.7</v>
      </c>
      <c r="Q50" s="56"/>
      <c r="R50" s="68"/>
      <c r="S50" s="4" t="str">
        <f t="shared" si="3"/>
        <v>Муниципальное образование Шашикманское сельское поселение Онгудайского района РА</v>
      </c>
      <c r="T50" s="3" t="str">
        <f t="shared" si="4"/>
        <v>нет данных</v>
      </c>
      <c r="U50" s="8" t="str">
        <f>U49</f>
        <v>Акт сдачи примки №18 от 30.12.2016г.</v>
      </c>
      <c r="V50" s="14"/>
      <c r="W50" s="15" t="s">
        <v>127</v>
      </c>
      <c r="X50" s="3"/>
    </row>
    <row r="51" spans="1:24" s="1" customFormat="1" ht="33.75" customHeight="1">
      <c r="A51" s="3">
        <v>20</v>
      </c>
      <c r="B51" s="58" t="s">
        <v>20</v>
      </c>
      <c r="C51" s="59"/>
      <c r="D51" s="59"/>
      <c r="E51" s="59"/>
      <c r="F51" s="60"/>
      <c r="G51" s="67"/>
      <c r="H51" s="67"/>
      <c r="I51" s="55">
        <f>3800</f>
        <v>3800</v>
      </c>
      <c r="J51" s="56"/>
      <c r="K51" s="56"/>
      <c r="L51" s="56"/>
      <c r="M51" s="56"/>
      <c r="N51" s="56"/>
      <c r="O51" s="57"/>
      <c r="P51" s="55">
        <f>3800</f>
        <v>3800</v>
      </c>
      <c r="Q51" s="56"/>
      <c r="R51" s="68"/>
      <c r="S51" s="4" t="str">
        <f t="shared" si="3"/>
        <v>Муниципальное образование Шашикманское сельское поселение Онгудайского района РА</v>
      </c>
      <c r="T51" s="3" t="str">
        <f t="shared" si="4"/>
        <v>нет данных</v>
      </c>
      <c r="U51" s="16" t="s">
        <v>138</v>
      </c>
      <c r="V51" s="14"/>
      <c r="W51" s="15" t="s">
        <v>127</v>
      </c>
      <c r="X51" s="3"/>
    </row>
    <row r="52" spans="1:24" s="1" customFormat="1" ht="32.25" customHeight="1">
      <c r="A52" s="3">
        <v>21</v>
      </c>
      <c r="B52" s="58" t="s">
        <v>21</v>
      </c>
      <c r="C52" s="59"/>
      <c r="D52" s="59"/>
      <c r="E52" s="59"/>
      <c r="F52" s="60"/>
      <c r="G52" s="67"/>
      <c r="H52" s="67"/>
      <c r="I52" s="55">
        <f>64354</f>
        <v>64354</v>
      </c>
      <c r="J52" s="56"/>
      <c r="K52" s="56"/>
      <c r="L52" s="56"/>
      <c r="M52" s="56"/>
      <c r="N52" s="56"/>
      <c r="O52" s="57"/>
      <c r="P52" s="55">
        <f>64354</f>
        <v>64354</v>
      </c>
      <c r="Q52" s="56"/>
      <c r="R52" s="68"/>
      <c r="S52" s="4" t="str">
        <f>S51</f>
        <v>Муниципальное образование Шашикманское сельское поселение Онгудайского района РА</v>
      </c>
      <c r="T52" s="3" t="str">
        <f t="shared" si="4"/>
        <v>нет данных</v>
      </c>
      <c r="U52" s="16" t="s">
        <v>139</v>
      </c>
      <c r="V52" s="14"/>
      <c r="W52" s="15" t="s">
        <v>127</v>
      </c>
      <c r="X52" s="3"/>
    </row>
    <row r="53" spans="1:24" s="1" customFormat="1" ht="37.5" customHeight="1">
      <c r="A53" s="3">
        <v>22</v>
      </c>
      <c r="B53" s="58" t="s">
        <v>22</v>
      </c>
      <c r="C53" s="59"/>
      <c r="D53" s="59"/>
      <c r="E53" s="59"/>
      <c r="F53" s="60"/>
      <c r="G53" s="67"/>
      <c r="H53" s="67"/>
      <c r="I53" s="55">
        <f>25391.2</f>
        <v>25391.2</v>
      </c>
      <c r="J53" s="56"/>
      <c r="K53" s="56"/>
      <c r="L53" s="56"/>
      <c r="M53" s="56"/>
      <c r="N53" s="56"/>
      <c r="O53" s="57"/>
      <c r="P53" s="55">
        <f>25391.2</f>
        <v>25391.2</v>
      </c>
      <c r="Q53" s="56"/>
      <c r="R53" s="68"/>
      <c r="S53" s="4" t="str">
        <f>S51</f>
        <v>Муниципальное образование Шашикманское сельское поселение Онгудайского района РА</v>
      </c>
      <c r="T53" s="3" t="str">
        <f t="shared" si="4"/>
        <v>нет данных</v>
      </c>
      <c r="U53" s="7" t="str">
        <f>U48</f>
        <v>Акт сдачи примки №18 от 30.12.2016г.</v>
      </c>
      <c r="V53" s="14"/>
      <c r="W53" s="3" t="str">
        <f>W52</f>
        <v>30.12.2016г.</v>
      </c>
      <c r="X53" s="3"/>
    </row>
    <row r="54" spans="1:24" s="1" customFormat="1" ht="37.5" customHeight="1">
      <c r="A54" s="3">
        <v>23</v>
      </c>
      <c r="B54" s="58" t="s">
        <v>14</v>
      </c>
      <c r="C54" s="59"/>
      <c r="D54" s="59"/>
      <c r="E54" s="59"/>
      <c r="F54" s="60"/>
      <c r="G54" s="67"/>
      <c r="H54" s="67"/>
      <c r="I54" s="55">
        <f>9000</f>
        <v>9000</v>
      </c>
      <c r="J54" s="56"/>
      <c r="K54" s="56"/>
      <c r="L54" s="56"/>
      <c r="M54" s="56"/>
      <c r="N54" s="56"/>
      <c r="O54" s="57"/>
      <c r="P54" s="55">
        <f>9000</f>
        <v>9000</v>
      </c>
      <c r="Q54" s="56"/>
      <c r="R54" s="68"/>
      <c r="S54" s="4" t="str">
        <f>S52</f>
        <v>Муниципальное образование Шашикманское сельское поселение Онгудайского района РА</v>
      </c>
      <c r="T54" s="3" t="str">
        <f>T53</f>
        <v>нет данных</v>
      </c>
      <c r="U54" s="16" t="s">
        <v>140</v>
      </c>
      <c r="V54" s="14"/>
      <c r="W54" s="3" t="str">
        <f>W53</f>
        <v>30.12.2016г.</v>
      </c>
      <c r="X54" s="3"/>
    </row>
    <row r="55" spans="1:24" s="1" customFormat="1" ht="38.25" customHeight="1">
      <c r="A55" s="3">
        <v>24</v>
      </c>
      <c r="B55" s="58" t="s">
        <v>11</v>
      </c>
      <c r="C55" s="59"/>
      <c r="D55" s="59"/>
      <c r="E55" s="59"/>
      <c r="F55" s="60"/>
      <c r="G55" s="69"/>
      <c r="H55" s="69"/>
      <c r="I55" s="55">
        <f>13846</f>
        <v>13846</v>
      </c>
      <c r="J55" s="56"/>
      <c r="K55" s="56"/>
      <c r="L55" s="56"/>
      <c r="M55" s="56"/>
      <c r="N55" s="56"/>
      <c r="O55" s="57"/>
      <c r="P55" s="55">
        <f>13846</f>
        <v>13846</v>
      </c>
      <c r="Q55" s="56"/>
      <c r="R55" s="68"/>
      <c r="S55" s="4" t="str">
        <f>S52</f>
        <v>Муниципальное образование Шашикманское сельское поселение Онгудайского района РА</v>
      </c>
      <c r="T55" s="3" t="str">
        <f>T53</f>
        <v>нет данных</v>
      </c>
      <c r="U55" s="16" t="s">
        <v>141</v>
      </c>
      <c r="V55" s="14"/>
      <c r="W55" s="3" t="str">
        <f>W54</f>
        <v>30.12.2016г.</v>
      </c>
      <c r="X55" s="3"/>
    </row>
    <row r="56" spans="1:24" s="1" customFormat="1" ht="38.25" customHeight="1">
      <c r="A56" s="3">
        <v>25</v>
      </c>
      <c r="B56" s="58" t="s">
        <v>107</v>
      </c>
      <c r="C56" s="59"/>
      <c r="D56" s="59"/>
      <c r="E56" s="59"/>
      <c r="F56" s="60"/>
      <c r="G56" s="69"/>
      <c r="H56" s="69"/>
      <c r="I56" s="55">
        <v>5850</v>
      </c>
      <c r="J56" s="56"/>
      <c r="K56" s="56"/>
      <c r="L56" s="56"/>
      <c r="M56" s="56"/>
      <c r="N56" s="56"/>
      <c r="O56" s="57"/>
      <c r="P56" s="55">
        <v>5850</v>
      </c>
      <c r="Q56" s="56"/>
      <c r="R56" s="68"/>
      <c r="S56" s="4" t="str">
        <f>S36</f>
        <v>Муниципальное образование Шашикманское сельское поселение Онгудайского района РА</v>
      </c>
      <c r="T56" s="3" t="str">
        <f>T54</f>
        <v>нет данных</v>
      </c>
      <c r="U56" s="16" t="s">
        <v>142</v>
      </c>
      <c r="V56" s="14"/>
      <c r="W56" s="15" t="s">
        <v>143</v>
      </c>
      <c r="X56" s="3"/>
    </row>
    <row r="57" spans="1:24" s="1" customFormat="1" ht="38.25" customHeight="1">
      <c r="A57" s="3">
        <v>26</v>
      </c>
      <c r="B57" s="58" t="s">
        <v>108</v>
      </c>
      <c r="C57" s="59"/>
      <c r="D57" s="59"/>
      <c r="E57" s="59"/>
      <c r="F57" s="60"/>
      <c r="G57" s="69"/>
      <c r="H57" s="69"/>
      <c r="I57" s="55">
        <v>7900</v>
      </c>
      <c r="J57" s="56"/>
      <c r="K57" s="56"/>
      <c r="L57" s="56"/>
      <c r="M57" s="56"/>
      <c r="N57" s="56"/>
      <c r="O57" s="57"/>
      <c r="P57" s="55">
        <v>7900</v>
      </c>
      <c r="Q57" s="56"/>
      <c r="R57" s="68"/>
      <c r="S57" s="4" t="str">
        <f>S37</f>
        <v>Муниципальное образование Шашикманское сельское поселение Онгудайского района РА</v>
      </c>
      <c r="T57" s="3" t="str">
        <f>T55</f>
        <v>нет данных</v>
      </c>
      <c r="U57" s="16" t="s">
        <v>144</v>
      </c>
      <c r="V57" s="14"/>
      <c r="W57" s="15" t="s">
        <v>145</v>
      </c>
      <c r="X57" s="3"/>
    </row>
    <row r="58" spans="1:24" s="1" customFormat="1" ht="38.25" customHeight="1">
      <c r="A58" s="3">
        <v>27</v>
      </c>
      <c r="B58" s="25" t="s">
        <v>107</v>
      </c>
      <c r="C58" s="23"/>
      <c r="D58" s="23"/>
      <c r="E58" s="23"/>
      <c r="F58" s="26"/>
      <c r="G58" s="69"/>
      <c r="H58" s="69"/>
      <c r="I58" s="55">
        <v>5850</v>
      </c>
      <c r="J58" s="56"/>
      <c r="K58" s="56"/>
      <c r="L58" s="56"/>
      <c r="M58" s="56"/>
      <c r="N58" s="56"/>
      <c r="O58" s="57"/>
      <c r="P58" s="55">
        <v>5850</v>
      </c>
      <c r="Q58" s="56"/>
      <c r="R58" s="68"/>
      <c r="S58" s="4" t="str">
        <f>S38</f>
        <v>Муниципальное образование Шашикманское сельское поселение Онгудайского района РА</v>
      </c>
      <c r="T58" s="3" t="str">
        <f>T57</f>
        <v>нет данных</v>
      </c>
      <c r="U58" s="16" t="s">
        <v>146</v>
      </c>
      <c r="V58" s="14"/>
      <c r="W58" s="15" t="s">
        <v>147</v>
      </c>
      <c r="X58" s="3"/>
    </row>
    <row r="59" spans="1:24" s="1" customFormat="1" ht="38.25" customHeight="1">
      <c r="A59" s="3">
        <v>28</v>
      </c>
      <c r="B59" s="64" t="s">
        <v>109</v>
      </c>
      <c r="C59" s="65"/>
      <c r="D59" s="65"/>
      <c r="E59" s="65"/>
      <c r="F59" s="66"/>
      <c r="G59" s="69"/>
      <c r="H59" s="69"/>
      <c r="I59" s="71">
        <v>3800</v>
      </c>
      <c r="J59" s="72"/>
      <c r="K59" s="72"/>
      <c r="L59" s="72"/>
      <c r="M59" s="72"/>
      <c r="N59" s="72"/>
      <c r="O59" s="73"/>
      <c r="P59" s="55">
        <v>3800</v>
      </c>
      <c r="Q59" s="56"/>
      <c r="R59" s="68"/>
      <c r="S59" s="4" t="str">
        <f>S39</f>
        <v>Муниципальное образование Шашикманское сельское поселение Онгудайского района РА</v>
      </c>
      <c r="T59" s="3" t="str">
        <f>T58</f>
        <v>нет данных</v>
      </c>
      <c r="U59" s="16" t="s">
        <v>148</v>
      </c>
      <c r="V59" s="14"/>
      <c r="W59" s="15" t="s">
        <v>149</v>
      </c>
      <c r="X59" s="3"/>
    </row>
    <row r="60" spans="1:18" s="1" customFormat="1" ht="3" customHeight="1">
      <c r="A60" s="24">
        <v>29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24" s="1" customFormat="1" ht="38.25" customHeight="1">
      <c r="A61" s="3">
        <v>30</v>
      </c>
      <c r="B61" s="58" t="s">
        <v>110</v>
      </c>
      <c r="C61" s="59"/>
      <c r="D61" s="59"/>
      <c r="E61" s="59"/>
      <c r="F61" s="60"/>
      <c r="G61" s="69"/>
      <c r="H61" s="69"/>
      <c r="I61" s="55">
        <v>3550</v>
      </c>
      <c r="J61" s="56"/>
      <c r="K61" s="56"/>
      <c r="L61" s="56"/>
      <c r="M61" s="56"/>
      <c r="N61" s="56"/>
      <c r="O61" s="57"/>
      <c r="P61" s="55">
        <v>3550</v>
      </c>
      <c r="Q61" s="56"/>
      <c r="R61" s="68"/>
      <c r="S61" s="4" t="str">
        <f>S41</f>
        <v>Муниципальное образование Шашикманское сельское поселение Онгудайского района РА</v>
      </c>
      <c r="T61" s="3" t="str">
        <f>T57</f>
        <v>нет данных</v>
      </c>
      <c r="U61" s="16" t="s">
        <v>150</v>
      </c>
      <c r="V61" s="14"/>
      <c r="W61" s="15" t="s">
        <v>151</v>
      </c>
      <c r="X61" s="3"/>
    </row>
    <row r="62" spans="1:24" s="1" customFormat="1" ht="38.25" customHeight="1">
      <c r="A62" s="3">
        <v>31</v>
      </c>
      <c r="B62" s="58" t="s">
        <v>111</v>
      </c>
      <c r="C62" s="59"/>
      <c r="D62" s="59"/>
      <c r="E62" s="59"/>
      <c r="F62" s="60"/>
      <c r="G62" s="69"/>
      <c r="H62" s="69"/>
      <c r="I62" s="55">
        <v>48300</v>
      </c>
      <c r="J62" s="56"/>
      <c r="K62" s="56"/>
      <c r="L62" s="56"/>
      <c r="M62" s="56"/>
      <c r="N62" s="56"/>
      <c r="O62" s="57"/>
      <c r="P62" s="55">
        <v>48300</v>
      </c>
      <c r="Q62" s="56"/>
      <c r="R62" s="68"/>
      <c r="S62" s="4" t="str">
        <f>S61</f>
        <v>Муниципальное образование Шашикманское сельское поселение Онгудайского района РА</v>
      </c>
      <c r="T62" s="3" t="str">
        <f>T58</f>
        <v>нет данных</v>
      </c>
      <c r="U62" s="16" t="s">
        <v>152</v>
      </c>
      <c r="V62" s="14"/>
      <c r="W62" s="15" t="s">
        <v>153</v>
      </c>
      <c r="X62" s="3"/>
    </row>
    <row r="63" spans="1:24" s="1" customFormat="1" ht="38.25" customHeight="1">
      <c r="A63" s="3">
        <v>32</v>
      </c>
      <c r="B63" s="58" t="s">
        <v>112</v>
      </c>
      <c r="C63" s="59"/>
      <c r="D63" s="59"/>
      <c r="E63" s="59"/>
      <c r="F63" s="60"/>
      <c r="G63" s="69"/>
      <c r="H63" s="69"/>
      <c r="I63" s="55">
        <v>50505</v>
      </c>
      <c r="J63" s="56"/>
      <c r="K63" s="56"/>
      <c r="L63" s="56"/>
      <c r="M63" s="56"/>
      <c r="N63" s="56"/>
      <c r="O63" s="57"/>
      <c r="P63" s="55">
        <v>50505</v>
      </c>
      <c r="Q63" s="56"/>
      <c r="R63" s="68"/>
      <c r="S63" s="4" t="str">
        <f aca="true" t="shared" si="5" ref="S63:S74">S42</f>
        <v>Муниципальное образование Шашикманское сельское поселение Онгудайского района РА</v>
      </c>
      <c r="T63" s="3" t="str">
        <f>T59</f>
        <v>нет данных</v>
      </c>
      <c r="U63" s="16" t="s">
        <v>154</v>
      </c>
      <c r="V63" s="14"/>
      <c r="W63" s="15" t="s">
        <v>155</v>
      </c>
      <c r="X63" s="3"/>
    </row>
    <row r="64" spans="1:24" s="1" customFormat="1" ht="38.25" customHeight="1">
      <c r="A64" s="3">
        <v>33</v>
      </c>
      <c r="B64" s="58" t="s">
        <v>113</v>
      </c>
      <c r="C64" s="59"/>
      <c r="D64" s="59"/>
      <c r="E64" s="59"/>
      <c r="F64" s="60"/>
      <c r="G64" s="69"/>
      <c r="H64" s="69"/>
      <c r="I64" s="55">
        <v>61700</v>
      </c>
      <c r="J64" s="56"/>
      <c r="K64" s="56"/>
      <c r="L64" s="56"/>
      <c r="M64" s="56"/>
      <c r="N64" s="56"/>
      <c r="O64" s="57"/>
      <c r="P64" s="55">
        <v>61700</v>
      </c>
      <c r="Q64" s="56"/>
      <c r="R64" s="68"/>
      <c r="S64" s="4" t="str">
        <f t="shared" si="5"/>
        <v>Муниципальное образование Шашикманское сельское поселение Онгудайского района РА</v>
      </c>
      <c r="T64" s="3" t="str">
        <f>T63</f>
        <v>нет данных</v>
      </c>
      <c r="U64" s="16" t="s">
        <v>156</v>
      </c>
      <c r="V64" s="14"/>
      <c r="W64" s="15" t="s">
        <v>157</v>
      </c>
      <c r="X64" s="3"/>
    </row>
    <row r="65" spans="1:24" s="1" customFormat="1" ht="38.25" customHeight="1">
      <c r="A65" s="3">
        <v>34</v>
      </c>
      <c r="B65" s="58" t="s">
        <v>114</v>
      </c>
      <c r="C65" s="59"/>
      <c r="D65" s="59"/>
      <c r="E65" s="59"/>
      <c r="F65" s="60"/>
      <c r="G65" s="69"/>
      <c r="H65" s="69"/>
      <c r="I65" s="55">
        <v>53400</v>
      </c>
      <c r="J65" s="56"/>
      <c r="K65" s="56"/>
      <c r="L65" s="56"/>
      <c r="M65" s="56"/>
      <c r="N65" s="56"/>
      <c r="O65" s="57"/>
      <c r="P65" s="55">
        <v>53400</v>
      </c>
      <c r="Q65" s="56"/>
      <c r="R65" s="68"/>
      <c r="S65" s="4" t="str">
        <f t="shared" si="5"/>
        <v>Муниципальное образование Шашикманское сельское поселение Онгудайского района РА</v>
      </c>
      <c r="T65" s="3" t="str">
        <f aca="true" t="shared" si="6" ref="T65:T71">T61</f>
        <v>нет данных</v>
      </c>
      <c r="U65" s="16" t="s">
        <v>158</v>
      </c>
      <c r="V65" s="14"/>
      <c r="W65" s="15" t="s">
        <v>157</v>
      </c>
      <c r="X65" s="3"/>
    </row>
    <row r="66" spans="1:24" s="1" customFormat="1" ht="38.25" customHeight="1">
      <c r="A66" s="3">
        <v>35</v>
      </c>
      <c r="B66" s="58" t="s">
        <v>115</v>
      </c>
      <c r="C66" s="59"/>
      <c r="D66" s="59"/>
      <c r="E66" s="59"/>
      <c r="F66" s="60"/>
      <c r="G66" s="69"/>
      <c r="H66" s="69"/>
      <c r="I66" s="55">
        <v>29600</v>
      </c>
      <c r="J66" s="56"/>
      <c r="K66" s="56"/>
      <c r="L66" s="56"/>
      <c r="M66" s="56"/>
      <c r="N66" s="56"/>
      <c r="O66" s="57"/>
      <c r="P66" s="55">
        <v>29600</v>
      </c>
      <c r="Q66" s="56"/>
      <c r="R66" s="68"/>
      <c r="S66" s="4" t="str">
        <f t="shared" si="5"/>
        <v>Муниципальное образование Шашикманское сельское поселение Онгудайского района РА</v>
      </c>
      <c r="T66" s="3" t="str">
        <f t="shared" si="6"/>
        <v>нет данных</v>
      </c>
      <c r="U66" s="7" t="str">
        <f>U65</f>
        <v>Акт сдачи примки №5 от 08.12.2020г.</v>
      </c>
      <c r="V66" s="14"/>
      <c r="W66" s="3" t="str">
        <f>W65</f>
        <v>08.12.2020г.</v>
      </c>
      <c r="X66" s="3"/>
    </row>
    <row r="67" spans="1:24" s="1" customFormat="1" ht="38.25" customHeight="1">
      <c r="A67" s="3">
        <v>36</v>
      </c>
      <c r="B67" s="58" t="s">
        <v>116</v>
      </c>
      <c r="C67" s="59"/>
      <c r="D67" s="59"/>
      <c r="E67" s="59"/>
      <c r="F67" s="60"/>
      <c r="G67" s="69"/>
      <c r="H67" s="69"/>
      <c r="I67" s="55">
        <v>35600</v>
      </c>
      <c r="J67" s="56"/>
      <c r="K67" s="56"/>
      <c r="L67" s="56"/>
      <c r="M67" s="56"/>
      <c r="N67" s="56"/>
      <c r="O67" s="57"/>
      <c r="P67" s="55">
        <v>35600</v>
      </c>
      <c r="Q67" s="56"/>
      <c r="R67" s="68"/>
      <c r="S67" s="4" t="str">
        <f t="shared" si="5"/>
        <v>Муниципальное образование Шашикманское сельское поселение Онгудайского района РА</v>
      </c>
      <c r="T67" s="3" t="str">
        <f t="shared" si="6"/>
        <v>нет данных</v>
      </c>
      <c r="U67" s="16" t="s">
        <v>152</v>
      </c>
      <c r="V67" s="14"/>
      <c r="W67" s="3" t="str">
        <f>W66</f>
        <v>08.12.2020г.</v>
      </c>
      <c r="X67" s="3"/>
    </row>
    <row r="68" spans="1:24" s="1" customFormat="1" ht="38.25" customHeight="1">
      <c r="A68" s="3">
        <v>37</v>
      </c>
      <c r="B68" s="58" t="s">
        <v>117</v>
      </c>
      <c r="C68" s="59"/>
      <c r="D68" s="59"/>
      <c r="E68" s="59"/>
      <c r="F68" s="60"/>
      <c r="G68" s="69"/>
      <c r="H68" s="69"/>
      <c r="I68" s="55">
        <v>13000</v>
      </c>
      <c r="J68" s="56"/>
      <c r="K68" s="56"/>
      <c r="L68" s="56"/>
      <c r="M68" s="56"/>
      <c r="N68" s="56"/>
      <c r="O68" s="57"/>
      <c r="P68" s="55">
        <v>13000</v>
      </c>
      <c r="Q68" s="56"/>
      <c r="R68" s="68"/>
      <c r="S68" s="4" t="str">
        <f t="shared" si="5"/>
        <v>Муниципальное образование Шашикманское сельское поселение Онгудайского района РА</v>
      </c>
      <c r="T68" s="3" t="str">
        <f t="shared" si="6"/>
        <v>нет данных</v>
      </c>
      <c r="U68" s="16" t="s">
        <v>159</v>
      </c>
      <c r="V68" s="14"/>
      <c r="W68" s="15" t="s">
        <v>160</v>
      </c>
      <c r="X68" s="3"/>
    </row>
    <row r="69" spans="1:24" s="1" customFormat="1" ht="38.25" customHeight="1">
      <c r="A69" s="3">
        <v>38</v>
      </c>
      <c r="B69" s="58" t="s">
        <v>118</v>
      </c>
      <c r="C69" s="59"/>
      <c r="D69" s="59"/>
      <c r="E69" s="59"/>
      <c r="F69" s="60"/>
      <c r="G69" s="69"/>
      <c r="H69" s="69"/>
      <c r="I69" s="55">
        <v>11500</v>
      </c>
      <c r="J69" s="56"/>
      <c r="K69" s="56"/>
      <c r="L69" s="56"/>
      <c r="M69" s="56"/>
      <c r="N69" s="56"/>
      <c r="O69" s="57"/>
      <c r="P69" s="55">
        <v>11500</v>
      </c>
      <c r="Q69" s="56"/>
      <c r="R69" s="68"/>
      <c r="S69" s="4" t="str">
        <f t="shared" si="5"/>
        <v>Муниципальное образование Шашикманское сельское поселение Онгудайского района РА</v>
      </c>
      <c r="T69" s="3" t="str">
        <f t="shared" si="6"/>
        <v>нет данных</v>
      </c>
      <c r="U69" s="16" t="s">
        <v>161</v>
      </c>
      <c r="V69" s="14"/>
      <c r="W69" s="15" t="s">
        <v>162</v>
      </c>
      <c r="X69" s="3"/>
    </row>
    <row r="70" spans="1:24" s="1" customFormat="1" ht="38.25" customHeight="1">
      <c r="A70" s="3">
        <v>39</v>
      </c>
      <c r="B70" s="58" t="s">
        <v>119</v>
      </c>
      <c r="C70" s="59"/>
      <c r="D70" s="59"/>
      <c r="E70" s="59"/>
      <c r="F70" s="60"/>
      <c r="G70" s="69"/>
      <c r="H70" s="69"/>
      <c r="I70" s="55">
        <v>16600</v>
      </c>
      <c r="J70" s="56"/>
      <c r="K70" s="56"/>
      <c r="L70" s="56"/>
      <c r="M70" s="56"/>
      <c r="N70" s="56"/>
      <c r="O70" s="57"/>
      <c r="P70" s="55">
        <v>16600</v>
      </c>
      <c r="Q70" s="56"/>
      <c r="R70" s="68"/>
      <c r="S70" s="4" t="str">
        <f t="shared" si="5"/>
        <v>Муниципальное образование Шашикманское сельское поселение Онгудайского района РА</v>
      </c>
      <c r="T70" s="3" t="str">
        <f t="shared" si="6"/>
        <v>нет данных</v>
      </c>
      <c r="U70" s="16" t="s">
        <v>163</v>
      </c>
      <c r="V70" s="14"/>
      <c r="W70" s="15" t="s">
        <v>164</v>
      </c>
      <c r="X70" s="3"/>
    </row>
    <row r="71" spans="1:24" s="1" customFormat="1" ht="38.25" customHeight="1">
      <c r="A71" s="3">
        <v>40</v>
      </c>
      <c r="B71" s="58" t="s">
        <v>120</v>
      </c>
      <c r="C71" s="59"/>
      <c r="D71" s="59"/>
      <c r="E71" s="59"/>
      <c r="F71" s="60"/>
      <c r="G71" s="69"/>
      <c r="H71" s="69"/>
      <c r="I71" s="55">
        <v>39999</v>
      </c>
      <c r="J71" s="56"/>
      <c r="K71" s="56"/>
      <c r="L71" s="56"/>
      <c r="M71" s="56"/>
      <c r="N71" s="56"/>
      <c r="O71" s="57"/>
      <c r="P71" s="55">
        <f aca="true" t="shared" si="7" ref="P71:P76">I71</f>
        <v>39999</v>
      </c>
      <c r="Q71" s="56"/>
      <c r="R71" s="68"/>
      <c r="S71" s="4" t="str">
        <f t="shared" si="5"/>
        <v>Муниципальное образование Шашикманское сельское поселение Онгудайского района РА</v>
      </c>
      <c r="T71" s="3" t="str">
        <f t="shared" si="6"/>
        <v>нет данных</v>
      </c>
      <c r="U71" s="16" t="s">
        <v>165</v>
      </c>
      <c r="V71" s="14"/>
      <c r="W71" s="15" t="s">
        <v>166</v>
      </c>
      <c r="X71" s="3"/>
    </row>
    <row r="72" spans="1:24" s="1" customFormat="1" ht="38.25" customHeight="1">
      <c r="A72" s="3">
        <v>41</v>
      </c>
      <c r="B72" s="58" t="s">
        <v>120</v>
      </c>
      <c r="C72" s="59"/>
      <c r="D72" s="59"/>
      <c r="E72" s="59"/>
      <c r="F72" s="60"/>
      <c r="G72" s="69"/>
      <c r="H72" s="69"/>
      <c r="I72" s="55">
        <v>79998</v>
      </c>
      <c r="J72" s="56"/>
      <c r="K72" s="56"/>
      <c r="L72" s="56"/>
      <c r="M72" s="56"/>
      <c r="N72" s="56"/>
      <c r="O72" s="57"/>
      <c r="P72" s="55">
        <f t="shared" si="7"/>
        <v>79998</v>
      </c>
      <c r="Q72" s="56"/>
      <c r="R72" s="68"/>
      <c r="S72" s="4" t="str">
        <f t="shared" si="5"/>
        <v>Муниципальное образование Шашикманское сельское поселение Онгудайского района РА</v>
      </c>
      <c r="T72" s="3" t="str">
        <f>T71</f>
        <v>нет данных</v>
      </c>
      <c r="U72" s="16" t="s">
        <v>167</v>
      </c>
      <c r="V72" s="14"/>
      <c r="W72" s="3" t="str">
        <f>W71</f>
        <v>14.12.2020г.</v>
      </c>
      <c r="X72" s="3"/>
    </row>
    <row r="73" spans="1:24" s="1" customFormat="1" ht="38.25" customHeight="1">
      <c r="A73" s="3">
        <v>42</v>
      </c>
      <c r="B73" s="58" t="s">
        <v>121</v>
      </c>
      <c r="C73" s="59"/>
      <c r="D73" s="59"/>
      <c r="E73" s="59"/>
      <c r="F73" s="60"/>
      <c r="G73" s="69"/>
      <c r="H73" s="69"/>
      <c r="I73" s="55">
        <v>2450</v>
      </c>
      <c r="J73" s="56"/>
      <c r="K73" s="56"/>
      <c r="L73" s="56"/>
      <c r="M73" s="56"/>
      <c r="N73" s="56"/>
      <c r="O73" s="57"/>
      <c r="P73" s="55">
        <f t="shared" si="7"/>
        <v>2450</v>
      </c>
      <c r="Q73" s="56"/>
      <c r="R73" s="68"/>
      <c r="S73" s="4" t="str">
        <f t="shared" si="5"/>
        <v>Муниципальное образование Шашикманское сельское поселение Онгудайского района РА</v>
      </c>
      <c r="T73" s="3" t="str">
        <f>T69</f>
        <v>нет данных</v>
      </c>
      <c r="U73" s="16" t="s">
        <v>163</v>
      </c>
      <c r="V73" s="14"/>
      <c r="W73" s="15" t="s">
        <v>164</v>
      </c>
      <c r="X73" s="3"/>
    </row>
    <row r="74" spans="1:24" s="1" customFormat="1" ht="38.25" customHeight="1">
      <c r="A74" s="3">
        <v>43</v>
      </c>
      <c r="B74" s="58" t="s">
        <v>122</v>
      </c>
      <c r="C74" s="59"/>
      <c r="D74" s="59"/>
      <c r="E74" s="59"/>
      <c r="F74" s="60"/>
      <c r="G74" s="69"/>
      <c r="H74" s="69"/>
      <c r="I74" s="55">
        <v>71400</v>
      </c>
      <c r="J74" s="56"/>
      <c r="K74" s="56"/>
      <c r="L74" s="56"/>
      <c r="M74" s="56"/>
      <c r="N74" s="56"/>
      <c r="O74" s="57"/>
      <c r="P74" s="55">
        <f t="shared" si="7"/>
        <v>71400</v>
      </c>
      <c r="Q74" s="56"/>
      <c r="R74" s="68"/>
      <c r="S74" s="4" t="str">
        <f t="shared" si="5"/>
        <v>Муниципальное образование Шашикманское сельское поселение Онгудайского района РА</v>
      </c>
      <c r="T74" s="3" t="str">
        <f>T70</f>
        <v>нет данных</v>
      </c>
      <c r="U74" s="16" t="s">
        <v>168</v>
      </c>
      <c r="V74" s="14"/>
      <c r="W74" s="15" t="s">
        <v>157</v>
      </c>
      <c r="X74" s="3"/>
    </row>
    <row r="75" spans="1:24" s="1" customFormat="1" ht="38.25" customHeight="1">
      <c r="A75" s="3">
        <v>44</v>
      </c>
      <c r="B75" s="61" t="s">
        <v>123</v>
      </c>
      <c r="C75" s="62"/>
      <c r="D75" s="62"/>
      <c r="E75" s="62"/>
      <c r="F75" s="63"/>
      <c r="G75" s="69"/>
      <c r="H75" s="69"/>
      <c r="I75" s="71">
        <v>6000</v>
      </c>
      <c r="J75" s="72"/>
      <c r="K75" s="72"/>
      <c r="L75" s="72"/>
      <c r="M75" s="72"/>
      <c r="N75" s="72"/>
      <c r="O75" s="73"/>
      <c r="P75" s="55">
        <f t="shared" si="7"/>
        <v>6000</v>
      </c>
      <c r="Q75" s="56"/>
      <c r="R75" s="68"/>
      <c r="S75" s="4" t="str">
        <f>S74</f>
        <v>Муниципальное образование Шашикманское сельское поселение Онгудайского района РА</v>
      </c>
      <c r="T75" s="3" t="str">
        <f>T71</f>
        <v>нет данных</v>
      </c>
      <c r="U75" s="16" t="s">
        <v>169</v>
      </c>
      <c r="V75" s="14"/>
      <c r="W75" s="15" t="s">
        <v>170</v>
      </c>
      <c r="X75" s="3"/>
    </row>
    <row r="76" spans="1:24" s="1" customFormat="1" ht="38.25" customHeight="1">
      <c r="A76" s="14">
        <v>45</v>
      </c>
      <c r="B76" s="49" t="s">
        <v>124</v>
      </c>
      <c r="C76" s="50"/>
      <c r="D76" s="50"/>
      <c r="E76" s="50"/>
      <c r="F76" s="51"/>
      <c r="G76" s="70"/>
      <c r="H76" s="70"/>
      <c r="I76" s="74">
        <v>11350</v>
      </c>
      <c r="J76" s="75"/>
      <c r="K76" s="75"/>
      <c r="L76" s="75"/>
      <c r="M76" s="75"/>
      <c r="N76" s="75"/>
      <c r="O76" s="76"/>
      <c r="P76" s="55">
        <f t="shared" si="7"/>
        <v>11350</v>
      </c>
      <c r="Q76" s="56"/>
      <c r="R76" s="68"/>
      <c r="S76" s="4" t="str">
        <f>S75</f>
        <v>Муниципальное образование Шашикманское сельское поселение Онгудайского района РА</v>
      </c>
      <c r="T76" s="3" t="str">
        <f>T72</f>
        <v>нет данных</v>
      </c>
      <c r="U76" s="16" t="s">
        <v>144</v>
      </c>
      <c r="V76" s="14"/>
      <c r="W76" s="15" t="s">
        <v>145</v>
      </c>
      <c r="X76" s="3"/>
    </row>
    <row r="77" spans="1:24" s="1" customFormat="1" ht="38.25" customHeight="1">
      <c r="A77" s="115" t="s">
        <v>183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31"/>
      <c r="V77" s="21"/>
      <c r="W77" s="32"/>
      <c r="X77" s="21"/>
    </row>
    <row r="78" spans="1:24" s="1" customFormat="1" ht="64.5" customHeight="1">
      <c r="A78" s="34" t="s">
        <v>35</v>
      </c>
      <c r="B78" s="88" t="s">
        <v>184</v>
      </c>
      <c r="C78" s="89"/>
      <c r="D78" s="89"/>
      <c r="E78" s="89"/>
      <c r="F78" s="90"/>
      <c r="G78" s="117"/>
      <c r="H78" s="117"/>
      <c r="I78" s="52" t="s">
        <v>185</v>
      </c>
      <c r="J78" s="53"/>
      <c r="K78" s="53"/>
      <c r="L78" s="53"/>
      <c r="M78" s="53"/>
      <c r="N78" s="53"/>
      <c r="O78" s="54"/>
      <c r="P78" s="52" t="s">
        <v>186</v>
      </c>
      <c r="Q78" s="53"/>
      <c r="R78" s="54"/>
      <c r="S78" s="18" t="s">
        <v>187</v>
      </c>
      <c r="T78" s="19" t="s">
        <v>188</v>
      </c>
      <c r="U78" s="19" t="s">
        <v>190</v>
      </c>
      <c r="V78" s="33" t="s">
        <v>189</v>
      </c>
      <c r="W78" s="118" t="s">
        <v>191</v>
      </c>
      <c r="X78" s="119"/>
    </row>
    <row r="80" spans="6:18" ht="12.75">
      <c r="F80" s="47" t="s">
        <v>192</v>
      </c>
      <c r="L80" s="120" t="s">
        <v>193</v>
      </c>
      <c r="M80" s="121"/>
      <c r="N80" s="121"/>
      <c r="O80" s="121"/>
      <c r="P80" s="121"/>
      <c r="Q80" s="121"/>
      <c r="R80" s="121"/>
    </row>
    <row r="81" ht="12.75">
      <c r="R81" s="22"/>
    </row>
    <row r="83" spans="18:20" ht="12.75">
      <c r="R83" s="22"/>
      <c r="S83" s="22"/>
      <c r="T83" s="22"/>
    </row>
  </sheetData>
  <sheetProtection/>
  <mergeCells count="288">
    <mergeCell ref="L11:O11"/>
    <mergeCell ref="B28:E28"/>
    <mergeCell ref="G28:H28"/>
    <mergeCell ref="I28:K28"/>
    <mergeCell ref="B26:E26"/>
    <mergeCell ref="G26:H26"/>
    <mergeCell ref="P11:Q11"/>
    <mergeCell ref="B12:E12"/>
    <mergeCell ref="G12:H12"/>
    <mergeCell ref="I12:K12"/>
    <mergeCell ref="L12:O12"/>
    <mergeCell ref="P13:Q13"/>
    <mergeCell ref="P12:Q12"/>
    <mergeCell ref="B11:E11"/>
    <mergeCell ref="G11:H11"/>
    <mergeCell ref="I11:K11"/>
    <mergeCell ref="B13:E13"/>
    <mergeCell ref="G13:H13"/>
    <mergeCell ref="I13:K13"/>
    <mergeCell ref="L13:O13"/>
    <mergeCell ref="L15:O15"/>
    <mergeCell ref="L14:O14"/>
    <mergeCell ref="G41:H41"/>
    <mergeCell ref="P15:Q15"/>
    <mergeCell ref="B56:F56"/>
    <mergeCell ref="G39:H39"/>
    <mergeCell ref="G40:H40"/>
    <mergeCell ref="I26:K26"/>
    <mergeCell ref="L26:O26"/>
    <mergeCell ref="P26:Q26"/>
    <mergeCell ref="G33:H33"/>
    <mergeCell ref="B27:E27"/>
    <mergeCell ref="G27:H27"/>
    <mergeCell ref="I27:K27"/>
    <mergeCell ref="L27:O27"/>
    <mergeCell ref="P28:Q28"/>
    <mergeCell ref="G54:H54"/>
    <mergeCell ref="B52:F52"/>
    <mergeCell ref="B53:F53"/>
    <mergeCell ref="G43:H43"/>
    <mergeCell ref="G42:H42"/>
    <mergeCell ref="G46:H46"/>
    <mergeCell ref="B54:F54"/>
    <mergeCell ref="W78:X78"/>
    <mergeCell ref="L80:R80"/>
    <mergeCell ref="G44:H44"/>
    <mergeCell ref="G55:H55"/>
    <mergeCell ref="B55:F55"/>
    <mergeCell ref="G47:H47"/>
    <mergeCell ref="P56:R56"/>
    <mergeCell ref="P57:R57"/>
    <mergeCell ref="A77:T77"/>
    <mergeCell ref="B78:F78"/>
    <mergeCell ref="G78:H78"/>
    <mergeCell ref="I78:O78"/>
    <mergeCell ref="P78:R78"/>
    <mergeCell ref="P51:R51"/>
    <mergeCell ref="P52:R52"/>
    <mergeCell ref="P53:R53"/>
    <mergeCell ref="P54:R54"/>
    <mergeCell ref="P55:R55"/>
    <mergeCell ref="G48:H48"/>
    <mergeCell ref="P25:Q25"/>
    <mergeCell ref="P27:Q27"/>
    <mergeCell ref="I48:O48"/>
    <mergeCell ref="I49:O49"/>
    <mergeCell ref="P45:R45"/>
    <mergeCell ref="P46:R46"/>
    <mergeCell ref="P47:R47"/>
    <mergeCell ref="P48:R48"/>
    <mergeCell ref="P49:R49"/>
    <mergeCell ref="L28:O28"/>
    <mergeCell ref="G51:H51"/>
    <mergeCell ref="B51:F51"/>
    <mergeCell ref="P37:R37"/>
    <mergeCell ref="P38:R38"/>
    <mergeCell ref="P42:R42"/>
    <mergeCell ref="P43:R43"/>
    <mergeCell ref="P44:R44"/>
    <mergeCell ref="G50:H50"/>
    <mergeCell ref="G49:H49"/>
    <mergeCell ref="P50:R50"/>
    <mergeCell ref="G53:H53"/>
    <mergeCell ref="B29:R29"/>
    <mergeCell ref="G32:H32"/>
    <mergeCell ref="B49:F49"/>
    <mergeCell ref="B50:F50"/>
    <mergeCell ref="I47:O47"/>
    <mergeCell ref="P34:R34"/>
    <mergeCell ref="P35:R35"/>
    <mergeCell ref="P36:R36"/>
    <mergeCell ref="G52:H52"/>
    <mergeCell ref="U3:V3"/>
    <mergeCell ref="A9:A10"/>
    <mergeCell ref="B24:E24"/>
    <mergeCell ref="B16:E16"/>
    <mergeCell ref="G16:H16"/>
    <mergeCell ref="I24:K24"/>
    <mergeCell ref="B14:E14"/>
    <mergeCell ref="G14:H14"/>
    <mergeCell ref="I14:K14"/>
    <mergeCell ref="B48:F48"/>
    <mergeCell ref="A5:V5"/>
    <mergeCell ref="A6:V6"/>
    <mergeCell ref="M7:S7"/>
    <mergeCell ref="L24:O24"/>
    <mergeCell ref="P24:Q24"/>
    <mergeCell ref="B25:E25"/>
    <mergeCell ref="G25:H25"/>
    <mergeCell ref="I25:K25"/>
    <mergeCell ref="L25:O25"/>
    <mergeCell ref="B8:E8"/>
    <mergeCell ref="G8:H8"/>
    <mergeCell ref="I8:K8"/>
    <mergeCell ref="L8:O8"/>
    <mergeCell ref="P8:Q8"/>
    <mergeCell ref="G24:H24"/>
    <mergeCell ref="P14:Q14"/>
    <mergeCell ref="B15:E15"/>
    <mergeCell ref="G15:H15"/>
    <mergeCell ref="I15:K15"/>
    <mergeCell ref="B60:R60"/>
    <mergeCell ref="G35:H35"/>
    <mergeCell ref="B38:F38"/>
    <mergeCell ref="B39:F39"/>
    <mergeCell ref="B40:F40"/>
    <mergeCell ref="B41:F41"/>
    <mergeCell ref="B42:F42"/>
    <mergeCell ref="B47:F47"/>
    <mergeCell ref="I56:O56"/>
    <mergeCell ref="I57:O57"/>
    <mergeCell ref="B9:X10"/>
    <mergeCell ref="G57:H57"/>
    <mergeCell ref="B31:F31"/>
    <mergeCell ref="B32:F32"/>
    <mergeCell ref="B33:F33"/>
    <mergeCell ref="I46:O46"/>
    <mergeCell ref="P32:R32"/>
    <mergeCell ref="P33:R33"/>
    <mergeCell ref="P41:R41"/>
    <mergeCell ref="B43:F43"/>
    <mergeCell ref="P16:Q16"/>
    <mergeCell ref="B17:E17"/>
    <mergeCell ref="G17:H17"/>
    <mergeCell ref="I17:K17"/>
    <mergeCell ref="L17:O17"/>
    <mergeCell ref="P17:Q17"/>
    <mergeCell ref="I16:K16"/>
    <mergeCell ref="L16:O16"/>
    <mergeCell ref="B18:E18"/>
    <mergeCell ref="G18:H18"/>
    <mergeCell ref="I18:K18"/>
    <mergeCell ref="L18:O18"/>
    <mergeCell ref="P18:Q18"/>
    <mergeCell ref="B19:E19"/>
    <mergeCell ref="G19:H19"/>
    <mergeCell ref="I19:K19"/>
    <mergeCell ref="L19:O19"/>
    <mergeCell ref="P19:Q19"/>
    <mergeCell ref="B20:E20"/>
    <mergeCell ref="G20:H20"/>
    <mergeCell ref="I20:K20"/>
    <mergeCell ref="L20:O20"/>
    <mergeCell ref="P20:Q20"/>
    <mergeCell ref="B21:E21"/>
    <mergeCell ref="G21:H21"/>
    <mergeCell ref="I21:K21"/>
    <mergeCell ref="L21:O21"/>
    <mergeCell ref="P21:Q21"/>
    <mergeCell ref="B22:E22"/>
    <mergeCell ref="G22:H22"/>
    <mergeCell ref="I22:K22"/>
    <mergeCell ref="L22:O22"/>
    <mergeCell ref="P22:Q22"/>
    <mergeCell ref="B23:E23"/>
    <mergeCell ref="G23:H23"/>
    <mergeCell ref="I23:K23"/>
    <mergeCell ref="L23:O23"/>
    <mergeCell ref="P23:Q23"/>
    <mergeCell ref="B30:S30"/>
    <mergeCell ref="G56:H56"/>
    <mergeCell ref="G31:H31"/>
    <mergeCell ref="B46:F46"/>
    <mergeCell ref="I45:O45"/>
    <mergeCell ref="I54:O54"/>
    <mergeCell ref="I55:O55"/>
    <mergeCell ref="P31:R31"/>
    <mergeCell ref="P40:R40"/>
    <mergeCell ref="B44:F44"/>
    <mergeCell ref="G58:H58"/>
    <mergeCell ref="G59:H59"/>
    <mergeCell ref="I58:O58"/>
    <mergeCell ref="I59:O59"/>
    <mergeCell ref="P58:R58"/>
    <mergeCell ref="P59:R59"/>
    <mergeCell ref="G61:H61"/>
    <mergeCell ref="G62:H62"/>
    <mergeCell ref="I61:O61"/>
    <mergeCell ref="I62:O62"/>
    <mergeCell ref="P61:R61"/>
    <mergeCell ref="P62:R62"/>
    <mergeCell ref="G63:H63"/>
    <mergeCell ref="G64:H64"/>
    <mergeCell ref="I63:O63"/>
    <mergeCell ref="I64:O64"/>
    <mergeCell ref="P63:R63"/>
    <mergeCell ref="P64:R64"/>
    <mergeCell ref="G65:H65"/>
    <mergeCell ref="G66:H66"/>
    <mergeCell ref="I65:O65"/>
    <mergeCell ref="I66:O66"/>
    <mergeCell ref="P65:R65"/>
    <mergeCell ref="P66:R66"/>
    <mergeCell ref="G67:H67"/>
    <mergeCell ref="G68:H68"/>
    <mergeCell ref="I67:O67"/>
    <mergeCell ref="I68:O68"/>
    <mergeCell ref="P67:R67"/>
    <mergeCell ref="P68:R68"/>
    <mergeCell ref="P72:R72"/>
    <mergeCell ref="G69:H69"/>
    <mergeCell ref="G70:H70"/>
    <mergeCell ref="I69:O69"/>
    <mergeCell ref="I70:O70"/>
    <mergeCell ref="P69:R69"/>
    <mergeCell ref="P70:R70"/>
    <mergeCell ref="G74:H74"/>
    <mergeCell ref="I73:O73"/>
    <mergeCell ref="I74:O74"/>
    <mergeCell ref="P73:R73"/>
    <mergeCell ref="P74:R74"/>
    <mergeCell ref="G71:H71"/>
    <mergeCell ref="G72:H72"/>
    <mergeCell ref="I71:O71"/>
    <mergeCell ref="I72:O72"/>
    <mergeCell ref="P71:R71"/>
    <mergeCell ref="I52:O52"/>
    <mergeCell ref="I53:O53"/>
    <mergeCell ref="P39:R39"/>
    <mergeCell ref="G75:H75"/>
    <mergeCell ref="G76:H76"/>
    <mergeCell ref="I75:O75"/>
    <mergeCell ref="I76:O76"/>
    <mergeCell ref="P75:R75"/>
    <mergeCell ref="P76:R76"/>
    <mergeCell ref="G73:H73"/>
    <mergeCell ref="G34:H34"/>
    <mergeCell ref="B34:F34"/>
    <mergeCell ref="B35:F35"/>
    <mergeCell ref="B36:F36"/>
    <mergeCell ref="B37:F37"/>
    <mergeCell ref="B45:F45"/>
    <mergeCell ref="G36:H36"/>
    <mergeCell ref="G37:H37"/>
    <mergeCell ref="G38:H38"/>
    <mergeCell ref="G45:H45"/>
    <mergeCell ref="B57:F57"/>
    <mergeCell ref="B59:F59"/>
    <mergeCell ref="B61:F61"/>
    <mergeCell ref="B62:F62"/>
    <mergeCell ref="B63:F63"/>
    <mergeCell ref="I40:O40"/>
    <mergeCell ref="I41:O41"/>
    <mergeCell ref="I42:O42"/>
    <mergeCell ref="I43:O43"/>
    <mergeCell ref="I44:O44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I31:O31"/>
    <mergeCell ref="I32:O32"/>
    <mergeCell ref="I33:O33"/>
    <mergeCell ref="I34:O34"/>
    <mergeCell ref="I37:O37"/>
    <mergeCell ref="I38:O38"/>
    <mergeCell ref="I39:O39"/>
    <mergeCell ref="I50:O50"/>
    <mergeCell ref="I51:O51"/>
  </mergeCells>
  <printOptions/>
  <pageMargins left="0.3937007874015748" right="0" top="0.5905511811023623" bottom="0" header="0.5118110236220472" footer="0.5118110236220472"/>
  <pageSetup horizontalDpi="600" verticalDpi="600" orientation="landscape" paperSize="9" scale="5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2021-08-17T03:20:23Z</cp:lastPrinted>
  <dcterms:created xsi:type="dcterms:W3CDTF">2019-05-29T08:02:27Z</dcterms:created>
  <dcterms:modified xsi:type="dcterms:W3CDTF">2021-08-17T03:21:32Z</dcterms:modified>
  <cp:category/>
  <cp:version/>
  <cp:contentType/>
  <cp:contentStatus/>
</cp:coreProperties>
</file>