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Прил№2" sheetId="1" r:id="rId1"/>
    <sheet name="Прил№3" sheetId="2" r:id="rId2"/>
    <sheet name="Прил№5" sheetId="3" r:id="rId3"/>
    <sheet name="Прил№4" sheetId="4" r:id="rId4"/>
    <sheet name="Прил№1" sheetId="5" r:id="rId5"/>
  </sheets>
  <definedNames>
    <definedName name="_xlnm.Print_Area" localSheetId="0">'Прил№2'!$A$1:$F$53</definedName>
    <definedName name="_xlnm.Print_Area" localSheetId="1">'Прил№3'!$A$1:$I$47</definedName>
  </definedNames>
  <calcPr fullCalcOnLoad="1"/>
</workbook>
</file>

<file path=xl/sharedStrings.xml><?xml version="1.0" encoding="utf-8"?>
<sst xmlns="http://schemas.openxmlformats.org/spreadsheetml/2006/main" count="840" uniqueCount="239">
  <si>
    <t>Наименование показателя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</si>
  <si>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</si>
  <si>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</si>
  <si>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</si>
  <si>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(тыс. руб.)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</si>
  <si>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</si>
  <si>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</si>
  <si>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</si>
  <si>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</si>
  <si>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</si>
  <si>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</si>
  <si>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</si>
  <si>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</si>
  <si>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</si>
  <si>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07</t>
  </si>
  <si>
    <t>Резервные фонды</t>
  </si>
  <si>
    <t>11</t>
  </si>
  <si>
    <t>12</t>
  </si>
  <si>
    <t>09</t>
  </si>
  <si>
    <t>05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</si>
  <si>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</si>
  <si>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</si>
  <si>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</si>
  <si>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</si>
  <si>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</si>
  <si>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</si>
  <si>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</si>
  <si>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</si>
  <si>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</si>
  <si>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</si>
  <si>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</si>
  <si>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</si>
  <si>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</si>
  <si>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</si>
  <si>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</si>
  <si>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</si>
  <si>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</si>
  <si>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</si>
  <si>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</si>
  <si>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</si>
  <si>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</si>
  <si>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</si>
  <si>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</si>
  <si>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</si>
  <si>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</si>
  <si>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</si>
  <si>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</si>
  <si>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</si>
  <si>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</si>
  <si>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</si>
  <si>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</si>
  <si>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Раздел</t>
  </si>
  <si>
    <t>Подраздел</t>
  </si>
  <si>
    <t>% исполнения</t>
  </si>
  <si>
    <t>Код бюджетной классификации Российской Федерации</t>
  </si>
  <si>
    <t>000</t>
  </si>
  <si>
    <t>Налог на доходы физических лиц</t>
  </si>
  <si>
    <t>182</t>
  </si>
  <si>
    <t>801</t>
  </si>
  <si>
    <t>№ п/п</t>
  </si>
  <si>
    <t>1.</t>
  </si>
  <si>
    <t>Национальная безопасность и правоохранительная деятельность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</si>
  <si>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</si>
  <si>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2 02 04000 00 0000 151</t>
  </si>
  <si>
    <t>,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</si>
  <si>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</si>
  <si>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</si>
  <si>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</si>
  <si>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 xml:space="preserve"> </t>
  </si>
  <si>
    <t>Наименование доходов</t>
  </si>
  <si>
    <t>НАЛОГОВЫЕ И НЕНАЛОГОВЫЕ ДОХОДЫ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</si>
  <si>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</si>
  <si>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</si>
  <si>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</si>
  <si>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</si>
  <si>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</si>
  <si>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</si>
  <si>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</si>
  <si>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</si>
  <si>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</si>
  <si>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</si>
  <si>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</si>
  <si>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</si>
  <si>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</si>
  <si>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</si>
  <si>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</si>
  <si>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</si>
  <si>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</si>
  <si>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</si>
  <si>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</si>
  <si>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</si>
  <si>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Резервные фонды органов местного самоуправления</t>
  </si>
  <si>
    <t>Резервные средства</t>
  </si>
  <si>
    <t>870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</si>
  <si>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</si>
  <si>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</si>
  <si>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прочих налогов, сборов и иных платежей</t>
  </si>
  <si>
    <t>колхоз</t>
  </si>
  <si>
    <t>162,65</t>
  </si>
  <si>
    <t>450 дороги</t>
  </si>
  <si>
    <t>Приложение №1</t>
  </si>
  <si>
    <t>Приложение №3</t>
  </si>
  <si>
    <t>Приложение №2</t>
  </si>
  <si>
    <t>Код главы администратора*</t>
  </si>
  <si>
    <t>Утверждено доходов</t>
  </si>
  <si>
    <t>1 00 00000 00 0000 000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</si>
  <si>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</si>
  <si>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</si>
  <si>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</si>
  <si>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</si>
  <si>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</si>
  <si>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</si>
  <si>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</si>
  <si>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</si>
  <si>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</si>
  <si>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</si>
  <si>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</si>
  <si>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</si>
  <si>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t>1 06 01030 10 0000 110</t>
  </si>
  <si>
    <t>1 06 06000 00 0000 110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</si>
  <si>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</si>
  <si>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1 06 06033 10 0000 110</t>
  </si>
  <si>
    <t xml:space="preserve"> Земельный налог с организаций, обладающих земельным участком, расположенным в границах сельских поселений
</t>
  </si>
  <si>
    <t>1 06 06043 10 0000 110</t>
  </si>
  <si>
    <t xml:space="preserve"> Земельный налог с физических лиц, обладающих земельным участком, расположенным в границах сельских поселений
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</si>
  <si>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</si>
  <si>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</si>
  <si>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</si>
  <si>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</si>
  <si>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</si>
  <si>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</si>
  <si>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2 02 01001 10 0000 151</t>
  </si>
  <si>
    <t>Всего доходов</t>
  </si>
  <si>
    <t>Исполнено</t>
  </si>
  <si>
    <t>1 17 00000 00 0000 000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</si>
  <si>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</si>
  <si>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</si>
  <si>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</si>
  <si>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Код</t>
  </si>
  <si>
    <t>Наименование показателей</t>
  </si>
  <si>
    <t>Целевая статья</t>
  </si>
  <si>
    <t>Вид расходов</t>
  </si>
  <si>
    <t>3</t>
  </si>
  <si>
    <t>4</t>
  </si>
  <si>
    <t>5</t>
  </si>
  <si>
    <t>6</t>
  </si>
  <si>
    <t>7</t>
  </si>
  <si>
    <t>1</t>
  </si>
  <si>
    <t>Муниципальная программа Комплексное развитие территории Онгудайского сельского поселения на 2015-2018г.г.</t>
  </si>
  <si>
    <t>0100000</t>
  </si>
  <si>
    <t>1.2</t>
  </si>
  <si>
    <t>АВЦП" Обеспечение деятельности Администрации МО Онгудайское сельское поселение на 2015-2018 гг.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</si>
  <si>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</si>
  <si>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</si>
  <si>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либо должностных лиц этих органов, а так же в результате деятельности государственных органов</t>
  </si>
  <si>
    <t>853</t>
  </si>
  <si>
    <t>1.3</t>
  </si>
  <si>
    <t>Подпрограмма "Устойчивое развитие систем жизнеобеспечения на 2015-2018гг."</t>
  </si>
  <si>
    <t>0120000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</si>
  <si>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</si>
  <si>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0121000</t>
  </si>
  <si>
    <t>Развитие систем коммунальной инфраструктуры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</si>
  <si>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0123000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</si>
  <si>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</si>
  <si>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0122000</t>
  </si>
  <si>
    <t>1.4</t>
  </si>
  <si>
    <t>Подпрограмма "Развитие социально-культурной сферы Онгудайского сельского поселения на 2015-2018г.г."</t>
  </si>
  <si>
    <t>0130000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</si>
  <si>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</si>
  <si>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0131000</t>
  </si>
  <si>
    <t>Прочая закупка товаров, работ и услуг для обеспечения государственных(муниципальных) нужд</t>
  </si>
  <si>
    <t>Субсидии на повышение оплаты труда  работников  муниципальных учреждений культуры</t>
  </si>
  <si>
    <t>0131599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</si>
  <si>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</si>
  <si>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611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</si>
  <si>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</si>
  <si>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0132000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</si>
  <si>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</si>
  <si>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0133000</t>
  </si>
  <si>
    <t>1.5.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</si>
  <si>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</si>
  <si>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</si>
  <si>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2015-2018г"</t>
  </si>
  <si>
    <t>0141000</t>
  </si>
  <si>
    <t>Непрограммные направления деятельности</t>
  </si>
  <si>
    <t>9900000</t>
  </si>
  <si>
    <t>Непрограммные направления деятельности местной администрации</t>
  </si>
  <si>
    <t>9900801</t>
  </si>
  <si>
    <t>Высшее должностное лицо сельского поселения и его заместители</t>
  </si>
  <si>
    <t>9901801</t>
  </si>
  <si>
    <t>99000Ш2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</si>
  <si>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</si>
  <si>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</si>
  <si>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 xml:space="preserve">% исполнения </t>
  </si>
  <si>
    <t>Исполнение</t>
  </si>
  <si>
    <t>Приложение 5</t>
  </si>
  <si>
    <t>(тыс. рублей)</t>
  </si>
  <si>
    <t>КОД</t>
  </si>
  <si>
    <t>Наименование программы</t>
  </si>
  <si>
    <t xml:space="preserve">Уточненный план </t>
  </si>
  <si>
    <t>Кассовое исполнение</t>
  </si>
  <si>
    <t>Итого</t>
  </si>
  <si>
    <t xml:space="preserve">Уточненный план  </t>
  </si>
  <si>
    <t>Уточненный план</t>
  </si>
  <si>
    <t>8</t>
  </si>
  <si>
    <t>Администрация Онгудайского сельского поселения</t>
  </si>
  <si>
    <t>1.1.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</si>
  <si>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</si>
  <si>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</si>
  <si>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деятельности администрации сельского поселения</t>
  </si>
  <si>
    <t>Муниципальная программа "Комплексное развитие территории Онгудайского сельского поселения на 2015-2018г.г"</t>
  </si>
  <si>
    <t>Закупка товаров, работ, услуг в сфере информационно-коммуникационных технологий</t>
  </si>
  <si>
    <t>1.2.</t>
  </si>
  <si>
    <t>Обеспечение пожарной безопасности</t>
  </si>
  <si>
    <t>Подпрограмма "Устойчивое развитие систем жизнеобеспечения Онгудайского сельского поселения на 2015-2018г.г"</t>
  </si>
  <si>
    <t>1.3.</t>
  </si>
  <si>
    <t>Национальная экономика</t>
  </si>
  <si>
    <t>1.4.</t>
  </si>
  <si>
    <t>Жилищно-коммунальное хозяйство</t>
  </si>
  <si>
    <t>Образование</t>
  </si>
  <si>
    <t>1.6.</t>
  </si>
  <si>
    <t xml:space="preserve">Культура, кинематография 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</si>
  <si>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</si>
  <si>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1.7.</t>
  </si>
  <si>
    <t xml:space="preserve">Наименование </t>
  </si>
  <si>
    <t xml:space="preserve">Коды бюджетной классификации </t>
  </si>
  <si>
    <t>Ведомства</t>
  </si>
  <si>
    <t>Вид расхода</t>
  </si>
  <si>
    <t>Приложение №4</t>
  </si>
  <si>
    <t>Исполнение доходов бюджета муниципального образования Онгудайское сельское поселение по коду бюджетной классификации доходов бюджетов Российской Федерации за I квартал  2015 года</t>
  </si>
  <si>
    <t>бюджетных ассигнований по разделам и подразделам   классификации расходов  бюджета муниципального образования  Онгудайское сельское поселение за I квартал 2015года</t>
  </si>
  <si>
    <t>Исполнение ведомственной структуры расходов бюджета муниципального образования Онгудайское сельское поселение за I квартал 2015 года</t>
  </si>
  <si>
    <t>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Онгудайское сельское поселение  за I квартал 2015 года</t>
  </si>
  <si>
    <t xml:space="preserve"> Исполнение бюджетных ассигнований бюджета муниципального образования Онгудайское сельское поселение на реализацию муниципальных программ </t>
  </si>
  <si>
    <t>за I квартал 2015года</t>
  </si>
  <si>
    <t>тыс.руб.</t>
  </si>
  <si>
    <t>802,63</t>
  </si>
  <si>
    <t>к Постановлению Главы Онгудайского сельского поселения от 28.04.2015 № 27/1</t>
  </si>
  <si>
    <t>к постановлению Главы Онгудайского сельского поселения от 28.04.2015 №27/1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</si>
</sst>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0.000"/>
    <numFmt numFmtId="168" formatCode="0.00000"/>
    <numFmt numFmtId="169" formatCode="_-* #,##0.0_р_._-;\-* #,##0.0_р_._-;_-* &quot;-&quot;??_р_._-;_-@_-"/>
  </numFmts>
  <fonts count="3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f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0" fillId="2" borderId="0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1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2" fontId="11" fillId="5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left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17" applyFont="1" applyFill="1" applyBorder="1" applyAlignment="1">
      <alignment horizontal="justify" vertical="top" wrapText="1"/>
      <protection/>
    </xf>
    <xf numFmtId="0" fontId="5" fillId="0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17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/>
    </xf>
    <xf numFmtId="0" fontId="0" fillId="0" borderId="0" xfId="0" applyAlignment="1">
      <alignment horizontal="justify" vertical="center" wrapText="1"/>
    </xf>
    <xf numFmtId="0" fontId="14" fillId="0" borderId="0" xfId="21" applyFont="1" applyBorder="1" applyAlignment="1">
      <alignment horizontal="center" wrapText="1"/>
      <protection/>
    </xf>
    <xf numFmtId="0" fontId="27" fillId="0" borderId="0" xfId="18" applyFont="1" applyAlignment="1">
      <alignment wrapText="1"/>
      <protection/>
    </xf>
    <xf numFmtId="0" fontId="11" fillId="5" borderId="0" xfId="0" applyFont="1" applyFill="1" applyAlignment="1">
      <alignment horizontal="center"/>
    </xf>
    <xf numFmtId="167" fontId="7" fillId="0" borderId="0" xfId="17" applyNumberFormat="1" applyFont="1" applyFill="1" applyAlignment="1">
      <alignment/>
      <protection/>
    </xf>
    <xf numFmtId="0" fontId="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justify" vertical="center"/>
    </xf>
    <xf numFmtId="0" fontId="0" fillId="0" borderId="0" xfId="0" applyAlignment="1">
      <alignment wrapText="1"/>
    </xf>
    <xf numFmtId="0" fontId="27" fillId="5" borderId="0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justify" vertical="center" wrapText="1"/>
    </xf>
    <xf numFmtId="169" fontId="27" fillId="5" borderId="0" xfId="25" applyNumberFormat="1" applyFont="1" applyFill="1" applyBorder="1" applyAlignment="1">
      <alignment horizontal="center" wrapText="1"/>
    </xf>
    <xf numFmtId="0" fontId="0" fillId="5" borderId="0" xfId="0" applyFont="1" applyFill="1" applyAlignment="1">
      <alignment horizontal="justify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9" fontId="8" fillId="5" borderId="1" xfId="25" applyNumberFormat="1" applyFont="1" applyFill="1" applyBorder="1" applyAlignment="1">
      <alignment horizontal="center" vertical="center" wrapText="1"/>
    </xf>
    <xf numFmtId="168" fontId="8" fillId="0" borderId="1" xfId="17" applyNumberFormat="1" applyFont="1" applyFill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justify" wrapText="1"/>
    </xf>
    <xf numFmtId="2" fontId="29" fillId="5" borderId="1" xfId="25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justify" vertical="center"/>
    </xf>
    <xf numFmtId="0" fontId="29" fillId="5" borderId="1" xfId="0" applyFont="1" applyFill="1" applyBorder="1" applyAlignment="1">
      <alignment horizontal="justify" wrapText="1"/>
    </xf>
    <xf numFmtId="49" fontId="27" fillId="5" borderId="1" xfId="0" applyNumberFormat="1" applyFont="1" applyFill="1" applyBorder="1" applyAlignment="1">
      <alignment vertical="center"/>
    </xf>
    <xf numFmtId="2" fontId="30" fillId="5" borderId="1" xfId="25" applyNumberFormat="1" applyFont="1" applyFill="1" applyBorder="1" applyAlignment="1">
      <alignment horizontal="right" vertical="center" wrapText="1"/>
    </xf>
    <xf numFmtId="0" fontId="14" fillId="0" borderId="0" xfId="17" applyFont="1" applyFill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49" fontId="31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wrapText="1"/>
    </xf>
    <xf numFmtId="14" fontId="5" fillId="5" borderId="1" xfId="0" applyNumberFormat="1" applyFont="1" applyFill="1" applyBorder="1" applyAlignment="1">
      <alignment vertical="center" wrapText="1"/>
    </xf>
    <xf numFmtId="0" fontId="18" fillId="0" borderId="1" xfId="19" applyFont="1" applyFill="1" applyBorder="1" applyAlignment="1">
      <alignment horizontal="left" wrapText="1"/>
      <protection/>
    </xf>
    <xf numFmtId="0" fontId="18" fillId="0" borderId="3" xfId="19" applyFont="1" applyFill="1" applyBorder="1" applyAlignment="1">
      <alignment horizontal="left" wrapText="1"/>
      <protection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wrapText="1"/>
      <protection/>
    </xf>
    <xf numFmtId="0" fontId="24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5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/>
    </xf>
    <xf numFmtId="2" fontId="1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17" applyFont="1" applyFill="1" applyBorder="1" applyAlignment="1">
      <alignment horizontal="justify" vertical="top"/>
      <protection/>
    </xf>
    <xf numFmtId="0" fontId="11" fillId="0" borderId="1" xfId="17" applyFont="1" applyFill="1" applyBorder="1" applyAlignment="1">
      <alignment horizontal="left" wrapText="1"/>
      <protection/>
    </xf>
    <xf numFmtId="0" fontId="11" fillId="5" borderId="2" xfId="0" applyFont="1" applyFill="1" applyBorder="1" applyAlignment="1">
      <alignment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2" xfId="17" applyFont="1" applyFill="1" applyBorder="1" applyAlignment="1">
      <alignment horizontal="justify" vertical="center" wrapText="1"/>
      <protection/>
    </xf>
    <xf numFmtId="49" fontId="5" fillId="5" borderId="2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11" fillId="0" borderId="2" xfId="17" applyFont="1" applyFill="1" applyBorder="1" applyAlignment="1">
      <alignment horizontal="justify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18" applyFont="1" applyAlignment="1">
      <alignment wrapText="1"/>
      <protection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 wrapText="1"/>
      <protection/>
    </xf>
    <xf numFmtId="0" fontId="0" fillId="0" borderId="0" xfId="0" applyFont="1" applyAlignment="1">
      <alignment wrapText="1"/>
    </xf>
    <xf numFmtId="0" fontId="14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4" fillId="0" borderId="0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vertical="center" wrapText="1"/>
      <protection/>
    </xf>
    <xf numFmtId="0" fontId="15" fillId="0" borderId="0" xfId="18" applyFont="1" applyAlignment="1">
      <alignment vertical="center" wrapText="1"/>
      <protection/>
    </xf>
    <xf numFmtId="0" fontId="15" fillId="0" borderId="0" xfId="18" applyFont="1" applyAlignment="1">
      <alignment wrapText="1"/>
      <protection/>
    </xf>
    <xf numFmtId="0" fontId="14" fillId="0" borderId="0" xfId="21" applyFont="1" applyBorder="1" applyAlignment="1">
      <alignment horizontal="center" wrapText="1"/>
      <protection/>
    </xf>
    <xf numFmtId="0" fontId="27" fillId="0" borderId="0" xfId="18" applyFont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5" fillId="0" borderId="1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horizontal="center"/>
    </xf>
    <xf numFmtId="169" fontId="11" fillId="5" borderId="6" xfId="25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5" borderId="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5" fillId="5" borderId="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2" fontId="8" fillId="0" borderId="10" xfId="17" applyNumberFormat="1" applyFont="1" applyFill="1" applyBorder="1" applyAlignment="1">
      <alignment horizontal="center" vertical="center" wrapText="1"/>
      <protection/>
    </xf>
    <xf numFmtId="2" fontId="8" fillId="0" borderId="11" xfId="17" applyNumberFormat="1" applyFont="1" applyFill="1" applyBorder="1" applyAlignment="1">
      <alignment horizontal="center" vertical="center" wrapText="1"/>
      <protection/>
    </xf>
    <xf numFmtId="2" fontId="8" fillId="0" borderId="2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8" fillId="0" borderId="10" xfId="17" applyFont="1" applyFill="1" applyBorder="1" applyAlignment="1">
      <alignment horizontal="center" vertical="center" wrapText="1"/>
      <protection/>
    </xf>
    <xf numFmtId="0" fontId="8" fillId="0" borderId="11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3" xfId="17" applyFont="1" applyFill="1" applyBorder="1" applyAlignment="1">
      <alignment horizontal="center" vertical="center" wrapText="1"/>
      <protection/>
    </xf>
    <xf numFmtId="0" fontId="8" fillId="0" borderId="14" xfId="17" applyFont="1" applyFill="1" applyBorder="1" applyAlignment="1">
      <alignment horizontal="center" vertical="center" wrapText="1"/>
      <protection/>
    </xf>
    <xf numFmtId="0" fontId="8" fillId="0" borderId="15" xfId="17" applyFont="1" applyFill="1" applyBorder="1" applyAlignment="1">
      <alignment horizontal="center" vertical="center" wrapText="1"/>
      <protection/>
    </xf>
    <xf numFmtId="0" fontId="8" fillId="0" borderId="16" xfId="17" applyFont="1" applyFill="1" applyBorder="1" applyAlignment="1">
      <alignment horizontal="center" vertical="center" wrapText="1"/>
      <protection/>
    </xf>
    <xf numFmtId="0" fontId="8" fillId="0" borderId="4" xfId="1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justify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justify" wrapText="1"/>
    </xf>
  </cellXfs>
  <cellStyles count="12">
    <cellStyle name="Normal" xfId="0"/>
    <cellStyle name="Currency" xfId="15"/>
    <cellStyle name="Currency [0]" xfId="16"/>
    <cellStyle name="Обычный 16" xfId="17"/>
    <cellStyle name="Обычный 17" xfId="18"/>
    <cellStyle name="Обычный 18" xfId="19"/>
    <cellStyle name="Обычный 2 2" xfId="20"/>
    <cellStyle name="Обычный_прилож 8,10 -2008г." xfId="21"/>
    <cellStyle name="Percent" xfId="22"/>
    <cellStyle name="Comma" xfId="23"/>
    <cellStyle name="Comma [0]" xfId="24"/>
    <cellStyle name="Финансовый 3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55.140625" style="0" customWidth="1"/>
    <col min="2" max="2" width="7.7109375" style="0" customWidth="1"/>
    <col min="3" max="3" width="7.57421875" style="0" customWidth="1"/>
    <col min="4" max="4" width="14.00390625" style="0" customWidth="1"/>
    <col min="5" max="5" width="13.00390625" style="0" customWidth="1"/>
    <col min="6" max="6" width="16.140625" style="0" customWidth="1"/>
  </cols>
  <sheetData>
    <row r="1" spans="1:6" ht="20.25" customHeight="1">
      <c r="A1" s="169"/>
      <c r="B1" s="169"/>
      <c r="C1" s="5"/>
      <c r="D1" s="176" t="s">
        <v>102</v>
      </c>
      <c r="E1" s="176"/>
      <c r="F1" s="176"/>
    </row>
    <row r="2" spans="1:6" ht="33" customHeight="1">
      <c r="A2" s="7"/>
      <c r="B2" s="7"/>
      <c r="C2" s="5"/>
      <c r="D2" s="177" t="s">
        <v>237</v>
      </c>
      <c r="E2" s="177"/>
      <c r="F2" s="177"/>
    </row>
    <row r="3" spans="1:3" ht="12.75">
      <c r="A3" s="7"/>
      <c r="B3" s="7"/>
      <c r="C3" s="5"/>
    </row>
    <row r="4" spans="1:3" ht="12.75">
      <c r="A4" s="7"/>
      <c r="B4" s="7"/>
      <c r="C4" s="5"/>
    </row>
    <row r="5" spans="1:6" ht="18.75" customHeight="1">
      <c r="A5" s="170" t="s">
        <v>194</v>
      </c>
      <c r="B5" s="171"/>
      <c r="C5" s="171"/>
      <c r="D5" s="172"/>
      <c r="E5" s="173"/>
      <c r="F5" s="173"/>
    </row>
    <row r="6" spans="1:6" ht="54" customHeight="1">
      <c r="A6" s="174" t="s">
        <v>230</v>
      </c>
      <c r="B6" s="175"/>
      <c r="C6" s="175"/>
      <c r="D6" s="175"/>
      <c r="E6" s="175"/>
      <c r="F6" s="175"/>
    </row>
    <row r="7" spans="1:6" ht="30.75" customHeight="1">
      <c r="A7" s="86"/>
      <c r="B7" s="87"/>
      <c r="C7" s="87"/>
      <c r="D7" s="87"/>
      <c r="E7" s="87"/>
      <c r="F7" s="155" t="s">
        <v>235</v>
      </c>
    </row>
    <row r="8" spans="1:6" ht="31.5">
      <c r="A8" s="156" t="s">
        <v>0</v>
      </c>
      <c r="B8" s="156" t="s">
        <v>51</v>
      </c>
      <c r="C8" s="156" t="s">
        <v>52</v>
      </c>
      <c r="D8" s="52" t="s">
        <v>203</v>
      </c>
      <c r="E8" s="52" t="s">
        <v>200</v>
      </c>
      <c r="F8" s="45" t="s">
        <v>193</v>
      </c>
    </row>
    <row r="9" spans="1:6" ht="12.75">
      <c r="A9" s="157">
        <v>1</v>
      </c>
      <c r="B9" s="157">
        <v>2</v>
      </c>
      <c r="C9" s="157">
        <v>3</v>
      </c>
      <c r="D9" s="158">
        <v>4</v>
      </c>
      <c r="E9" s="157">
        <v>5</v>
      </c>
      <c r="F9" s="157">
        <v>6</v>
      </c>
    </row>
    <row r="10" spans="1:6" s="22" customFormat="1" ht="34.5" customHeight="1">
      <c r="A10" s="152" t="s">
        <v>5</v>
      </c>
      <c r="B10" s="153" t="s">
        <v>6</v>
      </c>
      <c r="C10" s="153" t="s">
        <v>7</v>
      </c>
      <c r="D10" s="10">
        <f>D11+D12+D13</f>
        <v>3211</v>
      </c>
      <c r="E10" s="10">
        <f>E11+E12+E13</f>
        <v>779.3599999999999</v>
      </c>
      <c r="F10" s="10">
        <f aca="true" t="shared" si="0" ref="F10:F51">E10/D10*100</f>
        <v>24.27156649018997</v>
      </c>
    </row>
    <row r="11" spans="1:6" s="22" customFormat="1" ht="47.25" customHeight="1">
      <c r="A11" s="159" t="s">
        <v>10</v>
      </c>
      <c r="B11" s="148" t="s">
        <v>6</v>
      </c>
      <c r="C11" s="148" t="s">
        <v>8</v>
      </c>
      <c r="D11" s="151">
        <v>921.29</v>
      </c>
      <c r="E11" s="150">
        <v>155.19</v>
      </c>
      <c r="F11" s="10">
        <f t="shared" si="0"/>
        <v>16.844858839236288</v>
      </c>
    </row>
    <row r="12" spans="1:6" s="22" customFormat="1" ht="37.5" customHeight="1">
      <c r="A12" s="159" t="s">
        <v>12</v>
      </c>
      <c r="B12" s="148" t="s">
        <v>6</v>
      </c>
      <c r="C12" s="148" t="s">
        <v>11</v>
      </c>
      <c r="D12" s="149">
        <v>2264.71</v>
      </c>
      <c r="E12" s="150">
        <v>624.17</v>
      </c>
      <c r="F12" s="10">
        <f t="shared" si="0"/>
        <v>27.560703136383907</v>
      </c>
    </row>
    <row r="13" spans="1:6" s="22" customFormat="1" ht="19.5" customHeight="1">
      <c r="A13" s="159" t="s">
        <v>15</v>
      </c>
      <c r="B13" s="148" t="s">
        <v>6</v>
      </c>
      <c r="C13" s="148" t="s">
        <v>16</v>
      </c>
      <c r="D13" s="151">
        <v>25</v>
      </c>
      <c r="E13" s="150">
        <v>0</v>
      </c>
      <c r="F13" s="10">
        <f t="shared" si="0"/>
        <v>0</v>
      </c>
    </row>
    <row r="14" spans="1:6" s="22" customFormat="1" ht="26.25" customHeight="1">
      <c r="A14" s="160" t="s">
        <v>61</v>
      </c>
      <c r="B14" s="148" t="s">
        <v>9</v>
      </c>
      <c r="C14" s="148" t="s">
        <v>7</v>
      </c>
      <c r="D14" s="151">
        <f>D15</f>
        <v>1</v>
      </c>
      <c r="E14" s="151">
        <f>E15</f>
        <v>0</v>
      </c>
      <c r="F14" s="10">
        <f t="shared" si="0"/>
        <v>0</v>
      </c>
    </row>
    <row r="15" spans="1:6" s="22" customFormat="1" ht="22.5" customHeight="1">
      <c r="A15" s="160" t="s">
        <v>213</v>
      </c>
      <c r="B15" s="148" t="s">
        <v>9</v>
      </c>
      <c r="C15" s="148" t="s">
        <v>41</v>
      </c>
      <c r="D15" s="151">
        <v>1</v>
      </c>
      <c r="E15" s="150">
        <v>0</v>
      </c>
      <c r="F15" s="10">
        <f t="shared" si="0"/>
        <v>0</v>
      </c>
    </row>
    <row r="16" spans="1:6" s="22" customFormat="1" ht="18" customHeight="1">
      <c r="A16" s="152" t="s">
        <v>21</v>
      </c>
      <c r="B16" s="153" t="s">
        <v>19</v>
      </c>
      <c r="C16" s="153" t="s">
        <v>7</v>
      </c>
      <c r="D16" s="10">
        <f>D17+D18</f>
        <v>1595.97</v>
      </c>
      <c r="E16" s="10">
        <f>E17+E18</f>
        <v>922.23</v>
      </c>
      <c r="F16" s="10">
        <f t="shared" si="0"/>
        <v>57.78492076918739</v>
      </c>
    </row>
    <row r="17" spans="1:6" s="22" customFormat="1" ht="15" customHeight="1">
      <c r="A17" s="160" t="s">
        <v>22</v>
      </c>
      <c r="B17" s="148" t="s">
        <v>19</v>
      </c>
      <c r="C17" s="148" t="s">
        <v>8</v>
      </c>
      <c r="D17" s="151">
        <v>896.19</v>
      </c>
      <c r="E17" s="153" t="s">
        <v>236</v>
      </c>
      <c r="F17" s="10">
        <f t="shared" si="0"/>
        <v>89.56024950066391</v>
      </c>
    </row>
    <row r="18" spans="1:6" s="22" customFormat="1" ht="17.25" customHeight="1">
      <c r="A18" s="160" t="s">
        <v>23</v>
      </c>
      <c r="B18" s="148" t="s">
        <v>19</v>
      </c>
      <c r="C18" s="148" t="s">
        <v>9</v>
      </c>
      <c r="D18" s="151">
        <v>699.78</v>
      </c>
      <c r="E18" s="150">
        <v>119.6</v>
      </c>
      <c r="F18" s="10">
        <f t="shared" si="0"/>
        <v>17.09108576981337</v>
      </c>
    </row>
    <row r="19" spans="1:6" s="22" customFormat="1" ht="16.5" customHeight="1">
      <c r="A19" s="152" t="s">
        <v>25</v>
      </c>
      <c r="B19" s="153" t="s">
        <v>14</v>
      </c>
      <c r="C19" s="153" t="s">
        <v>7</v>
      </c>
      <c r="D19" s="10">
        <f>D23</f>
        <v>648.35</v>
      </c>
      <c r="E19" s="10">
        <f>E23</f>
        <v>302.12</v>
      </c>
      <c r="F19" s="10">
        <f t="shared" si="0"/>
        <v>46.59828796174905</v>
      </c>
    </row>
    <row r="20" spans="1:6" s="22" customFormat="1" ht="19.5" customHeight="1" hidden="1">
      <c r="A20" s="160" t="s">
        <v>26</v>
      </c>
      <c r="B20" s="148" t="s">
        <v>14</v>
      </c>
      <c r="C20" s="148" t="s">
        <v>6</v>
      </c>
      <c r="D20" s="161"/>
      <c r="E20" s="153"/>
      <c r="F20" s="10" t="e">
        <f t="shared" si="0"/>
        <v>#DIV/0!</v>
      </c>
    </row>
    <row r="21" spans="1:6" s="22" customFormat="1" ht="16.5" customHeight="1" hidden="1">
      <c r="A21" s="160" t="s">
        <v>27</v>
      </c>
      <c r="B21" s="148" t="s">
        <v>14</v>
      </c>
      <c r="C21" s="148" t="s">
        <v>8</v>
      </c>
      <c r="D21" s="161"/>
      <c r="E21" s="153"/>
      <c r="F21" s="10" t="e">
        <f t="shared" si="0"/>
        <v>#DIV/0!</v>
      </c>
    </row>
    <row r="22" spans="1:6" s="22" customFormat="1" ht="27" customHeight="1" hidden="1">
      <c r="A22" s="160" t="s">
        <v>28</v>
      </c>
      <c r="B22" s="148" t="s">
        <v>14</v>
      </c>
      <c r="C22" s="148" t="s">
        <v>19</v>
      </c>
      <c r="D22" s="149"/>
      <c r="E22" s="148"/>
      <c r="F22" s="10" t="e">
        <f t="shared" si="0"/>
        <v>#DIV/0!</v>
      </c>
    </row>
    <row r="23" spans="1:6" s="22" customFormat="1" ht="27" customHeight="1">
      <c r="A23" s="160" t="s">
        <v>29</v>
      </c>
      <c r="B23" s="148" t="s">
        <v>14</v>
      </c>
      <c r="C23" s="148" t="s">
        <v>14</v>
      </c>
      <c r="D23" s="151">
        <v>648.35</v>
      </c>
      <c r="E23" s="151">
        <v>302.12</v>
      </c>
      <c r="F23" s="10">
        <f t="shared" si="0"/>
        <v>46.59828796174905</v>
      </c>
    </row>
    <row r="24" spans="1:6" s="22" customFormat="1" ht="21" customHeight="1" hidden="1">
      <c r="A24" s="160" t="s">
        <v>30</v>
      </c>
      <c r="B24" s="148" t="s">
        <v>14</v>
      </c>
      <c r="C24" s="148" t="s">
        <v>18</v>
      </c>
      <c r="D24" s="149"/>
      <c r="E24" s="148"/>
      <c r="F24" s="10" t="e">
        <f t="shared" si="0"/>
        <v>#DIV/0!</v>
      </c>
    </row>
    <row r="25" spans="1:6" s="22" customFormat="1" ht="26.25" customHeight="1">
      <c r="A25" s="152" t="s">
        <v>31</v>
      </c>
      <c r="B25" s="153" t="s">
        <v>32</v>
      </c>
      <c r="C25" s="153" t="s">
        <v>7</v>
      </c>
      <c r="D25" s="10">
        <f>D26+D44</f>
        <v>2157.89</v>
      </c>
      <c r="E25" s="10">
        <f>E26+E44</f>
        <v>468.67</v>
      </c>
      <c r="F25" s="10">
        <f t="shared" si="0"/>
        <v>21.718901334173662</v>
      </c>
    </row>
    <row r="26" spans="1:6" s="22" customFormat="1" ht="12.75">
      <c r="A26" s="160" t="s">
        <v>33</v>
      </c>
      <c r="B26" s="148" t="s">
        <v>32</v>
      </c>
      <c r="C26" s="148" t="s">
        <v>6</v>
      </c>
      <c r="D26" s="151">
        <v>2157.89</v>
      </c>
      <c r="E26" s="150">
        <v>468.67</v>
      </c>
      <c r="F26" s="10">
        <f t="shared" si="0"/>
        <v>21.718901334173662</v>
      </c>
    </row>
    <row r="27" spans="1:6" s="22" customFormat="1" ht="20.25" customHeight="1" hidden="1">
      <c r="A27" s="160" t="s">
        <v>34</v>
      </c>
      <c r="B27" s="148" t="s">
        <v>32</v>
      </c>
      <c r="C27" s="148" t="s">
        <v>11</v>
      </c>
      <c r="D27" s="149"/>
      <c r="E27" s="148"/>
      <c r="F27" s="10" t="e">
        <f t="shared" si="0"/>
        <v>#DIV/0!</v>
      </c>
    </row>
    <row r="28" spans="1:6" s="22" customFormat="1" ht="21.75" customHeight="1" hidden="1">
      <c r="A28" s="152" t="s">
        <v>35</v>
      </c>
      <c r="B28" s="153" t="s">
        <v>18</v>
      </c>
      <c r="C28" s="153" t="s">
        <v>7</v>
      </c>
      <c r="D28" s="161"/>
      <c r="E28" s="153"/>
      <c r="F28" s="10" t="e">
        <f t="shared" si="0"/>
        <v>#DIV/0!</v>
      </c>
    </row>
    <row r="29" spans="1:6" s="22" customFormat="1" ht="22.5" customHeight="1" hidden="1">
      <c r="A29" s="160" t="s">
        <v>36</v>
      </c>
      <c r="B29" s="148" t="s">
        <v>18</v>
      </c>
      <c r="C29" s="148" t="s">
        <v>6</v>
      </c>
      <c r="D29" s="161"/>
      <c r="E29" s="153"/>
      <c r="F29" s="10" t="e">
        <f t="shared" si="0"/>
        <v>#DIV/0!</v>
      </c>
    </row>
    <row r="30" spans="1:6" s="22" customFormat="1" ht="17.25" customHeight="1" hidden="1">
      <c r="A30" s="160" t="s">
        <v>37</v>
      </c>
      <c r="B30" s="148" t="s">
        <v>18</v>
      </c>
      <c r="C30" s="148" t="s">
        <v>8</v>
      </c>
      <c r="D30" s="161"/>
      <c r="E30" s="153"/>
      <c r="F30" s="10" t="e">
        <f t="shared" si="0"/>
        <v>#DIV/0!</v>
      </c>
    </row>
    <row r="31" spans="1:6" s="22" customFormat="1" ht="16.5" customHeight="1" hidden="1">
      <c r="A31" s="160" t="s">
        <v>38</v>
      </c>
      <c r="B31" s="148" t="s">
        <v>18</v>
      </c>
      <c r="C31" s="148" t="s">
        <v>11</v>
      </c>
      <c r="D31" s="161"/>
      <c r="E31" s="153"/>
      <c r="F31" s="10" t="e">
        <f t="shared" si="0"/>
        <v>#DIV/0!</v>
      </c>
    </row>
    <row r="32" spans="1:6" s="22" customFormat="1" ht="16.5" customHeight="1" hidden="1">
      <c r="A32" s="160" t="s">
        <v>39</v>
      </c>
      <c r="B32" s="148" t="s">
        <v>18</v>
      </c>
      <c r="C32" s="148" t="s">
        <v>32</v>
      </c>
      <c r="D32" s="161"/>
      <c r="E32" s="153"/>
      <c r="F32" s="10" t="e">
        <f t="shared" si="0"/>
        <v>#DIV/0!</v>
      </c>
    </row>
    <row r="33" spans="1:6" s="22" customFormat="1" ht="27" customHeight="1" hidden="1">
      <c r="A33" s="160" t="s">
        <v>40</v>
      </c>
      <c r="B33" s="148" t="s">
        <v>18</v>
      </c>
      <c r="C33" s="148" t="s">
        <v>41</v>
      </c>
      <c r="D33" s="149"/>
      <c r="E33" s="148"/>
      <c r="F33" s="10" t="e">
        <f t="shared" si="0"/>
        <v>#DIV/0!</v>
      </c>
    </row>
    <row r="34" spans="1:6" s="22" customFormat="1" ht="15.75" customHeight="1" hidden="1">
      <c r="A34" s="152" t="s">
        <v>42</v>
      </c>
      <c r="B34" s="153" t="s">
        <v>41</v>
      </c>
      <c r="C34" s="153" t="s">
        <v>7</v>
      </c>
      <c r="D34" s="161"/>
      <c r="E34" s="153"/>
      <c r="F34" s="10" t="e">
        <f t="shared" si="0"/>
        <v>#DIV/0!</v>
      </c>
    </row>
    <row r="35" spans="1:6" s="22" customFormat="1" ht="21.75" customHeight="1" hidden="1">
      <c r="A35" s="160" t="s">
        <v>43</v>
      </c>
      <c r="B35" s="148" t="s">
        <v>41</v>
      </c>
      <c r="C35" s="148" t="s">
        <v>8</v>
      </c>
      <c r="D35" s="149"/>
      <c r="E35" s="148"/>
      <c r="F35" s="10" t="e">
        <f t="shared" si="0"/>
        <v>#DIV/0!</v>
      </c>
    </row>
    <row r="36" spans="1:6" s="22" customFormat="1" ht="24" customHeight="1" hidden="1">
      <c r="A36" s="160" t="s">
        <v>44</v>
      </c>
      <c r="B36" s="148" t="s">
        <v>41</v>
      </c>
      <c r="C36" s="148" t="s">
        <v>9</v>
      </c>
      <c r="D36" s="149"/>
      <c r="E36" s="148"/>
      <c r="F36" s="10" t="e">
        <f t="shared" si="0"/>
        <v>#DIV/0!</v>
      </c>
    </row>
    <row r="37" spans="1:6" s="22" customFormat="1" ht="18" customHeight="1" hidden="1">
      <c r="A37" s="160" t="s">
        <v>45</v>
      </c>
      <c r="B37" s="148" t="s">
        <v>41</v>
      </c>
      <c r="C37" s="148" t="s">
        <v>13</v>
      </c>
      <c r="D37" s="149"/>
      <c r="E37" s="148"/>
      <c r="F37" s="10" t="e">
        <f t="shared" si="0"/>
        <v>#DIV/0!</v>
      </c>
    </row>
    <row r="38" spans="1:6" s="22" customFormat="1" ht="20.25" customHeight="1" hidden="1">
      <c r="A38" s="152" t="s">
        <v>46</v>
      </c>
      <c r="B38" s="153" t="s">
        <v>16</v>
      </c>
      <c r="C38" s="153" t="s">
        <v>7</v>
      </c>
      <c r="D38" s="161"/>
      <c r="E38" s="153"/>
      <c r="F38" s="10" t="e">
        <f t="shared" si="0"/>
        <v>#DIV/0!</v>
      </c>
    </row>
    <row r="39" spans="1:6" s="22" customFormat="1" ht="22.5" customHeight="1" hidden="1">
      <c r="A39" s="160" t="s">
        <v>2</v>
      </c>
      <c r="B39" s="148" t="s">
        <v>16</v>
      </c>
      <c r="C39" s="148" t="s">
        <v>6</v>
      </c>
      <c r="D39" s="161"/>
      <c r="E39" s="153"/>
      <c r="F39" s="10" t="e">
        <f t="shared" si="0"/>
        <v>#DIV/0!</v>
      </c>
    </row>
    <row r="40" spans="1:6" s="22" customFormat="1" ht="33.75" customHeight="1" hidden="1">
      <c r="A40" s="160" t="s">
        <v>47</v>
      </c>
      <c r="B40" s="148" t="s">
        <v>16</v>
      </c>
      <c r="C40" s="148" t="s">
        <v>8</v>
      </c>
      <c r="D40" s="161"/>
      <c r="E40" s="153"/>
      <c r="F40" s="10" t="e">
        <f t="shared" si="0"/>
        <v>#DIV/0!</v>
      </c>
    </row>
    <row r="41" spans="1:6" s="22" customFormat="1" ht="30" customHeight="1" hidden="1">
      <c r="A41" s="160" t="s">
        <v>48</v>
      </c>
      <c r="B41" s="148" t="s">
        <v>16</v>
      </c>
      <c r="C41" s="148" t="s">
        <v>9</v>
      </c>
      <c r="D41" s="161"/>
      <c r="E41" s="153"/>
      <c r="F41" s="10" t="e">
        <f t="shared" si="0"/>
        <v>#DIV/0!</v>
      </c>
    </row>
    <row r="42" spans="1:6" s="22" customFormat="1" ht="20.25" customHeight="1" hidden="1">
      <c r="A42" s="160" t="s">
        <v>49</v>
      </c>
      <c r="B42" s="148" t="s">
        <v>16</v>
      </c>
      <c r="C42" s="148" t="s">
        <v>11</v>
      </c>
      <c r="D42" s="149"/>
      <c r="E42" s="148"/>
      <c r="F42" s="10" t="e">
        <f t="shared" si="0"/>
        <v>#DIV/0!</v>
      </c>
    </row>
    <row r="43" spans="1:6" s="22" customFormat="1" ht="20.25" customHeight="1" hidden="1">
      <c r="A43" s="162" t="s">
        <v>65</v>
      </c>
      <c r="B43" s="148" t="s">
        <v>41</v>
      </c>
      <c r="C43" s="148" t="s">
        <v>7</v>
      </c>
      <c r="D43" s="149">
        <f>D44</f>
        <v>0</v>
      </c>
      <c r="E43" s="150">
        <f>E44</f>
        <v>0</v>
      </c>
      <c r="F43" s="10" t="e">
        <f t="shared" si="0"/>
        <v>#DIV/0!</v>
      </c>
    </row>
    <row r="44" spans="1:6" s="22" customFormat="1" ht="20.25" customHeight="1" hidden="1">
      <c r="A44" s="160" t="s">
        <v>44</v>
      </c>
      <c r="B44" s="148" t="s">
        <v>41</v>
      </c>
      <c r="C44" s="148" t="s">
        <v>9</v>
      </c>
      <c r="D44" s="149"/>
      <c r="E44" s="150"/>
      <c r="F44" s="10" t="e">
        <f t="shared" si="0"/>
        <v>#DIV/0!</v>
      </c>
    </row>
    <row r="45" spans="1:6" s="22" customFormat="1" ht="20.25" customHeight="1" hidden="1">
      <c r="A45" s="163" t="s">
        <v>42</v>
      </c>
      <c r="B45" s="148" t="s">
        <v>41</v>
      </c>
      <c r="C45" s="148" t="s">
        <v>9</v>
      </c>
      <c r="D45" s="149">
        <v>0</v>
      </c>
      <c r="E45" s="150">
        <f>E46</f>
        <v>0</v>
      </c>
      <c r="F45" s="10" t="e">
        <f t="shared" si="0"/>
        <v>#DIV/0!</v>
      </c>
    </row>
    <row r="46" spans="1:6" s="22" customFormat="1" ht="20.25" customHeight="1" hidden="1">
      <c r="A46" s="147" t="s">
        <v>44</v>
      </c>
      <c r="B46" s="148" t="s">
        <v>41</v>
      </c>
      <c r="C46" s="148" t="s">
        <v>9</v>
      </c>
      <c r="D46" s="149">
        <v>0</v>
      </c>
      <c r="E46" s="150">
        <v>0</v>
      </c>
      <c r="F46" s="10" t="e">
        <f t="shared" si="0"/>
        <v>#DIV/0!</v>
      </c>
    </row>
    <row r="47" spans="1:6" s="22" customFormat="1" ht="20.25" customHeight="1">
      <c r="A47" s="147" t="s">
        <v>66</v>
      </c>
      <c r="B47" s="148" t="s">
        <v>16</v>
      </c>
      <c r="C47" s="148" t="s">
        <v>7</v>
      </c>
      <c r="D47" s="149">
        <f>D48</f>
        <v>249.78</v>
      </c>
      <c r="E47" s="150">
        <f>E48</f>
        <v>0</v>
      </c>
      <c r="F47" s="10">
        <f t="shared" si="0"/>
        <v>0</v>
      </c>
    </row>
    <row r="48" spans="1:6" s="22" customFormat="1" ht="20.25" customHeight="1">
      <c r="A48" s="147" t="s">
        <v>67</v>
      </c>
      <c r="B48" s="148" t="s">
        <v>16</v>
      </c>
      <c r="C48" s="148" t="s">
        <v>19</v>
      </c>
      <c r="D48" s="149">
        <v>249.78</v>
      </c>
      <c r="E48" s="150">
        <v>0</v>
      </c>
      <c r="F48" s="10">
        <f t="shared" si="0"/>
        <v>0</v>
      </c>
    </row>
    <row r="49" spans="1:6" s="22" customFormat="1" ht="0.75" customHeight="1">
      <c r="A49" s="160"/>
      <c r="B49" s="148"/>
      <c r="C49" s="148"/>
      <c r="D49" s="149" t="s">
        <v>64</v>
      </c>
      <c r="E49" s="148"/>
      <c r="F49" s="10" t="e">
        <f t="shared" si="0"/>
        <v>#VALUE!</v>
      </c>
    </row>
    <row r="50" spans="1:6" s="22" customFormat="1" ht="27.75" customHeight="1" hidden="1">
      <c r="A50" s="160"/>
      <c r="B50" s="148"/>
      <c r="C50" s="148"/>
      <c r="D50" s="149"/>
      <c r="E50" s="148"/>
      <c r="F50" s="10" t="e">
        <f t="shared" si="0"/>
        <v>#DIV/0!</v>
      </c>
    </row>
    <row r="51" spans="1:6" s="22" customFormat="1" ht="12.75">
      <c r="A51" s="152" t="s">
        <v>50</v>
      </c>
      <c r="B51" s="153"/>
      <c r="C51" s="153"/>
      <c r="D51" s="10">
        <f>D10+D14+D16+D19+D25+D47</f>
        <v>7863.990000000001</v>
      </c>
      <c r="E51" s="10">
        <f>E10+E14+E16+E19+E25+E47</f>
        <v>2472.38</v>
      </c>
      <c r="F51" s="10">
        <f t="shared" si="0"/>
        <v>31.439256662330443</v>
      </c>
    </row>
    <row r="52" spans="1:6" ht="12.75">
      <c r="A52" s="154"/>
      <c r="B52" s="154"/>
      <c r="C52" s="154"/>
      <c r="D52" s="154"/>
      <c r="E52" s="154"/>
      <c r="F52" s="154"/>
    </row>
    <row r="53" spans="1:7" ht="12.75">
      <c r="A53" s="154"/>
      <c r="B53" s="154"/>
      <c r="C53" s="154"/>
      <c r="D53" s="154"/>
      <c r="E53" s="154"/>
      <c r="F53" s="154"/>
      <c r="G53" t="s">
        <v>68</v>
      </c>
    </row>
  </sheetData>
  <mergeCells count="5">
    <mergeCell ref="A1:B1"/>
    <mergeCell ref="A5:F5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7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47"/>
  <sheetViews>
    <sheetView view="pageBreakPreview" zoomScaleSheetLayoutView="100" workbookViewId="0" topLeftCell="A21">
      <selection activeCell="F2" sqref="F2:I2"/>
    </sheetView>
  </sheetViews>
  <sheetFormatPr defaultColWidth="9.140625" defaultRowHeight="12.75"/>
  <cols>
    <col min="1" max="1" width="5.8515625" style="0" customWidth="1"/>
    <col min="2" max="2" width="39.140625" style="0" customWidth="1"/>
    <col min="3" max="3" width="7.140625" style="0" customWidth="1"/>
    <col min="4" max="4" width="6.8515625" style="0" customWidth="1"/>
    <col min="5" max="5" width="12.421875" style="0" customWidth="1"/>
    <col min="6" max="6" width="7.7109375" style="0" customWidth="1"/>
    <col min="7" max="8" width="14.140625" style="0" customWidth="1"/>
    <col min="9" max="9" width="13.28125" style="27" customWidth="1"/>
    <col min="10" max="10" width="13.7109375" style="0" hidden="1" customWidth="1"/>
    <col min="11" max="45" width="9.140625" style="22" customWidth="1"/>
  </cols>
  <sheetData>
    <row r="1" spans="1:45" ht="12.75">
      <c r="A1" s="169"/>
      <c r="B1" s="169"/>
      <c r="C1" s="5"/>
      <c r="D1" s="5"/>
      <c r="E1" s="5"/>
      <c r="F1" s="182" t="s">
        <v>101</v>
      </c>
      <c r="G1" s="182"/>
      <c r="H1" s="182"/>
      <c r="I1" s="18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33.75" customHeight="1">
      <c r="A2" s="7"/>
      <c r="B2" s="7"/>
      <c r="C2" s="5"/>
      <c r="D2" s="5"/>
      <c r="E2" s="5"/>
      <c r="F2" s="183" t="s">
        <v>237</v>
      </c>
      <c r="G2" s="183"/>
      <c r="H2" s="183"/>
      <c r="I2" s="18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33.75" customHeight="1">
      <c r="A3" s="7"/>
      <c r="B3" s="7"/>
      <c r="C3" s="5"/>
      <c r="D3" s="5"/>
      <c r="E3" s="5"/>
      <c r="F3" s="85"/>
      <c r="G3" s="85"/>
      <c r="H3" s="85"/>
      <c r="I3" s="8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.75">
      <c r="A4" s="184" t="s">
        <v>194</v>
      </c>
      <c r="B4" s="184"/>
      <c r="C4" s="184"/>
      <c r="D4" s="184"/>
      <c r="E4" s="184"/>
      <c r="F4" s="184"/>
      <c r="G4" s="184"/>
      <c r="H4" s="184"/>
      <c r="I4" s="18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76.5" customHeight="1">
      <c r="A5" s="180" t="s">
        <v>232</v>
      </c>
      <c r="B5" s="180"/>
      <c r="C5" s="180"/>
      <c r="D5" s="180"/>
      <c r="E5" s="180"/>
      <c r="F5" s="180"/>
      <c r="G5" s="180"/>
      <c r="H5" s="180"/>
      <c r="I5" s="18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" customHeight="1">
      <c r="A6" s="109"/>
      <c r="B6" s="109"/>
      <c r="C6" s="109"/>
      <c r="D6" s="109"/>
      <c r="E6" s="109"/>
      <c r="F6" s="109"/>
      <c r="G6" s="109"/>
      <c r="H6" s="109"/>
      <c r="I6" s="1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3" customFormat="1" ht="44.25" customHeight="1">
      <c r="A7" s="51" t="s">
        <v>138</v>
      </c>
      <c r="B7" s="51" t="s">
        <v>139</v>
      </c>
      <c r="C7" s="52" t="s">
        <v>51</v>
      </c>
      <c r="D7" s="52" t="s">
        <v>52</v>
      </c>
      <c r="E7" s="52" t="s">
        <v>140</v>
      </c>
      <c r="F7" s="52" t="s">
        <v>141</v>
      </c>
      <c r="G7" s="52" t="s">
        <v>203</v>
      </c>
      <c r="H7" s="52" t="s">
        <v>200</v>
      </c>
      <c r="I7" s="51" t="s">
        <v>193</v>
      </c>
      <c r="J7" s="14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15" customFormat="1" ht="17.25" customHeight="1">
      <c r="A8" s="51">
        <v>1</v>
      </c>
      <c r="B8" s="51">
        <v>2</v>
      </c>
      <c r="C8" s="53" t="s">
        <v>142</v>
      </c>
      <c r="D8" s="53" t="s">
        <v>143</v>
      </c>
      <c r="E8" s="53" t="s">
        <v>144</v>
      </c>
      <c r="F8" s="53" t="s">
        <v>145</v>
      </c>
      <c r="G8" s="53" t="s">
        <v>146</v>
      </c>
      <c r="H8" s="51">
        <v>8</v>
      </c>
      <c r="I8" s="51">
        <v>9</v>
      </c>
      <c r="J8" s="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15" customFormat="1" ht="69" customHeight="1">
      <c r="A9" s="54" t="s">
        <v>147</v>
      </c>
      <c r="B9" s="55" t="s">
        <v>148</v>
      </c>
      <c r="C9" s="54" t="s">
        <v>7</v>
      </c>
      <c r="D9" s="54" t="s">
        <v>7</v>
      </c>
      <c r="E9" s="54" t="s">
        <v>149</v>
      </c>
      <c r="F9" s="54" t="s">
        <v>55</v>
      </c>
      <c r="G9" s="56">
        <f>G10+G18+G29</f>
        <v>6917.700000000001</v>
      </c>
      <c r="H9" s="56">
        <f>H10+H18+H29</f>
        <v>2317.19</v>
      </c>
      <c r="I9" s="56">
        <f>H9/G9*100</f>
        <v>33.49653786663197</v>
      </c>
      <c r="J9" s="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s="13" customFormat="1" ht="53.25" customHeight="1">
      <c r="A10" s="54" t="s">
        <v>150</v>
      </c>
      <c r="B10" s="57" t="s">
        <v>151</v>
      </c>
      <c r="C10" s="54" t="s">
        <v>6</v>
      </c>
      <c r="D10" s="54" t="s">
        <v>11</v>
      </c>
      <c r="E10" s="54" t="s">
        <v>152</v>
      </c>
      <c r="F10" s="54" t="s">
        <v>68</v>
      </c>
      <c r="G10" s="56">
        <v>2264.71</v>
      </c>
      <c r="H10" s="56">
        <f>H11+H12+H13+H14+H15+H16+H17</f>
        <v>624.17</v>
      </c>
      <c r="I10" s="56">
        <f aca="true" t="shared" si="0" ref="I10:I47">H10/G10*100</f>
        <v>27.560703136383907</v>
      </c>
      <c r="J10" s="16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s="18" customFormat="1" ht="65.25" customHeight="1">
      <c r="A11" s="51"/>
      <c r="B11" s="58" t="s">
        <v>80</v>
      </c>
      <c r="C11" s="52" t="s">
        <v>6</v>
      </c>
      <c r="D11" s="52" t="s">
        <v>11</v>
      </c>
      <c r="E11" s="52" t="s">
        <v>152</v>
      </c>
      <c r="F11" s="52" t="s">
        <v>81</v>
      </c>
      <c r="G11" s="59">
        <v>1629.34</v>
      </c>
      <c r="H11" s="59">
        <v>459.63</v>
      </c>
      <c r="I11" s="59">
        <f t="shared" si="0"/>
        <v>28.209581793855182</v>
      </c>
      <c r="J11" s="1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13" ht="42.75" customHeight="1">
      <c r="A12" s="51"/>
      <c r="B12" s="60" t="s">
        <v>82</v>
      </c>
      <c r="C12" s="52" t="s">
        <v>6</v>
      </c>
      <c r="D12" s="52" t="s">
        <v>11</v>
      </c>
      <c r="E12" s="52" t="s">
        <v>152</v>
      </c>
      <c r="F12" s="52" t="s">
        <v>83</v>
      </c>
      <c r="G12" s="59">
        <v>4.74</v>
      </c>
      <c r="H12" s="59"/>
      <c r="I12" s="59">
        <f t="shared" si="0"/>
        <v>0</v>
      </c>
      <c r="J12" s="19"/>
      <c r="M12" s="30"/>
    </row>
    <row r="13" spans="1:10" ht="50.25" customHeight="1">
      <c r="A13" s="51"/>
      <c r="B13" s="58" t="s">
        <v>153</v>
      </c>
      <c r="C13" s="52" t="s">
        <v>6</v>
      </c>
      <c r="D13" s="52" t="s">
        <v>11</v>
      </c>
      <c r="E13" s="52" t="s">
        <v>152</v>
      </c>
      <c r="F13" s="52" t="s">
        <v>84</v>
      </c>
      <c r="G13" s="59">
        <v>183.8</v>
      </c>
      <c r="H13" s="59">
        <v>22.41</v>
      </c>
      <c r="I13" s="59">
        <f t="shared" si="0"/>
        <v>12.192600652883568</v>
      </c>
      <c r="J13" s="19"/>
    </row>
    <row r="14" spans="1:10" ht="51" customHeight="1">
      <c r="A14" s="51"/>
      <c r="B14" s="58" t="s">
        <v>85</v>
      </c>
      <c r="C14" s="52" t="s">
        <v>6</v>
      </c>
      <c r="D14" s="52" t="s">
        <v>11</v>
      </c>
      <c r="E14" s="52" t="s">
        <v>152</v>
      </c>
      <c r="F14" s="52" t="s">
        <v>86</v>
      </c>
      <c r="G14" s="59">
        <v>416.22</v>
      </c>
      <c r="H14" s="59">
        <v>116.11</v>
      </c>
      <c r="I14" s="59">
        <f t="shared" si="0"/>
        <v>27.896304838787177</v>
      </c>
      <c r="J14" s="19"/>
    </row>
    <row r="15" spans="1:14" ht="33.75" customHeight="1">
      <c r="A15" s="51"/>
      <c r="B15" s="58" t="s">
        <v>87</v>
      </c>
      <c r="C15" s="52" t="s">
        <v>6</v>
      </c>
      <c r="D15" s="52" t="s">
        <v>11</v>
      </c>
      <c r="E15" s="52" t="s">
        <v>152</v>
      </c>
      <c r="F15" s="52" t="s">
        <v>88</v>
      </c>
      <c r="G15" s="59">
        <v>16.61</v>
      </c>
      <c r="H15" s="59">
        <v>16.61</v>
      </c>
      <c r="I15" s="59">
        <f t="shared" si="0"/>
        <v>100</v>
      </c>
      <c r="J15" s="19"/>
      <c r="K15" s="179"/>
      <c r="L15" s="179"/>
      <c r="M15" s="179"/>
      <c r="N15" s="179"/>
    </row>
    <row r="16" spans="1:10" ht="32.25" customHeight="1">
      <c r="A16" s="51"/>
      <c r="B16" s="58" t="s">
        <v>96</v>
      </c>
      <c r="C16" s="52" t="s">
        <v>6</v>
      </c>
      <c r="D16" s="52" t="s">
        <v>11</v>
      </c>
      <c r="E16" s="52" t="s">
        <v>152</v>
      </c>
      <c r="F16" s="52" t="s">
        <v>90</v>
      </c>
      <c r="G16" s="59">
        <v>14</v>
      </c>
      <c r="H16" s="59">
        <v>9.41</v>
      </c>
      <c r="I16" s="59">
        <f t="shared" si="0"/>
        <v>67.21428571428572</v>
      </c>
      <c r="J16" s="19"/>
    </row>
    <row r="17" spans="1:10" ht="129" customHeight="1" hidden="1">
      <c r="A17" s="51"/>
      <c r="B17" s="58" t="s">
        <v>154</v>
      </c>
      <c r="C17" s="52" t="s">
        <v>6</v>
      </c>
      <c r="D17" s="52" t="s">
        <v>11</v>
      </c>
      <c r="E17" s="52" t="s">
        <v>152</v>
      </c>
      <c r="F17" s="52" t="s">
        <v>155</v>
      </c>
      <c r="G17" s="59">
        <v>0</v>
      </c>
      <c r="H17" s="59">
        <v>0</v>
      </c>
      <c r="I17" s="56" t="e">
        <f t="shared" si="0"/>
        <v>#DIV/0!</v>
      </c>
      <c r="J17" s="19"/>
    </row>
    <row r="18" spans="1:10" ht="52.5" customHeight="1">
      <c r="A18" s="54" t="s">
        <v>156</v>
      </c>
      <c r="B18" s="57" t="s">
        <v>157</v>
      </c>
      <c r="C18" s="54" t="s">
        <v>7</v>
      </c>
      <c r="D18" s="54" t="s">
        <v>7</v>
      </c>
      <c r="E18" s="54" t="s">
        <v>158</v>
      </c>
      <c r="F18" s="54"/>
      <c r="G18" s="56">
        <f>G19+G21+G25</f>
        <v>1596.97</v>
      </c>
      <c r="H18" s="56">
        <f>H19+H21+H25</f>
        <v>922.23</v>
      </c>
      <c r="I18" s="56">
        <f t="shared" si="0"/>
        <v>57.74873667006894</v>
      </c>
      <c r="J18" s="19"/>
    </row>
    <row r="19" spans="1:10" ht="112.5" customHeight="1">
      <c r="A19" s="51"/>
      <c r="B19" s="61" t="s">
        <v>159</v>
      </c>
      <c r="C19" s="52" t="s">
        <v>9</v>
      </c>
      <c r="D19" s="52" t="s">
        <v>41</v>
      </c>
      <c r="E19" s="52" t="s">
        <v>160</v>
      </c>
      <c r="F19" s="52"/>
      <c r="G19" s="59">
        <v>1</v>
      </c>
      <c r="H19" s="59"/>
      <c r="I19" s="59">
        <f t="shared" si="0"/>
        <v>0</v>
      </c>
      <c r="J19" s="19"/>
    </row>
    <row r="20" spans="1:10" ht="57.75" customHeight="1">
      <c r="A20" s="51"/>
      <c r="B20" s="60" t="s">
        <v>85</v>
      </c>
      <c r="C20" s="62" t="s">
        <v>9</v>
      </c>
      <c r="D20" s="62" t="s">
        <v>41</v>
      </c>
      <c r="E20" s="62" t="s">
        <v>160</v>
      </c>
      <c r="F20" s="62" t="s">
        <v>86</v>
      </c>
      <c r="G20" s="63">
        <v>1</v>
      </c>
      <c r="H20" s="64"/>
      <c r="I20" s="59">
        <f t="shared" si="0"/>
        <v>0</v>
      </c>
      <c r="J20" s="19"/>
    </row>
    <row r="21" spans="1:45" s="18" customFormat="1" ht="126.75" customHeight="1">
      <c r="A21" s="51"/>
      <c r="B21" s="61" t="s">
        <v>161</v>
      </c>
      <c r="C21" s="62" t="s">
        <v>19</v>
      </c>
      <c r="D21" s="62" t="s">
        <v>8</v>
      </c>
      <c r="E21" s="65" t="s">
        <v>162</v>
      </c>
      <c r="F21" s="62"/>
      <c r="G21" s="66">
        <f>G22+G23+G24</f>
        <v>896.19</v>
      </c>
      <c r="H21" s="66">
        <f>H22+H23+H24</f>
        <v>802.63</v>
      </c>
      <c r="I21" s="59">
        <f t="shared" si="0"/>
        <v>89.56024950066391</v>
      </c>
      <c r="J21" s="2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10" ht="66.75" customHeight="1">
      <c r="A22" s="51"/>
      <c r="B22" s="58" t="s">
        <v>80</v>
      </c>
      <c r="C22" s="62" t="s">
        <v>19</v>
      </c>
      <c r="D22" s="62" t="s">
        <v>8</v>
      </c>
      <c r="E22" s="65" t="s">
        <v>162</v>
      </c>
      <c r="F22" s="62" t="s">
        <v>81</v>
      </c>
      <c r="G22" s="66">
        <v>116.45</v>
      </c>
      <c r="H22" s="64">
        <v>27.06</v>
      </c>
      <c r="I22" s="59">
        <f t="shared" si="0"/>
        <v>23.237440961786174</v>
      </c>
      <c r="J22" s="12"/>
    </row>
    <row r="23" spans="1:10" ht="57" customHeight="1">
      <c r="A23" s="51"/>
      <c r="B23" s="60" t="s">
        <v>85</v>
      </c>
      <c r="C23" s="52" t="s">
        <v>19</v>
      </c>
      <c r="D23" s="52" t="s">
        <v>8</v>
      </c>
      <c r="E23" s="65" t="s">
        <v>162</v>
      </c>
      <c r="F23" s="65" t="s">
        <v>86</v>
      </c>
      <c r="G23" s="67">
        <v>634.69</v>
      </c>
      <c r="H23" s="67">
        <v>634.69</v>
      </c>
      <c r="I23" s="59">
        <f t="shared" si="0"/>
        <v>100</v>
      </c>
      <c r="J23" s="12"/>
    </row>
    <row r="24" spans="1:10" ht="41.25" customHeight="1">
      <c r="A24" s="51"/>
      <c r="B24" s="58" t="s">
        <v>87</v>
      </c>
      <c r="C24" s="52" t="s">
        <v>19</v>
      </c>
      <c r="D24" s="52" t="s">
        <v>8</v>
      </c>
      <c r="E24" s="65" t="s">
        <v>162</v>
      </c>
      <c r="F24" s="65" t="s">
        <v>88</v>
      </c>
      <c r="G24" s="67">
        <v>145.05</v>
      </c>
      <c r="H24" s="67">
        <v>140.88</v>
      </c>
      <c r="I24" s="59">
        <f t="shared" si="0"/>
        <v>97.12512926577041</v>
      </c>
      <c r="J24" s="12"/>
    </row>
    <row r="25" spans="1:45" s="18" customFormat="1" ht="124.5" customHeight="1">
      <c r="A25" s="51"/>
      <c r="B25" s="61" t="s">
        <v>163</v>
      </c>
      <c r="C25" s="52" t="s">
        <v>19</v>
      </c>
      <c r="D25" s="52" t="s">
        <v>9</v>
      </c>
      <c r="E25" s="65" t="s">
        <v>164</v>
      </c>
      <c r="F25" s="65"/>
      <c r="G25" s="67">
        <f>G26</f>
        <v>699.78</v>
      </c>
      <c r="H25" s="67">
        <f>H26</f>
        <v>119.6</v>
      </c>
      <c r="I25" s="59">
        <f t="shared" si="0"/>
        <v>17.09108576981337</v>
      </c>
      <c r="J25" s="1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10" s="22" customFormat="1" ht="45.75" customHeight="1">
      <c r="A26" s="51"/>
      <c r="B26" s="60" t="s">
        <v>85</v>
      </c>
      <c r="C26" s="52" t="s">
        <v>19</v>
      </c>
      <c r="D26" s="52" t="s">
        <v>9</v>
      </c>
      <c r="E26" s="65" t="s">
        <v>164</v>
      </c>
      <c r="F26" s="65" t="s">
        <v>86</v>
      </c>
      <c r="G26" s="67">
        <v>699.78</v>
      </c>
      <c r="H26" s="59">
        <v>119.6</v>
      </c>
      <c r="I26" s="59">
        <f t="shared" si="0"/>
        <v>17.09108576981337</v>
      </c>
      <c r="J26" s="21"/>
    </row>
    <row r="27" spans="1:10" ht="113.25" customHeight="1" hidden="1">
      <c r="A27" s="51"/>
      <c r="B27" s="61" t="s">
        <v>163</v>
      </c>
      <c r="C27" s="62" t="s">
        <v>19</v>
      </c>
      <c r="D27" s="62" t="s">
        <v>19</v>
      </c>
      <c r="E27" s="62" t="s">
        <v>164</v>
      </c>
      <c r="F27" s="68"/>
      <c r="G27" s="67">
        <v>0</v>
      </c>
      <c r="H27" s="67">
        <v>0</v>
      </c>
      <c r="I27" s="56" t="e">
        <f t="shared" si="0"/>
        <v>#DIV/0!</v>
      </c>
      <c r="J27" s="19"/>
    </row>
    <row r="28" spans="1:10" ht="29.25" customHeight="1" hidden="1">
      <c r="A28" s="51"/>
      <c r="B28" s="60" t="s">
        <v>80</v>
      </c>
      <c r="C28" s="62" t="s">
        <v>19</v>
      </c>
      <c r="D28" s="62" t="s">
        <v>19</v>
      </c>
      <c r="E28" s="62" t="s">
        <v>164</v>
      </c>
      <c r="F28" s="69">
        <v>121</v>
      </c>
      <c r="G28" s="67">
        <v>0</v>
      </c>
      <c r="H28" s="59">
        <v>0</v>
      </c>
      <c r="I28" s="56" t="e">
        <f t="shared" si="0"/>
        <v>#DIV/0!</v>
      </c>
      <c r="J28" s="19"/>
    </row>
    <row r="29" spans="1:10" ht="65.25" customHeight="1">
      <c r="A29" s="54" t="s">
        <v>165</v>
      </c>
      <c r="B29" s="70" t="s">
        <v>166</v>
      </c>
      <c r="C29" s="54" t="s">
        <v>7</v>
      </c>
      <c r="D29" s="54" t="s">
        <v>7</v>
      </c>
      <c r="E29" s="71" t="s">
        <v>167</v>
      </c>
      <c r="F29" s="71" t="s">
        <v>55</v>
      </c>
      <c r="G29" s="72">
        <f>G30+G37</f>
        <v>3056.02</v>
      </c>
      <c r="H29" s="72">
        <f>H30+H37</f>
        <v>770.79</v>
      </c>
      <c r="I29" s="56">
        <f t="shared" si="0"/>
        <v>25.222020798293205</v>
      </c>
      <c r="J29" s="19"/>
    </row>
    <row r="30" spans="1:10" ht="115.5" customHeight="1">
      <c r="A30" s="51"/>
      <c r="B30" s="43" t="s">
        <v>168</v>
      </c>
      <c r="C30" s="52" t="s">
        <v>14</v>
      </c>
      <c r="D30" s="52" t="s">
        <v>14</v>
      </c>
      <c r="E30" s="65" t="s">
        <v>169</v>
      </c>
      <c r="F30" s="65" t="s">
        <v>55</v>
      </c>
      <c r="G30" s="67">
        <f>G31+G32+G33+G34</f>
        <v>648.35</v>
      </c>
      <c r="H30" s="67">
        <f>H31+H32+H33+H34</f>
        <v>302.12</v>
      </c>
      <c r="I30" s="59">
        <f t="shared" si="0"/>
        <v>46.59828796174905</v>
      </c>
      <c r="J30" s="19"/>
    </row>
    <row r="31" spans="1:10" ht="71.25" customHeight="1">
      <c r="A31" s="51"/>
      <c r="B31" s="58" t="s">
        <v>80</v>
      </c>
      <c r="C31" s="52" t="s">
        <v>14</v>
      </c>
      <c r="D31" s="52" t="s">
        <v>14</v>
      </c>
      <c r="E31" s="65" t="s">
        <v>169</v>
      </c>
      <c r="F31" s="65" t="s">
        <v>81</v>
      </c>
      <c r="G31" s="67">
        <v>149.95</v>
      </c>
      <c r="H31" s="59">
        <v>26.99</v>
      </c>
      <c r="I31" s="59">
        <f t="shared" si="0"/>
        <v>17.999333111037014</v>
      </c>
      <c r="J31" s="19"/>
    </row>
    <row r="32" spans="1:45" s="18" customFormat="1" ht="69" customHeight="1">
      <c r="A32" s="51"/>
      <c r="B32" s="58" t="s">
        <v>170</v>
      </c>
      <c r="C32" s="52" t="s">
        <v>14</v>
      </c>
      <c r="D32" s="52" t="s">
        <v>14</v>
      </c>
      <c r="E32" s="65" t="s">
        <v>169</v>
      </c>
      <c r="F32" s="65" t="s">
        <v>86</v>
      </c>
      <c r="G32" s="67">
        <v>230</v>
      </c>
      <c r="H32" s="59">
        <v>23.34</v>
      </c>
      <c r="I32" s="59">
        <f t="shared" si="0"/>
        <v>10.14782608695652</v>
      </c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s="18" customFormat="1" ht="45" customHeight="1">
      <c r="A33" s="51"/>
      <c r="B33" s="73" t="s">
        <v>87</v>
      </c>
      <c r="C33" s="47" t="s">
        <v>14</v>
      </c>
      <c r="D33" s="47" t="s">
        <v>14</v>
      </c>
      <c r="E33" s="47" t="s">
        <v>169</v>
      </c>
      <c r="F33" s="47" t="s">
        <v>88</v>
      </c>
      <c r="G33" s="74">
        <v>261.2</v>
      </c>
      <c r="H33" s="66">
        <v>251.79</v>
      </c>
      <c r="I33" s="59">
        <f t="shared" si="0"/>
        <v>96.39739663093415</v>
      </c>
      <c r="J33" s="1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s="18" customFormat="1" ht="36" customHeight="1">
      <c r="A34" s="51"/>
      <c r="B34" s="75" t="s">
        <v>89</v>
      </c>
      <c r="C34" s="47" t="s">
        <v>14</v>
      </c>
      <c r="D34" s="47" t="s">
        <v>14</v>
      </c>
      <c r="E34" s="47" t="s">
        <v>169</v>
      </c>
      <c r="F34" s="47" t="s">
        <v>90</v>
      </c>
      <c r="G34" s="74">
        <v>7.2</v>
      </c>
      <c r="H34" s="66">
        <v>0</v>
      </c>
      <c r="I34" s="59">
        <f t="shared" si="0"/>
        <v>0</v>
      </c>
      <c r="J34" s="1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s="18" customFormat="1" ht="61.5" customHeight="1" hidden="1">
      <c r="A35" s="51"/>
      <c r="B35" s="76" t="s">
        <v>171</v>
      </c>
      <c r="C35" s="47" t="s">
        <v>32</v>
      </c>
      <c r="D35" s="47" t="s">
        <v>6</v>
      </c>
      <c r="E35" s="47" t="s">
        <v>172</v>
      </c>
      <c r="F35" s="47"/>
      <c r="G35" s="74">
        <f>G36</f>
        <v>0</v>
      </c>
      <c r="H35" s="66">
        <v>0</v>
      </c>
      <c r="I35" s="59" t="e">
        <f t="shared" si="0"/>
        <v>#DIV/0!</v>
      </c>
      <c r="J35" s="1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10" ht="84" customHeight="1" hidden="1">
      <c r="A36" s="51"/>
      <c r="B36" s="77" t="s">
        <v>173</v>
      </c>
      <c r="C36" s="47" t="s">
        <v>32</v>
      </c>
      <c r="D36" s="47" t="s">
        <v>6</v>
      </c>
      <c r="E36" s="47" t="s">
        <v>172</v>
      </c>
      <c r="F36" s="47" t="s">
        <v>174</v>
      </c>
      <c r="G36" s="74">
        <v>0</v>
      </c>
      <c r="H36" s="66">
        <v>0</v>
      </c>
      <c r="I36" s="59" t="e">
        <f t="shared" si="0"/>
        <v>#DIV/0!</v>
      </c>
      <c r="J36" s="19"/>
    </row>
    <row r="37" spans="1:10" ht="107.25" customHeight="1">
      <c r="A37" s="51"/>
      <c r="B37" s="61" t="s">
        <v>175</v>
      </c>
      <c r="C37" s="62" t="s">
        <v>32</v>
      </c>
      <c r="D37" s="62" t="s">
        <v>6</v>
      </c>
      <c r="E37" s="62" t="s">
        <v>176</v>
      </c>
      <c r="F37" s="62"/>
      <c r="G37" s="66">
        <f>G38+G39</f>
        <v>2407.67</v>
      </c>
      <c r="H37" s="66">
        <f>H38+H39</f>
        <v>468.67</v>
      </c>
      <c r="I37" s="59">
        <f t="shared" si="0"/>
        <v>19.46570750975009</v>
      </c>
      <c r="J37" s="19"/>
    </row>
    <row r="38" spans="1:45" s="24" customFormat="1" ht="84" customHeight="1">
      <c r="A38" s="51"/>
      <c r="B38" s="77" t="s">
        <v>173</v>
      </c>
      <c r="C38" s="62" t="s">
        <v>32</v>
      </c>
      <c r="D38" s="62" t="s">
        <v>6</v>
      </c>
      <c r="E38" s="62" t="s">
        <v>176</v>
      </c>
      <c r="F38" s="62" t="s">
        <v>174</v>
      </c>
      <c r="G38" s="66">
        <v>2157.89</v>
      </c>
      <c r="H38" s="66">
        <v>468.67</v>
      </c>
      <c r="I38" s="59">
        <f t="shared" si="0"/>
        <v>21.718901334173662</v>
      </c>
      <c r="J38" s="2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10" s="22" customFormat="1" ht="122.25" customHeight="1">
      <c r="A39" s="51"/>
      <c r="B39" s="61" t="s">
        <v>177</v>
      </c>
      <c r="C39" s="62" t="s">
        <v>16</v>
      </c>
      <c r="D39" s="62" t="s">
        <v>19</v>
      </c>
      <c r="E39" s="62" t="s">
        <v>178</v>
      </c>
      <c r="F39" s="62"/>
      <c r="G39" s="66">
        <v>249.78</v>
      </c>
      <c r="H39" s="66">
        <f>H40</f>
        <v>0</v>
      </c>
      <c r="I39" s="59">
        <f t="shared" si="0"/>
        <v>0</v>
      </c>
      <c r="J39" s="21"/>
    </row>
    <row r="40" spans="1:10" s="22" customFormat="1" ht="83.25" customHeight="1">
      <c r="A40" s="51"/>
      <c r="B40" s="77" t="s">
        <v>173</v>
      </c>
      <c r="C40" s="62" t="s">
        <v>16</v>
      </c>
      <c r="D40" s="62" t="s">
        <v>19</v>
      </c>
      <c r="E40" s="62" t="s">
        <v>178</v>
      </c>
      <c r="F40" s="62" t="s">
        <v>174</v>
      </c>
      <c r="G40" s="66">
        <v>249.78</v>
      </c>
      <c r="H40" s="66"/>
      <c r="I40" s="59">
        <f t="shared" si="0"/>
        <v>0</v>
      </c>
      <c r="J40" s="25" t="s">
        <v>97</v>
      </c>
    </row>
    <row r="41" spans="1:10" ht="40.5" customHeight="1">
      <c r="A41" s="82"/>
      <c r="B41" s="57" t="s">
        <v>184</v>
      </c>
      <c r="C41" s="54" t="s">
        <v>7</v>
      </c>
      <c r="D41" s="54" t="s">
        <v>7</v>
      </c>
      <c r="E41" s="54" t="s">
        <v>185</v>
      </c>
      <c r="F41" s="54" t="s">
        <v>55</v>
      </c>
      <c r="G41" s="56">
        <f>G42+G45</f>
        <v>946.29</v>
      </c>
      <c r="H41" s="56">
        <f>H42+H45</f>
        <v>155.19</v>
      </c>
      <c r="I41" s="56">
        <f t="shared" si="0"/>
        <v>16.39983514567416</v>
      </c>
      <c r="J41" s="19"/>
    </row>
    <row r="42" spans="1:10" ht="38.25" customHeight="1">
      <c r="A42" s="51"/>
      <c r="B42" s="58" t="s">
        <v>186</v>
      </c>
      <c r="C42" s="52" t="s">
        <v>6</v>
      </c>
      <c r="D42" s="52" t="s">
        <v>8</v>
      </c>
      <c r="E42" s="52" t="s">
        <v>187</v>
      </c>
      <c r="F42" s="52" t="s">
        <v>55</v>
      </c>
      <c r="G42" s="59">
        <v>921.29</v>
      </c>
      <c r="H42" s="59">
        <f>H43</f>
        <v>155.19</v>
      </c>
      <c r="I42" s="59">
        <f t="shared" si="0"/>
        <v>16.844858839236288</v>
      </c>
      <c r="J42" s="19"/>
    </row>
    <row r="43" spans="1:10" ht="39" customHeight="1">
      <c r="A43" s="51"/>
      <c r="B43" s="58" t="s">
        <v>188</v>
      </c>
      <c r="C43" s="52" t="s">
        <v>6</v>
      </c>
      <c r="D43" s="52" t="s">
        <v>8</v>
      </c>
      <c r="E43" s="52" t="s">
        <v>189</v>
      </c>
      <c r="F43" s="52" t="s">
        <v>55</v>
      </c>
      <c r="G43" s="59">
        <v>921.29</v>
      </c>
      <c r="H43" s="59">
        <f>H44</f>
        <v>155.19</v>
      </c>
      <c r="I43" s="59">
        <f t="shared" si="0"/>
        <v>16.844858839236288</v>
      </c>
      <c r="J43" s="19"/>
    </row>
    <row r="44" spans="1:10" ht="18" customHeight="1">
      <c r="A44" s="51"/>
      <c r="B44" s="58" t="s">
        <v>80</v>
      </c>
      <c r="C44" s="52" t="s">
        <v>6</v>
      </c>
      <c r="D44" s="52" t="s">
        <v>8</v>
      </c>
      <c r="E44" s="52" t="s">
        <v>189</v>
      </c>
      <c r="F44" s="52" t="s">
        <v>81</v>
      </c>
      <c r="G44" s="59">
        <v>921.29</v>
      </c>
      <c r="H44" s="59">
        <v>155.19</v>
      </c>
      <c r="I44" s="59">
        <f t="shared" si="0"/>
        <v>16.844858839236288</v>
      </c>
      <c r="J44" s="19" t="s">
        <v>98</v>
      </c>
    </row>
    <row r="45" spans="1:10" ht="23.25" customHeight="1">
      <c r="A45" s="51"/>
      <c r="B45" s="58" t="s">
        <v>91</v>
      </c>
      <c r="C45" s="52" t="s">
        <v>6</v>
      </c>
      <c r="D45" s="52" t="s">
        <v>16</v>
      </c>
      <c r="E45" s="52" t="s">
        <v>190</v>
      </c>
      <c r="F45" s="52" t="s">
        <v>55</v>
      </c>
      <c r="G45" s="59">
        <v>25</v>
      </c>
      <c r="H45" s="59"/>
      <c r="I45" s="59">
        <f t="shared" si="0"/>
        <v>0</v>
      </c>
      <c r="J45" s="19"/>
    </row>
    <row r="46" spans="1:11" ht="27.75" customHeight="1">
      <c r="A46" s="51"/>
      <c r="B46" s="58" t="s">
        <v>92</v>
      </c>
      <c r="C46" s="52" t="s">
        <v>6</v>
      </c>
      <c r="D46" s="52" t="s">
        <v>16</v>
      </c>
      <c r="E46" s="52" t="s">
        <v>190</v>
      </c>
      <c r="F46" s="52" t="s">
        <v>93</v>
      </c>
      <c r="G46" s="59">
        <v>25</v>
      </c>
      <c r="H46" s="59"/>
      <c r="I46" s="59">
        <f t="shared" si="0"/>
        <v>0</v>
      </c>
      <c r="J46" s="19" t="s">
        <v>99</v>
      </c>
      <c r="K46" s="26"/>
    </row>
    <row r="47" spans="1:9" s="84" customFormat="1" ht="18">
      <c r="A47" s="82"/>
      <c r="B47" s="178" t="s">
        <v>50</v>
      </c>
      <c r="C47" s="178"/>
      <c r="D47" s="178"/>
      <c r="E47" s="178"/>
      <c r="F47" s="178"/>
      <c r="G47" s="146">
        <f>G41+G9</f>
        <v>7863.990000000001</v>
      </c>
      <c r="H47" s="146">
        <f>H41+H9</f>
        <v>2472.38</v>
      </c>
      <c r="I47" s="56">
        <f t="shared" si="0"/>
        <v>31.439256662330443</v>
      </c>
    </row>
  </sheetData>
  <mergeCells count="7">
    <mergeCell ref="B47:F47"/>
    <mergeCell ref="K15:N15"/>
    <mergeCell ref="A1:B1"/>
    <mergeCell ref="A5:I5"/>
    <mergeCell ref="F1:I1"/>
    <mergeCell ref="F2:I2"/>
    <mergeCell ref="A4:I4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5"/>
  <sheetViews>
    <sheetView tabSelected="1" view="pageBreakPreview" zoomScale="60" workbookViewId="0" topLeftCell="A1">
      <selection activeCell="C2" sqref="C2:E3"/>
    </sheetView>
  </sheetViews>
  <sheetFormatPr defaultColWidth="9.140625" defaultRowHeight="12.75"/>
  <cols>
    <col min="2" max="2" width="39.28125" style="0" customWidth="1"/>
    <col min="3" max="3" width="15.7109375" style="0" customWidth="1"/>
    <col min="4" max="4" width="19.8515625" style="0" customWidth="1"/>
  </cols>
  <sheetData>
    <row r="1" spans="1:5" ht="15.75">
      <c r="A1" s="88"/>
      <c r="B1" s="89"/>
      <c r="C1" s="186" t="s">
        <v>195</v>
      </c>
      <c r="D1" s="164"/>
      <c r="E1" s="164"/>
    </row>
    <row r="2" spans="1:5" ht="15.75">
      <c r="A2" s="88"/>
      <c r="B2" s="90"/>
      <c r="C2" s="165" t="s">
        <v>238</v>
      </c>
      <c r="D2" s="166"/>
      <c r="E2" s="166"/>
    </row>
    <row r="3" spans="1:5" ht="15.75">
      <c r="A3" s="88"/>
      <c r="B3" s="91"/>
      <c r="C3" s="166"/>
      <c r="D3" s="166"/>
      <c r="E3" s="166"/>
    </row>
    <row r="4" spans="1:5" ht="15.75">
      <c r="A4" s="88"/>
      <c r="B4" s="91"/>
      <c r="C4" s="92"/>
      <c r="D4" s="92"/>
      <c r="E4" s="92"/>
    </row>
    <row r="5" spans="1:5" ht="62.25" customHeight="1">
      <c r="A5" s="167" t="s">
        <v>233</v>
      </c>
      <c r="B5" s="167"/>
      <c r="C5" s="167"/>
      <c r="D5" s="168"/>
      <c r="E5" s="168"/>
    </row>
    <row r="6" spans="1:5" ht="14.25">
      <c r="A6" s="187" t="s">
        <v>234</v>
      </c>
      <c r="B6" s="188"/>
      <c r="C6" s="188"/>
      <c r="D6" s="188"/>
      <c r="E6" s="188"/>
    </row>
    <row r="7" spans="1:5" ht="18.75">
      <c r="A7" s="93"/>
      <c r="B7" s="94"/>
      <c r="C7" s="95"/>
      <c r="D7" s="96"/>
      <c r="E7" s="96"/>
    </row>
    <row r="8" spans="1:5" ht="15.75" customHeight="1">
      <c r="A8" s="93"/>
      <c r="B8" s="94"/>
      <c r="C8" s="90"/>
      <c r="D8" s="185" t="s">
        <v>196</v>
      </c>
      <c r="E8" s="185"/>
    </row>
    <row r="9" spans="1:5" ht="38.25">
      <c r="A9" s="97" t="s">
        <v>197</v>
      </c>
      <c r="B9" s="98" t="s">
        <v>198</v>
      </c>
      <c r="C9" s="99" t="s">
        <v>199</v>
      </c>
      <c r="D9" s="100" t="s">
        <v>200</v>
      </c>
      <c r="E9" s="100" t="s">
        <v>53</v>
      </c>
    </row>
    <row r="10" spans="1:5" ht="69.75" customHeight="1">
      <c r="A10" s="101" t="s">
        <v>6</v>
      </c>
      <c r="B10" s="55" t="s">
        <v>148</v>
      </c>
      <c r="C10" s="102">
        <v>6917.7</v>
      </c>
      <c r="D10" s="102">
        <v>2317.19</v>
      </c>
      <c r="E10" s="102">
        <f>D10/C10*100</f>
        <v>33.496537866631975</v>
      </c>
    </row>
    <row r="11" spans="1:5" ht="18.75" hidden="1">
      <c r="A11" s="101" t="s">
        <v>19</v>
      </c>
      <c r="B11" s="103"/>
      <c r="C11" s="104"/>
      <c r="D11" s="105"/>
      <c r="E11" s="105"/>
    </row>
    <row r="12" spans="1:5" ht="18.75" hidden="1">
      <c r="A12" s="101" t="s">
        <v>13</v>
      </c>
      <c r="B12" s="103"/>
      <c r="C12" s="104"/>
      <c r="D12" s="105"/>
      <c r="E12" s="105"/>
    </row>
    <row r="13" spans="1:5" ht="18.75" hidden="1">
      <c r="A13" s="101" t="s">
        <v>14</v>
      </c>
      <c r="B13" s="106"/>
      <c r="C13" s="104"/>
      <c r="D13" s="105"/>
      <c r="E13" s="105"/>
    </row>
    <row r="14" spans="1:5" ht="18.75" customHeight="1" hidden="1">
      <c r="A14" s="101" t="s">
        <v>32</v>
      </c>
      <c r="B14" s="103"/>
      <c r="C14" s="104"/>
      <c r="D14" s="105"/>
      <c r="E14" s="105"/>
    </row>
    <row r="15" spans="1:5" ht="18.75">
      <c r="A15" s="107"/>
      <c r="B15" s="107" t="s">
        <v>201</v>
      </c>
      <c r="C15" s="108">
        <f>C10</f>
        <v>6917.7</v>
      </c>
      <c r="D15" s="108">
        <f>D10</f>
        <v>2317.19</v>
      </c>
      <c r="E15" s="108">
        <f>D15/C15*100</f>
        <v>33.496537866631975</v>
      </c>
    </row>
  </sheetData>
  <mergeCells count="5">
    <mergeCell ref="D8:E8"/>
    <mergeCell ref="C1:E1"/>
    <mergeCell ref="C2:E3"/>
    <mergeCell ref="A5:E5"/>
    <mergeCell ref="A6:E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4.57421875" style="0" customWidth="1"/>
    <col min="2" max="2" width="35.28125" style="0" customWidth="1"/>
    <col min="8" max="8" width="9.421875" style="0" bestFit="1" customWidth="1"/>
    <col min="9" max="9" width="10.57421875" style="0" customWidth="1"/>
    <col min="10" max="10" width="9.421875" style="0" bestFit="1" customWidth="1"/>
  </cols>
  <sheetData>
    <row r="1" spans="1:9" s="114" customFormat="1" ht="15" customHeight="1">
      <c r="A1" s="111"/>
      <c r="B1" s="112"/>
      <c r="C1" s="113"/>
      <c r="D1" s="113"/>
      <c r="E1" s="31"/>
      <c r="F1" s="196" t="s">
        <v>228</v>
      </c>
      <c r="G1" s="166"/>
      <c r="H1" s="166"/>
      <c r="I1" s="166"/>
    </row>
    <row r="2" spans="1:10" s="114" customFormat="1" ht="30" customHeight="1">
      <c r="A2" s="111"/>
      <c r="B2" s="112"/>
      <c r="C2" s="113"/>
      <c r="D2" s="115"/>
      <c r="E2" s="31"/>
      <c r="F2" s="209" t="s">
        <v>238</v>
      </c>
      <c r="G2" s="209"/>
      <c r="H2" s="209"/>
      <c r="I2" s="209"/>
      <c r="J2" s="209"/>
    </row>
    <row r="3" spans="1:10" s="114" customFormat="1" ht="20.25" customHeight="1">
      <c r="A3" s="111"/>
      <c r="B3" s="112"/>
      <c r="C3" s="113"/>
      <c r="D3" s="115"/>
      <c r="E3" s="31"/>
      <c r="F3" s="196"/>
      <c r="G3" s="196"/>
      <c r="H3" s="196"/>
      <c r="I3" s="196"/>
      <c r="J3" s="196"/>
    </row>
    <row r="4" spans="1:10" s="116" customFormat="1" ht="39.75" customHeight="1">
      <c r="A4" s="197" t="s">
        <v>231</v>
      </c>
      <c r="B4" s="197"/>
      <c r="C4" s="197"/>
      <c r="D4" s="197"/>
      <c r="E4" s="197"/>
      <c r="F4" s="197"/>
      <c r="G4" s="197"/>
      <c r="H4" s="197"/>
      <c r="I4" s="197"/>
      <c r="J4" s="198"/>
    </row>
    <row r="5" spans="1:10" s="116" customFormat="1" ht="18.75" customHeight="1">
      <c r="A5" s="117"/>
      <c r="B5" s="117"/>
      <c r="C5" s="117"/>
      <c r="D5" s="117"/>
      <c r="E5" s="117"/>
      <c r="F5" s="118"/>
      <c r="G5" s="199" t="s">
        <v>196</v>
      </c>
      <c r="H5" s="199"/>
      <c r="I5" s="199"/>
      <c r="J5" s="199"/>
    </row>
    <row r="6" spans="1:10" ht="31.5" customHeight="1">
      <c r="A6" s="190" t="s">
        <v>59</v>
      </c>
      <c r="B6" s="200" t="s">
        <v>224</v>
      </c>
      <c r="C6" s="203" t="s">
        <v>225</v>
      </c>
      <c r="D6" s="204"/>
      <c r="E6" s="204"/>
      <c r="F6" s="204"/>
      <c r="G6" s="205"/>
      <c r="H6" s="193" t="s">
        <v>202</v>
      </c>
      <c r="I6" s="193" t="s">
        <v>200</v>
      </c>
      <c r="J6" s="193" t="s">
        <v>53</v>
      </c>
    </row>
    <row r="7" spans="1:10" ht="15.75" customHeight="1">
      <c r="A7" s="191"/>
      <c r="B7" s="201"/>
      <c r="C7" s="206"/>
      <c r="D7" s="207"/>
      <c r="E7" s="207"/>
      <c r="F7" s="207"/>
      <c r="G7" s="208"/>
      <c r="H7" s="194"/>
      <c r="I7" s="194"/>
      <c r="J7" s="194"/>
    </row>
    <row r="8" spans="1:10" ht="25.5">
      <c r="A8" s="192"/>
      <c r="B8" s="202"/>
      <c r="C8" s="144" t="s">
        <v>226</v>
      </c>
      <c r="D8" s="144" t="s">
        <v>51</v>
      </c>
      <c r="E8" s="144" t="s">
        <v>52</v>
      </c>
      <c r="F8" s="144" t="s">
        <v>140</v>
      </c>
      <c r="G8" s="144" t="s">
        <v>227</v>
      </c>
      <c r="H8" s="195"/>
      <c r="I8" s="195"/>
      <c r="J8" s="195"/>
    </row>
    <row r="9" spans="1:10" ht="15.75">
      <c r="A9" s="45">
        <v>1</v>
      </c>
      <c r="B9" s="45">
        <v>2</v>
      </c>
      <c r="C9" s="52" t="s">
        <v>142</v>
      </c>
      <c r="D9" s="52" t="s">
        <v>143</v>
      </c>
      <c r="E9" s="52" t="s">
        <v>144</v>
      </c>
      <c r="F9" s="52" t="s">
        <v>145</v>
      </c>
      <c r="G9" s="52" t="s">
        <v>146</v>
      </c>
      <c r="H9" s="52" t="s">
        <v>204</v>
      </c>
      <c r="I9" s="45">
        <v>9</v>
      </c>
      <c r="J9" s="45">
        <v>10</v>
      </c>
    </row>
    <row r="10" spans="1:10" ht="36" customHeight="1">
      <c r="A10" s="119" t="s">
        <v>60</v>
      </c>
      <c r="B10" s="61" t="s">
        <v>205</v>
      </c>
      <c r="C10" s="62" t="s">
        <v>58</v>
      </c>
      <c r="D10" s="62"/>
      <c r="E10" s="62"/>
      <c r="F10" s="62"/>
      <c r="G10" s="62"/>
      <c r="H10" s="66">
        <f>H11+H31+H43+H61+H70+H82+H37</f>
        <v>7863.991</v>
      </c>
      <c r="I10" s="66">
        <f>I11+I31+I43+I61+I70+I82+I37</f>
        <v>2472.38</v>
      </c>
      <c r="J10" s="66">
        <f>I10/H10*100</f>
        <v>31.439252664454987</v>
      </c>
    </row>
    <row r="11" spans="1:10" ht="26.25" customHeight="1">
      <c r="A11" s="119" t="s">
        <v>206</v>
      </c>
      <c r="B11" s="120" t="s">
        <v>207</v>
      </c>
      <c r="C11" s="79" t="s">
        <v>58</v>
      </c>
      <c r="D11" s="79" t="s">
        <v>6</v>
      </c>
      <c r="E11" s="79"/>
      <c r="F11" s="79"/>
      <c r="G11" s="79"/>
      <c r="H11" s="80">
        <f>H12+H17+H27</f>
        <v>3211</v>
      </c>
      <c r="I11" s="80">
        <f>I12+I17+I27</f>
        <v>779.3599999999999</v>
      </c>
      <c r="J11" s="66">
        <f aca="true" t="shared" si="0" ref="J11:J74">I11/H11*100</f>
        <v>24.27156649018997</v>
      </c>
    </row>
    <row r="12" spans="1:10" ht="57.75" customHeight="1">
      <c r="A12" s="119"/>
      <c r="B12" s="61" t="s">
        <v>208</v>
      </c>
      <c r="C12" s="62" t="s">
        <v>68</v>
      </c>
      <c r="D12" s="62" t="s">
        <v>6</v>
      </c>
      <c r="E12" s="62" t="s">
        <v>8</v>
      </c>
      <c r="F12" s="62"/>
      <c r="G12" s="62"/>
      <c r="H12" s="66">
        <f aca="true" t="shared" si="1" ref="H12:I15">H13</f>
        <v>921.29</v>
      </c>
      <c r="I12" s="66">
        <f t="shared" si="1"/>
        <v>155.19</v>
      </c>
      <c r="J12" s="66">
        <f t="shared" si="0"/>
        <v>16.844858839236288</v>
      </c>
    </row>
    <row r="13" spans="1:10" ht="30" customHeight="1">
      <c r="A13" s="119"/>
      <c r="B13" s="61" t="s">
        <v>184</v>
      </c>
      <c r="C13" s="62" t="s">
        <v>58</v>
      </c>
      <c r="D13" s="62" t="s">
        <v>6</v>
      </c>
      <c r="E13" s="62" t="s">
        <v>8</v>
      </c>
      <c r="F13" s="62" t="s">
        <v>185</v>
      </c>
      <c r="G13" s="62"/>
      <c r="H13" s="66">
        <f t="shared" si="1"/>
        <v>921.29</v>
      </c>
      <c r="I13" s="66">
        <f t="shared" si="1"/>
        <v>155.19</v>
      </c>
      <c r="J13" s="66">
        <f t="shared" si="0"/>
        <v>16.844858839236288</v>
      </c>
    </row>
    <row r="14" spans="1:10" ht="54" customHeight="1">
      <c r="A14" s="119"/>
      <c r="B14" s="121" t="s">
        <v>209</v>
      </c>
      <c r="C14" s="62" t="s">
        <v>58</v>
      </c>
      <c r="D14" s="62" t="s">
        <v>6</v>
      </c>
      <c r="E14" s="62" t="s">
        <v>8</v>
      </c>
      <c r="F14" s="62" t="s">
        <v>187</v>
      </c>
      <c r="G14" s="62"/>
      <c r="H14" s="66">
        <f t="shared" si="1"/>
        <v>921.29</v>
      </c>
      <c r="I14" s="66">
        <f t="shared" si="1"/>
        <v>155.19</v>
      </c>
      <c r="J14" s="66">
        <f t="shared" si="0"/>
        <v>16.844858839236288</v>
      </c>
    </row>
    <row r="15" spans="1:10" ht="51" customHeight="1">
      <c r="A15" s="119"/>
      <c r="B15" s="11" t="s">
        <v>188</v>
      </c>
      <c r="C15" s="62" t="s">
        <v>58</v>
      </c>
      <c r="D15" s="62" t="s">
        <v>6</v>
      </c>
      <c r="E15" s="62" t="s">
        <v>8</v>
      </c>
      <c r="F15" s="62" t="s">
        <v>189</v>
      </c>
      <c r="G15" s="62"/>
      <c r="H15" s="66">
        <f t="shared" si="1"/>
        <v>921.29</v>
      </c>
      <c r="I15" s="66">
        <f t="shared" si="1"/>
        <v>155.19</v>
      </c>
      <c r="J15" s="66">
        <f t="shared" si="0"/>
        <v>16.844858839236288</v>
      </c>
    </row>
    <row r="16" spans="1:10" ht="79.5" customHeight="1">
      <c r="A16" s="119"/>
      <c r="B16" s="60" t="s">
        <v>80</v>
      </c>
      <c r="C16" s="62" t="s">
        <v>58</v>
      </c>
      <c r="D16" s="62" t="s">
        <v>6</v>
      </c>
      <c r="E16" s="62" t="s">
        <v>8</v>
      </c>
      <c r="F16" s="62" t="s">
        <v>189</v>
      </c>
      <c r="G16" s="62" t="s">
        <v>81</v>
      </c>
      <c r="H16" s="66">
        <v>921.29</v>
      </c>
      <c r="I16" s="66">
        <v>155.19</v>
      </c>
      <c r="J16" s="66">
        <f t="shared" si="0"/>
        <v>16.844858839236288</v>
      </c>
    </row>
    <row r="17" spans="1:10" ht="108" customHeight="1">
      <c r="A17" s="122"/>
      <c r="B17" s="81" t="s">
        <v>10</v>
      </c>
      <c r="C17" s="62" t="s">
        <v>58</v>
      </c>
      <c r="D17" s="62" t="s">
        <v>6</v>
      </c>
      <c r="E17" s="62" t="s">
        <v>11</v>
      </c>
      <c r="F17" s="62"/>
      <c r="G17" s="62"/>
      <c r="H17" s="66">
        <f>H18</f>
        <v>2264.71</v>
      </c>
      <c r="I17" s="66">
        <f>I18</f>
        <v>624.17</v>
      </c>
      <c r="J17" s="66">
        <f t="shared" si="0"/>
        <v>27.560703136383907</v>
      </c>
    </row>
    <row r="18" spans="1:10" ht="81" customHeight="1">
      <c r="A18" s="122"/>
      <c r="B18" s="123" t="s">
        <v>210</v>
      </c>
      <c r="C18" s="62" t="s">
        <v>58</v>
      </c>
      <c r="D18" s="62" t="s">
        <v>6</v>
      </c>
      <c r="E18" s="62" t="s">
        <v>11</v>
      </c>
      <c r="F18" s="62" t="s">
        <v>149</v>
      </c>
      <c r="G18" s="62"/>
      <c r="H18" s="66">
        <f>H19</f>
        <v>2264.71</v>
      </c>
      <c r="I18" s="66">
        <f>I19</f>
        <v>624.17</v>
      </c>
      <c r="J18" s="66">
        <f t="shared" si="0"/>
        <v>27.560703136383907</v>
      </c>
    </row>
    <row r="19" spans="1:10" ht="71.25" customHeight="1">
      <c r="A19" s="122"/>
      <c r="B19" s="124" t="s">
        <v>151</v>
      </c>
      <c r="C19" s="62" t="s">
        <v>58</v>
      </c>
      <c r="D19" s="62" t="s">
        <v>6</v>
      </c>
      <c r="E19" s="62" t="s">
        <v>11</v>
      </c>
      <c r="F19" s="125" t="s">
        <v>152</v>
      </c>
      <c r="G19" s="62"/>
      <c r="H19" s="66">
        <f>H20+H21+H22+H23+H24+H25+H26</f>
        <v>2264.71</v>
      </c>
      <c r="I19" s="66">
        <f>I20+I21+I22+I23+I24+I25+I26</f>
        <v>624.17</v>
      </c>
      <c r="J19" s="66">
        <f t="shared" si="0"/>
        <v>27.560703136383907</v>
      </c>
    </row>
    <row r="20" spans="1:10" ht="93" customHeight="1">
      <c r="A20" s="119"/>
      <c r="B20" s="60" t="s">
        <v>80</v>
      </c>
      <c r="C20" s="62" t="s">
        <v>58</v>
      </c>
      <c r="D20" s="62" t="s">
        <v>6</v>
      </c>
      <c r="E20" s="62" t="s">
        <v>11</v>
      </c>
      <c r="F20" s="125" t="s">
        <v>152</v>
      </c>
      <c r="G20" s="62" t="s">
        <v>81</v>
      </c>
      <c r="H20" s="66">
        <v>1629.34</v>
      </c>
      <c r="I20" s="66">
        <v>459.63</v>
      </c>
      <c r="J20" s="66">
        <f t="shared" si="0"/>
        <v>28.209581793855182</v>
      </c>
    </row>
    <row r="21" spans="1:10" ht="40.5" customHeight="1">
      <c r="A21" s="119"/>
      <c r="B21" s="60" t="s">
        <v>82</v>
      </c>
      <c r="C21" s="62" t="s">
        <v>58</v>
      </c>
      <c r="D21" s="62" t="s">
        <v>6</v>
      </c>
      <c r="E21" s="62" t="s">
        <v>11</v>
      </c>
      <c r="F21" s="125" t="s">
        <v>152</v>
      </c>
      <c r="G21" s="62" t="s">
        <v>83</v>
      </c>
      <c r="H21" s="66">
        <v>4.74</v>
      </c>
      <c r="I21" s="66">
        <v>0</v>
      </c>
      <c r="J21" s="66">
        <f t="shared" si="0"/>
        <v>0</v>
      </c>
    </row>
    <row r="22" spans="1:10" ht="59.25" customHeight="1">
      <c r="A22" s="119"/>
      <c r="B22" s="60" t="s">
        <v>211</v>
      </c>
      <c r="C22" s="62" t="s">
        <v>58</v>
      </c>
      <c r="D22" s="62" t="s">
        <v>6</v>
      </c>
      <c r="E22" s="62" t="s">
        <v>11</v>
      </c>
      <c r="F22" s="125" t="s">
        <v>152</v>
      </c>
      <c r="G22" s="62" t="s">
        <v>84</v>
      </c>
      <c r="H22" s="66">
        <v>183.8</v>
      </c>
      <c r="I22" s="66">
        <v>22.41</v>
      </c>
      <c r="J22" s="66">
        <f t="shared" si="0"/>
        <v>12.192600652883568</v>
      </c>
    </row>
    <row r="23" spans="1:10" ht="70.5" customHeight="1">
      <c r="A23" s="119"/>
      <c r="B23" s="60" t="s">
        <v>85</v>
      </c>
      <c r="C23" s="62" t="s">
        <v>58</v>
      </c>
      <c r="D23" s="62" t="s">
        <v>6</v>
      </c>
      <c r="E23" s="62" t="s">
        <v>11</v>
      </c>
      <c r="F23" s="125" t="s">
        <v>152</v>
      </c>
      <c r="G23" s="62" t="s">
        <v>86</v>
      </c>
      <c r="H23" s="66">
        <v>416.22</v>
      </c>
      <c r="I23" s="66">
        <v>116.11</v>
      </c>
      <c r="J23" s="66">
        <f t="shared" si="0"/>
        <v>27.896304838787177</v>
      </c>
    </row>
    <row r="24" spans="1:10" ht="53.25" customHeight="1">
      <c r="A24" s="60"/>
      <c r="B24" s="60" t="s">
        <v>87</v>
      </c>
      <c r="C24" s="62" t="s">
        <v>58</v>
      </c>
      <c r="D24" s="62" t="s">
        <v>6</v>
      </c>
      <c r="E24" s="62" t="s">
        <v>11</v>
      </c>
      <c r="F24" s="125" t="s">
        <v>152</v>
      </c>
      <c r="G24" s="62">
        <v>851</v>
      </c>
      <c r="H24" s="66">
        <v>16.61</v>
      </c>
      <c r="I24" s="66">
        <v>16.61</v>
      </c>
      <c r="J24" s="66">
        <f t="shared" si="0"/>
        <v>100</v>
      </c>
    </row>
    <row r="25" spans="1:10" ht="45" customHeight="1">
      <c r="A25" s="60"/>
      <c r="B25" s="60" t="s">
        <v>96</v>
      </c>
      <c r="C25" s="62" t="s">
        <v>58</v>
      </c>
      <c r="D25" s="62" t="s">
        <v>6</v>
      </c>
      <c r="E25" s="62" t="s">
        <v>11</v>
      </c>
      <c r="F25" s="125" t="s">
        <v>152</v>
      </c>
      <c r="G25" s="62">
        <v>852</v>
      </c>
      <c r="H25" s="66">
        <v>14</v>
      </c>
      <c r="I25" s="66">
        <v>9.41</v>
      </c>
      <c r="J25" s="66">
        <f t="shared" si="0"/>
        <v>67.21428571428572</v>
      </c>
    </row>
    <row r="26" spans="1:10" ht="143.25" customHeight="1" hidden="1">
      <c r="A26" s="60"/>
      <c r="B26" s="58" t="s">
        <v>154</v>
      </c>
      <c r="C26" s="62" t="s">
        <v>58</v>
      </c>
      <c r="D26" s="62" t="s">
        <v>6</v>
      </c>
      <c r="E26" s="62" t="s">
        <v>11</v>
      </c>
      <c r="F26" s="125" t="s">
        <v>152</v>
      </c>
      <c r="G26" s="62" t="s">
        <v>155</v>
      </c>
      <c r="H26" s="66"/>
      <c r="I26" s="66"/>
      <c r="J26" s="66"/>
    </row>
    <row r="27" spans="1:10" ht="28.5" customHeight="1">
      <c r="A27" s="60"/>
      <c r="B27" s="81" t="s">
        <v>15</v>
      </c>
      <c r="C27" s="62" t="s">
        <v>58</v>
      </c>
      <c r="D27" s="62" t="s">
        <v>6</v>
      </c>
      <c r="E27" s="62" t="s">
        <v>16</v>
      </c>
      <c r="F27" s="62"/>
      <c r="G27" s="62"/>
      <c r="H27" s="66">
        <v>25</v>
      </c>
      <c r="I27" s="66">
        <f>I28</f>
        <v>0</v>
      </c>
      <c r="J27" s="66">
        <f t="shared" si="0"/>
        <v>0</v>
      </c>
    </row>
    <row r="28" spans="1:10" ht="30.75" customHeight="1">
      <c r="A28" s="60"/>
      <c r="B28" s="61" t="s">
        <v>184</v>
      </c>
      <c r="C28" s="62" t="s">
        <v>58</v>
      </c>
      <c r="D28" s="62" t="s">
        <v>6</v>
      </c>
      <c r="E28" s="62" t="s">
        <v>16</v>
      </c>
      <c r="F28" s="62" t="s">
        <v>185</v>
      </c>
      <c r="G28" s="62"/>
      <c r="H28" s="66">
        <v>25</v>
      </c>
      <c r="I28" s="66">
        <f>I29</f>
        <v>0</v>
      </c>
      <c r="J28" s="66">
        <f t="shared" si="0"/>
        <v>0</v>
      </c>
    </row>
    <row r="29" spans="1:10" ht="33" customHeight="1">
      <c r="A29" s="60"/>
      <c r="B29" s="126" t="s">
        <v>91</v>
      </c>
      <c r="C29" s="62" t="s">
        <v>58</v>
      </c>
      <c r="D29" s="62" t="s">
        <v>6</v>
      </c>
      <c r="E29" s="62" t="s">
        <v>16</v>
      </c>
      <c r="F29" s="62" t="s">
        <v>190</v>
      </c>
      <c r="G29" s="62"/>
      <c r="H29" s="66">
        <v>25</v>
      </c>
      <c r="I29" s="66">
        <v>0</v>
      </c>
      <c r="J29" s="66">
        <f t="shared" si="0"/>
        <v>0</v>
      </c>
    </row>
    <row r="30" spans="1:10" ht="28.5" customHeight="1">
      <c r="A30" s="60"/>
      <c r="B30" s="43" t="s">
        <v>92</v>
      </c>
      <c r="C30" s="62" t="s">
        <v>58</v>
      </c>
      <c r="D30" s="62" t="s">
        <v>6</v>
      </c>
      <c r="E30" s="62" t="s">
        <v>16</v>
      </c>
      <c r="F30" s="62" t="s">
        <v>190</v>
      </c>
      <c r="G30" s="62" t="s">
        <v>93</v>
      </c>
      <c r="H30" s="66">
        <v>25</v>
      </c>
      <c r="I30" s="66">
        <v>0</v>
      </c>
      <c r="J30" s="66">
        <f t="shared" si="0"/>
        <v>0</v>
      </c>
    </row>
    <row r="31" spans="1:10" ht="61.5" customHeight="1">
      <c r="A31" s="119" t="s">
        <v>212</v>
      </c>
      <c r="B31" s="78" t="s">
        <v>61</v>
      </c>
      <c r="C31" s="79" t="s">
        <v>58</v>
      </c>
      <c r="D31" s="79" t="s">
        <v>9</v>
      </c>
      <c r="E31" s="79"/>
      <c r="F31" s="79"/>
      <c r="G31" s="79"/>
      <c r="H31" s="80">
        <v>1</v>
      </c>
      <c r="I31" s="80">
        <f>I32</f>
        <v>0</v>
      </c>
      <c r="J31" s="66">
        <f t="shared" si="0"/>
        <v>0</v>
      </c>
    </row>
    <row r="32" spans="1:10" ht="39.75" customHeight="1">
      <c r="A32" s="60"/>
      <c r="B32" s="60" t="s">
        <v>213</v>
      </c>
      <c r="C32" s="62" t="s">
        <v>58</v>
      </c>
      <c r="D32" s="62" t="s">
        <v>9</v>
      </c>
      <c r="E32" s="62" t="s">
        <v>41</v>
      </c>
      <c r="F32" s="62"/>
      <c r="G32" s="62"/>
      <c r="H32" s="66">
        <v>1</v>
      </c>
      <c r="I32" s="66">
        <f>I33</f>
        <v>0</v>
      </c>
      <c r="J32" s="66">
        <f t="shared" si="0"/>
        <v>0</v>
      </c>
    </row>
    <row r="33" spans="1:10" ht="83.25" customHeight="1">
      <c r="A33" s="60"/>
      <c r="B33" s="123" t="s">
        <v>210</v>
      </c>
      <c r="C33" s="62" t="s">
        <v>58</v>
      </c>
      <c r="D33" s="62" t="s">
        <v>9</v>
      </c>
      <c r="E33" s="62" t="s">
        <v>41</v>
      </c>
      <c r="F33" s="62" t="s">
        <v>149</v>
      </c>
      <c r="G33" s="62"/>
      <c r="H33" s="66">
        <v>1</v>
      </c>
      <c r="I33" s="66">
        <f>I34</f>
        <v>0</v>
      </c>
      <c r="J33" s="66">
        <f t="shared" si="0"/>
        <v>0</v>
      </c>
    </row>
    <row r="34" spans="1:10" ht="78" customHeight="1">
      <c r="A34" s="60"/>
      <c r="B34" s="123" t="s">
        <v>214</v>
      </c>
      <c r="C34" s="62" t="s">
        <v>58</v>
      </c>
      <c r="D34" s="62" t="s">
        <v>9</v>
      </c>
      <c r="E34" s="62" t="s">
        <v>41</v>
      </c>
      <c r="F34" s="62" t="s">
        <v>158</v>
      </c>
      <c r="G34" s="62"/>
      <c r="H34" s="66">
        <v>1</v>
      </c>
      <c r="I34" s="66">
        <f>I35</f>
        <v>0</v>
      </c>
      <c r="J34" s="66">
        <f t="shared" si="0"/>
        <v>0</v>
      </c>
    </row>
    <row r="35" spans="1:10" ht="150" customHeight="1">
      <c r="A35" s="60"/>
      <c r="B35" s="61" t="s">
        <v>159</v>
      </c>
      <c r="C35" s="62" t="s">
        <v>58</v>
      </c>
      <c r="D35" s="62" t="s">
        <v>9</v>
      </c>
      <c r="E35" s="62" t="s">
        <v>41</v>
      </c>
      <c r="F35" s="62" t="s">
        <v>160</v>
      </c>
      <c r="G35" s="62"/>
      <c r="H35" s="66">
        <v>1</v>
      </c>
      <c r="I35" s="66">
        <f>I36</f>
        <v>0</v>
      </c>
      <c r="J35" s="66">
        <f t="shared" si="0"/>
        <v>0</v>
      </c>
    </row>
    <row r="36" spans="1:10" ht="63" customHeight="1">
      <c r="A36" s="127"/>
      <c r="B36" s="77" t="s">
        <v>85</v>
      </c>
      <c r="C36" s="62" t="s">
        <v>58</v>
      </c>
      <c r="D36" s="62" t="s">
        <v>9</v>
      </c>
      <c r="E36" s="62" t="s">
        <v>41</v>
      </c>
      <c r="F36" s="62" t="s">
        <v>160</v>
      </c>
      <c r="G36" s="62">
        <v>244</v>
      </c>
      <c r="H36" s="66">
        <v>1</v>
      </c>
      <c r="I36" s="66">
        <v>0</v>
      </c>
      <c r="J36" s="66">
        <f t="shared" si="0"/>
        <v>0</v>
      </c>
    </row>
    <row r="37" spans="1:10" ht="27.75" customHeight="1" hidden="1">
      <c r="A37" s="119" t="s">
        <v>215</v>
      </c>
      <c r="B37" s="128" t="s">
        <v>216</v>
      </c>
      <c r="C37" s="79" t="s">
        <v>58</v>
      </c>
      <c r="D37" s="79" t="s">
        <v>11</v>
      </c>
      <c r="E37" s="62"/>
      <c r="F37" s="62"/>
      <c r="G37" s="62"/>
      <c r="H37" s="66">
        <v>0</v>
      </c>
      <c r="I37" s="66">
        <f>I38</f>
        <v>0</v>
      </c>
      <c r="J37" s="66" t="e">
        <f t="shared" si="0"/>
        <v>#DIV/0!</v>
      </c>
    </row>
    <row r="38" spans="1:10" ht="36" customHeight="1" hidden="1">
      <c r="A38" s="60"/>
      <c r="B38" s="43" t="s">
        <v>20</v>
      </c>
      <c r="C38" s="62" t="s">
        <v>58</v>
      </c>
      <c r="D38" s="62" t="s">
        <v>11</v>
      </c>
      <c r="E38" s="62" t="s">
        <v>17</v>
      </c>
      <c r="F38" s="62"/>
      <c r="G38" s="62"/>
      <c r="H38" s="66">
        <v>0</v>
      </c>
      <c r="I38" s="66">
        <f>I39</f>
        <v>0</v>
      </c>
      <c r="J38" s="66" t="e">
        <f t="shared" si="0"/>
        <v>#DIV/0!</v>
      </c>
    </row>
    <row r="39" spans="1:10" ht="73.5" customHeight="1" hidden="1">
      <c r="A39" s="60"/>
      <c r="B39" s="123" t="s">
        <v>210</v>
      </c>
      <c r="C39" s="62" t="s">
        <v>58</v>
      </c>
      <c r="D39" s="62" t="s">
        <v>11</v>
      </c>
      <c r="E39" s="62" t="s">
        <v>17</v>
      </c>
      <c r="F39" s="62" t="s">
        <v>149</v>
      </c>
      <c r="G39" s="62"/>
      <c r="H39" s="66">
        <v>100</v>
      </c>
      <c r="I39" s="66">
        <f>I40</f>
        <v>0</v>
      </c>
      <c r="J39" s="66">
        <f t="shared" si="0"/>
        <v>0</v>
      </c>
    </row>
    <row r="40" spans="1:10" ht="96.75" customHeight="1" hidden="1">
      <c r="A40" s="81"/>
      <c r="B40" s="81" t="s">
        <v>180</v>
      </c>
      <c r="C40" s="62" t="s">
        <v>58</v>
      </c>
      <c r="D40" s="62" t="s">
        <v>11</v>
      </c>
      <c r="E40" s="62" t="s">
        <v>17</v>
      </c>
      <c r="F40" s="62" t="s">
        <v>181</v>
      </c>
      <c r="G40" s="62"/>
      <c r="H40" s="66">
        <v>0</v>
      </c>
      <c r="I40" s="66">
        <f>I41</f>
        <v>0</v>
      </c>
      <c r="J40" s="66" t="e">
        <f t="shared" si="0"/>
        <v>#DIV/0!</v>
      </c>
    </row>
    <row r="41" spans="1:10" ht="130.5" customHeight="1" hidden="1">
      <c r="A41" s="81"/>
      <c r="B41" s="81" t="s">
        <v>182</v>
      </c>
      <c r="C41" s="62" t="s">
        <v>58</v>
      </c>
      <c r="D41" s="62" t="s">
        <v>11</v>
      </c>
      <c r="E41" s="62" t="s">
        <v>17</v>
      </c>
      <c r="F41" s="62" t="s">
        <v>183</v>
      </c>
      <c r="G41" s="62"/>
      <c r="H41" s="66">
        <v>0</v>
      </c>
      <c r="I41" s="66">
        <f>I42</f>
        <v>0</v>
      </c>
      <c r="J41" s="66" t="e">
        <f t="shared" si="0"/>
        <v>#DIV/0!</v>
      </c>
    </row>
    <row r="42" spans="1:10" ht="66" customHeight="1" hidden="1">
      <c r="A42" s="81"/>
      <c r="B42" s="77" t="s">
        <v>85</v>
      </c>
      <c r="C42" s="62" t="s">
        <v>58</v>
      </c>
      <c r="D42" s="62" t="s">
        <v>11</v>
      </c>
      <c r="E42" s="62" t="s">
        <v>17</v>
      </c>
      <c r="F42" s="62" t="s">
        <v>183</v>
      </c>
      <c r="G42" s="62" t="s">
        <v>86</v>
      </c>
      <c r="H42" s="66">
        <v>0</v>
      </c>
      <c r="I42" s="66"/>
      <c r="J42" s="66" t="e">
        <f t="shared" si="0"/>
        <v>#DIV/0!</v>
      </c>
    </row>
    <row r="43" spans="1:10" ht="42" customHeight="1">
      <c r="A43" s="119" t="s">
        <v>217</v>
      </c>
      <c r="B43" s="120" t="s">
        <v>218</v>
      </c>
      <c r="C43" s="79" t="s">
        <v>58</v>
      </c>
      <c r="D43" s="79" t="s">
        <v>19</v>
      </c>
      <c r="E43" s="79"/>
      <c r="F43" s="79"/>
      <c r="G43" s="79"/>
      <c r="H43" s="80">
        <f>H44+H52</f>
        <v>1595.97</v>
      </c>
      <c r="I43" s="80">
        <f>I44+I52+I58</f>
        <v>922.23</v>
      </c>
      <c r="J43" s="66">
        <f t="shared" si="0"/>
        <v>57.78492076918739</v>
      </c>
    </row>
    <row r="44" spans="1:10" ht="23.25" customHeight="1">
      <c r="A44" s="60"/>
      <c r="B44" s="61" t="s">
        <v>22</v>
      </c>
      <c r="C44" s="62" t="s">
        <v>58</v>
      </c>
      <c r="D44" s="62" t="s">
        <v>19</v>
      </c>
      <c r="E44" s="62" t="s">
        <v>8</v>
      </c>
      <c r="F44" s="62"/>
      <c r="G44" s="62"/>
      <c r="H44" s="66">
        <f aca="true" t="shared" si="2" ref="H44:I46">H45</f>
        <v>896.19</v>
      </c>
      <c r="I44" s="66">
        <f t="shared" si="2"/>
        <v>802.63</v>
      </c>
      <c r="J44" s="66">
        <f t="shared" si="0"/>
        <v>89.56024950066391</v>
      </c>
    </row>
    <row r="45" spans="1:10" ht="48" customHeight="1">
      <c r="A45" s="119"/>
      <c r="B45" s="123" t="s">
        <v>210</v>
      </c>
      <c r="C45" s="62" t="s">
        <v>58</v>
      </c>
      <c r="D45" s="62" t="s">
        <v>19</v>
      </c>
      <c r="E45" s="62" t="s">
        <v>8</v>
      </c>
      <c r="F45" s="62" t="s">
        <v>149</v>
      </c>
      <c r="G45" s="79"/>
      <c r="H45" s="66">
        <f t="shared" si="2"/>
        <v>896.19</v>
      </c>
      <c r="I45" s="66">
        <f t="shared" si="2"/>
        <v>802.63</v>
      </c>
      <c r="J45" s="66">
        <f t="shared" si="0"/>
        <v>89.56024950066391</v>
      </c>
    </row>
    <row r="46" spans="1:10" ht="80.25" customHeight="1">
      <c r="A46" s="119"/>
      <c r="B46" s="123" t="s">
        <v>214</v>
      </c>
      <c r="C46" s="62" t="s">
        <v>58</v>
      </c>
      <c r="D46" s="62" t="s">
        <v>19</v>
      </c>
      <c r="E46" s="62" t="s">
        <v>8</v>
      </c>
      <c r="F46" s="62" t="s">
        <v>158</v>
      </c>
      <c r="G46" s="79"/>
      <c r="H46" s="66">
        <f t="shared" si="2"/>
        <v>896.19</v>
      </c>
      <c r="I46" s="66">
        <f t="shared" si="2"/>
        <v>802.63</v>
      </c>
      <c r="J46" s="66">
        <f t="shared" si="0"/>
        <v>89.56024950066391</v>
      </c>
    </row>
    <row r="47" spans="1:10" ht="141.75" customHeight="1">
      <c r="A47" s="119"/>
      <c r="B47" s="61" t="s">
        <v>161</v>
      </c>
      <c r="C47" s="62" t="s">
        <v>58</v>
      </c>
      <c r="D47" s="62" t="s">
        <v>19</v>
      </c>
      <c r="E47" s="62" t="s">
        <v>8</v>
      </c>
      <c r="F47" s="62" t="s">
        <v>162</v>
      </c>
      <c r="G47" s="79"/>
      <c r="H47" s="66">
        <f>H50+H49+H51</f>
        <v>896.19</v>
      </c>
      <c r="I47" s="66">
        <f>I50+I49+I51</f>
        <v>802.63</v>
      </c>
      <c r="J47" s="66">
        <f t="shared" si="0"/>
        <v>89.56024950066391</v>
      </c>
    </row>
    <row r="48" spans="1:10" ht="84.75" customHeight="1" hidden="1">
      <c r="A48" s="119"/>
      <c r="B48" s="60" t="s">
        <v>80</v>
      </c>
      <c r="C48" s="62" t="s">
        <v>58</v>
      </c>
      <c r="D48" s="62" t="s">
        <v>19</v>
      </c>
      <c r="E48" s="62" t="s">
        <v>8</v>
      </c>
      <c r="F48" s="62" t="s">
        <v>162</v>
      </c>
      <c r="G48" s="62" t="s">
        <v>81</v>
      </c>
      <c r="H48" s="66">
        <v>0</v>
      </c>
      <c r="I48" s="66">
        <v>0</v>
      </c>
      <c r="J48" s="66" t="e">
        <f t="shared" si="0"/>
        <v>#DIV/0!</v>
      </c>
    </row>
    <row r="49" spans="2:10" ht="78.75">
      <c r="B49" s="11" t="s">
        <v>80</v>
      </c>
      <c r="C49" s="62" t="s">
        <v>58</v>
      </c>
      <c r="D49" s="62" t="s">
        <v>19</v>
      </c>
      <c r="E49" s="62" t="s">
        <v>8</v>
      </c>
      <c r="F49" s="62" t="s">
        <v>162</v>
      </c>
      <c r="G49" s="145">
        <v>121</v>
      </c>
      <c r="H49" s="145">
        <v>116.45</v>
      </c>
      <c r="I49" s="145">
        <v>27.06</v>
      </c>
      <c r="J49" s="66">
        <f t="shared" si="0"/>
        <v>23.237440961786174</v>
      </c>
    </row>
    <row r="50" spans="1:10" ht="63" customHeight="1">
      <c r="A50" s="119"/>
      <c r="B50" s="77" t="s">
        <v>85</v>
      </c>
      <c r="C50" s="62" t="s">
        <v>58</v>
      </c>
      <c r="D50" s="62" t="s">
        <v>19</v>
      </c>
      <c r="E50" s="62" t="s">
        <v>8</v>
      </c>
      <c r="F50" s="62" t="s">
        <v>162</v>
      </c>
      <c r="G50" s="62" t="s">
        <v>86</v>
      </c>
      <c r="H50" s="66">
        <v>634.69</v>
      </c>
      <c r="I50" s="66">
        <v>634.69</v>
      </c>
      <c r="J50" s="66">
        <f>I50/H50*100</f>
        <v>100</v>
      </c>
    </row>
    <row r="51" spans="1:10" ht="63" customHeight="1">
      <c r="A51" s="119"/>
      <c r="B51" s="60" t="s">
        <v>87</v>
      </c>
      <c r="C51" s="62" t="s">
        <v>58</v>
      </c>
      <c r="D51" s="62" t="s">
        <v>19</v>
      </c>
      <c r="E51" s="62" t="s">
        <v>8</v>
      </c>
      <c r="F51" s="62" t="s">
        <v>162</v>
      </c>
      <c r="G51" s="62" t="s">
        <v>88</v>
      </c>
      <c r="H51" s="66">
        <v>145.05</v>
      </c>
      <c r="I51" s="66">
        <v>140.88</v>
      </c>
      <c r="J51" s="66">
        <f>I51/H51*100</f>
        <v>97.12512926577041</v>
      </c>
    </row>
    <row r="52" spans="1:10" ht="18" customHeight="1">
      <c r="A52" s="129"/>
      <c r="B52" s="61" t="s">
        <v>23</v>
      </c>
      <c r="C52" s="62" t="s">
        <v>58</v>
      </c>
      <c r="D52" s="62" t="s">
        <v>19</v>
      </c>
      <c r="E52" s="62" t="s">
        <v>9</v>
      </c>
      <c r="F52" s="62"/>
      <c r="G52" s="62"/>
      <c r="H52" s="66">
        <f aca="true" t="shared" si="3" ref="H52:I55">H53</f>
        <v>699.78</v>
      </c>
      <c r="I52" s="66">
        <f t="shared" si="3"/>
        <v>119.6</v>
      </c>
      <c r="J52" s="66">
        <f t="shared" si="0"/>
        <v>17.09108576981337</v>
      </c>
    </row>
    <row r="53" spans="1:10" ht="78.75" customHeight="1">
      <c r="A53" s="129"/>
      <c r="B53" s="123" t="s">
        <v>210</v>
      </c>
      <c r="C53" s="62" t="s">
        <v>58</v>
      </c>
      <c r="D53" s="62" t="s">
        <v>19</v>
      </c>
      <c r="E53" s="62" t="s">
        <v>9</v>
      </c>
      <c r="F53" s="62" t="s">
        <v>149</v>
      </c>
      <c r="G53" s="62"/>
      <c r="H53" s="66">
        <f t="shared" si="3"/>
        <v>699.78</v>
      </c>
      <c r="I53" s="66">
        <f t="shared" si="3"/>
        <v>119.6</v>
      </c>
      <c r="J53" s="66">
        <f t="shared" si="0"/>
        <v>17.09108576981337</v>
      </c>
    </row>
    <row r="54" spans="1:10" ht="77.25" customHeight="1">
      <c r="A54" s="129"/>
      <c r="B54" s="123" t="s">
        <v>214</v>
      </c>
      <c r="C54" s="62" t="s">
        <v>58</v>
      </c>
      <c r="D54" s="62" t="s">
        <v>19</v>
      </c>
      <c r="E54" s="62" t="s">
        <v>9</v>
      </c>
      <c r="F54" s="62" t="s">
        <v>158</v>
      </c>
      <c r="G54" s="62"/>
      <c r="H54" s="66">
        <f t="shared" si="3"/>
        <v>699.78</v>
      </c>
      <c r="I54" s="66">
        <f t="shared" si="3"/>
        <v>119.6</v>
      </c>
      <c r="J54" s="66">
        <f t="shared" si="0"/>
        <v>17.09108576981337</v>
      </c>
    </row>
    <row r="55" spans="1:10" ht="158.25" customHeight="1">
      <c r="A55" s="127"/>
      <c r="B55" s="61" t="s">
        <v>163</v>
      </c>
      <c r="C55" s="62" t="s">
        <v>58</v>
      </c>
      <c r="D55" s="62" t="s">
        <v>19</v>
      </c>
      <c r="E55" s="62" t="s">
        <v>9</v>
      </c>
      <c r="F55" s="62" t="s">
        <v>164</v>
      </c>
      <c r="G55" s="62"/>
      <c r="H55" s="66">
        <f t="shared" si="3"/>
        <v>699.78</v>
      </c>
      <c r="I55" s="66">
        <f t="shared" si="3"/>
        <v>119.6</v>
      </c>
      <c r="J55" s="66">
        <f t="shared" si="0"/>
        <v>17.09108576981337</v>
      </c>
    </row>
    <row r="56" spans="1:10" ht="66.75" customHeight="1">
      <c r="A56" s="127"/>
      <c r="B56" s="77" t="s">
        <v>85</v>
      </c>
      <c r="C56" s="62" t="s">
        <v>58</v>
      </c>
      <c r="D56" s="62" t="s">
        <v>19</v>
      </c>
      <c r="E56" s="62" t="s">
        <v>9</v>
      </c>
      <c r="F56" s="62" t="s">
        <v>164</v>
      </c>
      <c r="G56" s="62">
        <v>244</v>
      </c>
      <c r="H56" s="66">
        <v>699.78</v>
      </c>
      <c r="I56" s="66">
        <v>119.6</v>
      </c>
      <c r="J56" s="66">
        <f t="shared" si="0"/>
        <v>17.09108576981337</v>
      </c>
    </row>
    <row r="57" spans="1:10" ht="48.75" customHeight="1" hidden="1">
      <c r="A57" s="127"/>
      <c r="B57" s="77" t="s">
        <v>24</v>
      </c>
      <c r="C57" s="62" t="s">
        <v>58</v>
      </c>
      <c r="D57" s="62" t="s">
        <v>19</v>
      </c>
      <c r="E57" s="62" t="s">
        <v>19</v>
      </c>
      <c r="F57" s="62"/>
      <c r="G57" s="62"/>
      <c r="H57" s="66">
        <v>0</v>
      </c>
      <c r="I57" s="66">
        <f>I58</f>
        <v>0</v>
      </c>
      <c r="J57" s="66" t="e">
        <f t="shared" si="0"/>
        <v>#DIV/0!</v>
      </c>
    </row>
    <row r="58" spans="1:10" ht="84" customHeight="1" hidden="1">
      <c r="A58" s="127"/>
      <c r="B58" s="123" t="s">
        <v>214</v>
      </c>
      <c r="C58" s="62" t="s">
        <v>58</v>
      </c>
      <c r="D58" s="62" t="s">
        <v>19</v>
      </c>
      <c r="E58" s="62" t="s">
        <v>19</v>
      </c>
      <c r="F58" s="62" t="s">
        <v>158</v>
      </c>
      <c r="G58" s="62"/>
      <c r="H58" s="66" t="s">
        <v>68</v>
      </c>
      <c r="I58" s="66">
        <f>I59</f>
        <v>0</v>
      </c>
      <c r="J58" s="66" t="e">
        <f t="shared" si="0"/>
        <v>#VALUE!</v>
      </c>
    </row>
    <row r="59" spans="1:10" ht="126" customHeight="1" hidden="1">
      <c r="A59" s="127"/>
      <c r="B59" s="61" t="s">
        <v>163</v>
      </c>
      <c r="C59" s="62" t="s">
        <v>58</v>
      </c>
      <c r="D59" s="62" t="s">
        <v>19</v>
      </c>
      <c r="E59" s="62" t="s">
        <v>19</v>
      </c>
      <c r="F59" s="62" t="s">
        <v>164</v>
      </c>
      <c r="G59" s="130"/>
      <c r="H59" s="131">
        <v>0</v>
      </c>
      <c r="I59" s="131">
        <f>I60</f>
        <v>0</v>
      </c>
      <c r="J59" s="66" t="e">
        <f t="shared" si="0"/>
        <v>#DIV/0!</v>
      </c>
    </row>
    <row r="60" spans="1:10" ht="93" customHeight="1" hidden="1">
      <c r="A60" s="127"/>
      <c r="B60" s="60" t="s">
        <v>80</v>
      </c>
      <c r="C60" s="62" t="s">
        <v>58</v>
      </c>
      <c r="D60" s="62" t="s">
        <v>19</v>
      </c>
      <c r="E60" s="62" t="s">
        <v>19</v>
      </c>
      <c r="F60" s="62" t="s">
        <v>164</v>
      </c>
      <c r="G60" s="62" t="s">
        <v>81</v>
      </c>
      <c r="H60" s="66">
        <v>0</v>
      </c>
      <c r="I60" s="66"/>
      <c r="J60" s="66" t="e">
        <f t="shared" si="0"/>
        <v>#DIV/0!</v>
      </c>
    </row>
    <row r="61" spans="1:10" ht="20.25" customHeight="1">
      <c r="A61" s="119" t="s">
        <v>179</v>
      </c>
      <c r="B61" s="128" t="s">
        <v>219</v>
      </c>
      <c r="C61" s="35" t="s">
        <v>58</v>
      </c>
      <c r="D61" s="132" t="s">
        <v>14</v>
      </c>
      <c r="E61" s="132"/>
      <c r="F61" s="132"/>
      <c r="G61" s="132"/>
      <c r="H61" s="133">
        <v>648.3530000000001</v>
      </c>
      <c r="I61" s="80">
        <f>I62</f>
        <v>302.12</v>
      </c>
      <c r="J61" s="66">
        <f t="shared" si="0"/>
        <v>46.59807234639155</v>
      </c>
    </row>
    <row r="62" spans="1:10" ht="50.25" customHeight="1">
      <c r="A62" s="127"/>
      <c r="B62" s="43" t="s">
        <v>29</v>
      </c>
      <c r="C62" s="40" t="s">
        <v>58</v>
      </c>
      <c r="D62" s="47" t="s">
        <v>14</v>
      </c>
      <c r="E62" s="47" t="s">
        <v>14</v>
      </c>
      <c r="F62" s="47"/>
      <c r="G62" s="47"/>
      <c r="H62" s="74">
        <v>648.3530000000001</v>
      </c>
      <c r="I62" s="74">
        <f>I63</f>
        <v>302.12</v>
      </c>
      <c r="J62" s="66">
        <f t="shared" si="0"/>
        <v>46.59807234639155</v>
      </c>
    </row>
    <row r="63" spans="1:10" ht="84" customHeight="1">
      <c r="A63" s="127"/>
      <c r="B63" s="123" t="s">
        <v>210</v>
      </c>
      <c r="C63" s="62" t="s">
        <v>58</v>
      </c>
      <c r="D63" s="62" t="s">
        <v>14</v>
      </c>
      <c r="E63" s="62" t="s">
        <v>14</v>
      </c>
      <c r="F63" s="62" t="s">
        <v>149</v>
      </c>
      <c r="G63" s="47"/>
      <c r="H63" s="74">
        <v>648.3530000000001</v>
      </c>
      <c r="I63" s="66">
        <f>I64</f>
        <v>302.12</v>
      </c>
      <c r="J63" s="66">
        <f t="shared" si="0"/>
        <v>46.59807234639155</v>
      </c>
    </row>
    <row r="64" spans="1:10" ht="69.75" customHeight="1">
      <c r="A64" s="127"/>
      <c r="B64" s="123" t="s">
        <v>166</v>
      </c>
      <c r="C64" s="40" t="s">
        <v>58</v>
      </c>
      <c r="D64" s="47" t="s">
        <v>14</v>
      </c>
      <c r="E64" s="47" t="s">
        <v>14</v>
      </c>
      <c r="F64" s="62" t="s">
        <v>167</v>
      </c>
      <c r="G64" s="47"/>
      <c r="H64" s="74">
        <v>648.3530000000001</v>
      </c>
      <c r="I64" s="66">
        <f>I65</f>
        <v>302.12</v>
      </c>
      <c r="J64" s="66">
        <f t="shared" si="0"/>
        <v>46.59807234639155</v>
      </c>
    </row>
    <row r="65" spans="1:10" ht="115.5" customHeight="1">
      <c r="A65" s="127"/>
      <c r="B65" s="43" t="s">
        <v>168</v>
      </c>
      <c r="C65" s="40" t="s">
        <v>58</v>
      </c>
      <c r="D65" s="47" t="s">
        <v>14</v>
      </c>
      <c r="E65" s="47" t="s">
        <v>14</v>
      </c>
      <c r="F65" s="47" t="s">
        <v>169</v>
      </c>
      <c r="G65" s="47"/>
      <c r="H65" s="74">
        <v>648.3530000000001</v>
      </c>
      <c r="I65" s="74">
        <f>I66+I67+I68+I69</f>
        <v>302.12</v>
      </c>
      <c r="J65" s="66">
        <f t="shared" si="0"/>
        <v>46.59807234639155</v>
      </c>
    </row>
    <row r="66" spans="1:10" ht="76.5" customHeight="1">
      <c r="A66" s="127"/>
      <c r="B66" s="134" t="s">
        <v>80</v>
      </c>
      <c r="C66" s="40" t="s">
        <v>58</v>
      </c>
      <c r="D66" s="47" t="s">
        <v>14</v>
      </c>
      <c r="E66" s="47" t="s">
        <v>14</v>
      </c>
      <c r="F66" s="47" t="s">
        <v>169</v>
      </c>
      <c r="G66" s="47" t="s">
        <v>81</v>
      </c>
      <c r="H66" s="74">
        <v>149.953</v>
      </c>
      <c r="I66" s="66">
        <v>26.99</v>
      </c>
      <c r="J66" s="66">
        <f t="shared" si="0"/>
        <v>17.998973011543615</v>
      </c>
    </row>
    <row r="67" spans="1:10" ht="63" customHeight="1">
      <c r="A67" s="127"/>
      <c r="B67" s="77" t="s">
        <v>85</v>
      </c>
      <c r="C67" s="40" t="s">
        <v>58</v>
      </c>
      <c r="D67" s="47" t="s">
        <v>14</v>
      </c>
      <c r="E67" s="47" t="s">
        <v>14</v>
      </c>
      <c r="F67" s="47" t="s">
        <v>169</v>
      </c>
      <c r="G67" s="47" t="s">
        <v>86</v>
      </c>
      <c r="H67" s="74">
        <v>230</v>
      </c>
      <c r="I67" s="66">
        <v>23.34</v>
      </c>
      <c r="J67" s="66">
        <f t="shared" si="0"/>
        <v>10.14782608695652</v>
      </c>
    </row>
    <row r="68" spans="1:10" ht="36.75" customHeight="1">
      <c r="A68" s="127"/>
      <c r="B68" s="73" t="s">
        <v>87</v>
      </c>
      <c r="C68" s="40" t="s">
        <v>58</v>
      </c>
      <c r="D68" s="47" t="s">
        <v>14</v>
      </c>
      <c r="E68" s="47" t="s">
        <v>14</v>
      </c>
      <c r="F68" s="47" t="s">
        <v>169</v>
      </c>
      <c r="G68" s="47" t="s">
        <v>88</v>
      </c>
      <c r="H68" s="74">
        <v>261.2</v>
      </c>
      <c r="I68" s="66">
        <v>251.79</v>
      </c>
      <c r="J68" s="66">
        <f t="shared" si="0"/>
        <v>96.39739663093415</v>
      </c>
    </row>
    <row r="69" spans="1:10" ht="37.5" customHeight="1">
      <c r="A69" s="127"/>
      <c r="B69" s="75" t="s">
        <v>89</v>
      </c>
      <c r="C69" s="40" t="s">
        <v>58</v>
      </c>
      <c r="D69" s="47" t="s">
        <v>14</v>
      </c>
      <c r="E69" s="47" t="s">
        <v>14</v>
      </c>
      <c r="F69" s="47" t="s">
        <v>169</v>
      </c>
      <c r="G69" s="47" t="s">
        <v>90</v>
      </c>
      <c r="H69" s="74">
        <v>7.2</v>
      </c>
      <c r="I69" s="66">
        <v>0</v>
      </c>
      <c r="J69" s="66">
        <f t="shared" si="0"/>
        <v>0</v>
      </c>
    </row>
    <row r="70" spans="1:10" ht="23.25" customHeight="1">
      <c r="A70" s="119" t="s">
        <v>220</v>
      </c>
      <c r="B70" s="120" t="s">
        <v>221</v>
      </c>
      <c r="C70" s="79" t="s">
        <v>58</v>
      </c>
      <c r="D70" s="79" t="s">
        <v>32</v>
      </c>
      <c r="E70" s="79"/>
      <c r="F70" s="79"/>
      <c r="G70" s="79"/>
      <c r="H70" s="80">
        <f aca="true" t="shared" si="4" ref="H70:I72">H71</f>
        <v>2157.89</v>
      </c>
      <c r="I70" s="80">
        <f t="shared" si="4"/>
        <v>468.67</v>
      </c>
      <c r="J70" s="66">
        <f t="shared" si="0"/>
        <v>21.718901334173662</v>
      </c>
    </row>
    <row r="71" spans="1:10" ht="15.75">
      <c r="A71" s="119"/>
      <c r="B71" s="61" t="s">
        <v>33</v>
      </c>
      <c r="C71" s="62" t="s">
        <v>58</v>
      </c>
      <c r="D71" s="62" t="s">
        <v>32</v>
      </c>
      <c r="E71" s="62" t="s">
        <v>6</v>
      </c>
      <c r="F71" s="62"/>
      <c r="G71" s="62"/>
      <c r="H71" s="66">
        <f t="shared" si="4"/>
        <v>2157.89</v>
      </c>
      <c r="I71" s="66">
        <f t="shared" si="4"/>
        <v>468.67</v>
      </c>
      <c r="J71" s="66">
        <f t="shared" si="0"/>
        <v>21.718901334173662</v>
      </c>
    </row>
    <row r="72" spans="1:10" ht="63.75" customHeight="1">
      <c r="A72" s="119"/>
      <c r="B72" s="123" t="s">
        <v>210</v>
      </c>
      <c r="C72" s="62" t="s">
        <v>58</v>
      </c>
      <c r="D72" s="62" t="s">
        <v>32</v>
      </c>
      <c r="E72" s="62" t="s">
        <v>6</v>
      </c>
      <c r="F72" s="62" t="s">
        <v>149</v>
      </c>
      <c r="G72" s="62"/>
      <c r="H72" s="66">
        <f t="shared" si="4"/>
        <v>2157.89</v>
      </c>
      <c r="I72" s="66">
        <f t="shared" si="4"/>
        <v>468.67</v>
      </c>
      <c r="J72" s="66">
        <f t="shared" si="0"/>
        <v>21.718901334173662</v>
      </c>
    </row>
    <row r="73" spans="1:10" ht="69" customHeight="1">
      <c r="A73" s="119"/>
      <c r="B73" s="123" t="s">
        <v>166</v>
      </c>
      <c r="C73" s="62" t="s">
        <v>58</v>
      </c>
      <c r="D73" s="62" t="s">
        <v>32</v>
      </c>
      <c r="E73" s="62" t="s">
        <v>6</v>
      </c>
      <c r="F73" s="62" t="s">
        <v>167</v>
      </c>
      <c r="G73" s="62"/>
      <c r="H73" s="66">
        <f>H76</f>
        <v>2157.89</v>
      </c>
      <c r="I73" s="66">
        <f>I76</f>
        <v>468.67</v>
      </c>
      <c r="J73" s="66">
        <f t="shared" si="0"/>
        <v>21.718901334173662</v>
      </c>
    </row>
    <row r="74" spans="1:10" ht="63.75" customHeight="1" hidden="1">
      <c r="A74" s="119"/>
      <c r="B74" s="76" t="s">
        <v>171</v>
      </c>
      <c r="C74" s="62" t="s">
        <v>58</v>
      </c>
      <c r="D74" s="62" t="s">
        <v>32</v>
      </c>
      <c r="E74" s="62" t="s">
        <v>6</v>
      </c>
      <c r="F74" s="62" t="s">
        <v>172</v>
      </c>
      <c r="G74" s="62"/>
      <c r="H74" s="66">
        <v>0</v>
      </c>
      <c r="I74" s="66">
        <f>I75</f>
        <v>0</v>
      </c>
      <c r="J74" s="66" t="e">
        <f t="shared" si="0"/>
        <v>#DIV/0!</v>
      </c>
    </row>
    <row r="75" spans="1:10" ht="91.5" customHeight="1" hidden="1">
      <c r="A75" s="119"/>
      <c r="B75" s="135" t="s">
        <v>222</v>
      </c>
      <c r="C75" s="62" t="s">
        <v>58</v>
      </c>
      <c r="D75" s="62" t="s">
        <v>32</v>
      </c>
      <c r="E75" s="62" t="s">
        <v>6</v>
      </c>
      <c r="F75" s="62" t="s">
        <v>172</v>
      </c>
      <c r="G75" s="62" t="s">
        <v>174</v>
      </c>
      <c r="H75" s="66">
        <v>0</v>
      </c>
      <c r="I75" s="66">
        <v>0</v>
      </c>
      <c r="J75" s="66">
        <v>0</v>
      </c>
    </row>
    <row r="76" spans="1:10" ht="114.75" customHeight="1">
      <c r="A76" s="129"/>
      <c r="B76" s="61" t="s">
        <v>175</v>
      </c>
      <c r="C76" s="62" t="s">
        <v>58</v>
      </c>
      <c r="D76" s="62" t="s">
        <v>32</v>
      </c>
      <c r="E76" s="62" t="s">
        <v>6</v>
      </c>
      <c r="F76" s="62" t="s">
        <v>176</v>
      </c>
      <c r="G76" s="62"/>
      <c r="H76" s="66">
        <f>H77</f>
        <v>2157.89</v>
      </c>
      <c r="I76" s="66">
        <f>I77</f>
        <v>468.67</v>
      </c>
      <c r="J76" s="66">
        <f aca="true" t="shared" si="5" ref="J76:J86">I76/H76*100</f>
        <v>21.718901334173662</v>
      </c>
    </row>
    <row r="77" spans="1:10" ht="94.5" customHeight="1">
      <c r="A77" s="60"/>
      <c r="B77" s="77" t="s">
        <v>173</v>
      </c>
      <c r="C77" s="62" t="s">
        <v>58</v>
      </c>
      <c r="D77" s="62" t="s">
        <v>32</v>
      </c>
      <c r="E77" s="62" t="s">
        <v>6</v>
      </c>
      <c r="F77" s="62" t="s">
        <v>176</v>
      </c>
      <c r="G77" s="62" t="s">
        <v>174</v>
      </c>
      <c r="H77" s="66">
        <v>2157.89</v>
      </c>
      <c r="I77" s="66">
        <v>468.67</v>
      </c>
      <c r="J77" s="66">
        <f t="shared" si="5"/>
        <v>21.718901334173662</v>
      </c>
    </row>
    <row r="78" spans="1:10" ht="40.5" customHeight="1" hidden="1">
      <c r="A78" s="136"/>
      <c r="B78" s="61" t="s">
        <v>184</v>
      </c>
      <c r="C78" s="62" t="s">
        <v>58</v>
      </c>
      <c r="D78" s="62" t="s">
        <v>32</v>
      </c>
      <c r="E78" s="62" t="s">
        <v>6</v>
      </c>
      <c r="F78" s="62" t="s">
        <v>185</v>
      </c>
      <c r="G78" s="137"/>
      <c r="H78" s="138">
        <v>0</v>
      </c>
      <c r="I78" s="138">
        <v>0</v>
      </c>
      <c r="J78" s="66" t="e">
        <f t="shared" si="5"/>
        <v>#DIV/0!</v>
      </c>
    </row>
    <row r="79" spans="1:10" ht="74.25" customHeight="1" hidden="1">
      <c r="A79" s="136"/>
      <c r="B79" s="76" t="s">
        <v>191</v>
      </c>
      <c r="C79" s="62" t="s">
        <v>58</v>
      </c>
      <c r="D79" s="62" t="s">
        <v>32</v>
      </c>
      <c r="E79" s="62" t="s">
        <v>6</v>
      </c>
      <c r="F79" s="137" t="s">
        <v>192</v>
      </c>
      <c r="G79" s="137"/>
      <c r="H79" s="138">
        <v>0</v>
      </c>
      <c r="I79" s="138">
        <v>0</v>
      </c>
      <c r="J79" s="66" t="e">
        <f t="shared" si="5"/>
        <v>#DIV/0!</v>
      </c>
    </row>
    <row r="80" spans="1:10" ht="74.25" customHeight="1" hidden="1">
      <c r="A80" s="136"/>
      <c r="B80" s="83" t="s">
        <v>94</v>
      </c>
      <c r="C80" s="62" t="s">
        <v>58</v>
      </c>
      <c r="D80" s="62" t="s">
        <v>32</v>
      </c>
      <c r="E80" s="62" t="s">
        <v>6</v>
      </c>
      <c r="F80" s="137" t="s">
        <v>192</v>
      </c>
      <c r="G80" s="137" t="s">
        <v>95</v>
      </c>
      <c r="H80" s="138">
        <v>0</v>
      </c>
      <c r="I80" s="138">
        <v>0</v>
      </c>
      <c r="J80" s="66" t="e">
        <f t="shared" si="5"/>
        <v>#DIV/0!</v>
      </c>
    </row>
    <row r="81" spans="1:10" ht="27" customHeight="1">
      <c r="A81" s="139" t="s">
        <v>223</v>
      </c>
      <c r="B81" s="140" t="s">
        <v>66</v>
      </c>
      <c r="C81" s="79" t="s">
        <v>58</v>
      </c>
      <c r="D81" s="79" t="s">
        <v>16</v>
      </c>
      <c r="E81" s="79"/>
      <c r="F81" s="141"/>
      <c r="G81" s="141"/>
      <c r="H81" s="142">
        <v>249.778</v>
      </c>
      <c r="I81" s="142">
        <f>I82</f>
        <v>0</v>
      </c>
      <c r="J81" s="66">
        <f t="shared" si="5"/>
        <v>0</v>
      </c>
    </row>
    <row r="82" spans="1:10" ht="42" customHeight="1">
      <c r="A82" s="130"/>
      <c r="B82" s="143" t="s">
        <v>67</v>
      </c>
      <c r="C82" s="62" t="s">
        <v>58</v>
      </c>
      <c r="D82" s="62" t="s">
        <v>16</v>
      </c>
      <c r="E82" s="62" t="s">
        <v>19</v>
      </c>
      <c r="F82" s="137"/>
      <c r="G82" s="137"/>
      <c r="H82" s="138">
        <v>249.778</v>
      </c>
      <c r="I82" s="138">
        <f>I83</f>
        <v>0</v>
      </c>
      <c r="J82" s="66">
        <f t="shared" si="5"/>
        <v>0</v>
      </c>
    </row>
    <row r="83" spans="1:10" ht="78.75" customHeight="1">
      <c r="A83" s="136"/>
      <c r="B83" s="123" t="s">
        <v>210</v>
      </c>
      <c r="C83" s="62" t="s">
        <v>58</v>
      </c>
      <c r="D83" s="62" t="s">
        <v>16</v>
      </c>
      <c r="E83" s="62" t="s">
        <v>19</v>
      </c>
      <c r="F83" s="62" t="s">
        <v>149</v>
      </c>
      <c r="G83" s="137"/>
      <c r="H83" s="138">
        <v>249.778</v>
      </c>
      <c r="I83" s="138">
        <f>I84</f>
        <v>0</v>
      </c>
      <c r="J83" s="66">
        <f t="shared" si="5"/>
        <v>0</v>
      </c>
    </row>
    <row r="84" spans="1:10" ht="71.25" customHeight="1">
      <c r="A84" s="136"/>
      <c r="B84" s="123" t="s">
        <v>166</v>
      </c>
      <c r="C84" s="62" t="s">
        <v>58</v>
      </c>
      <c r="D84" s="62" t="s">
        <v>16</v>
      </c>
      <c r="E84" s="62" t="s">
        <v>19</v>
      </c>
      <c r="F84" s="62" t="s">
        <v>167</v>
      </c>
      <c r="G84" s="137"/>
      <c r="H84" s="138">
        <v>249.778</v>
      </c>
      <c r="I84" s="138">
        <f>I85</f>
        <v>0</v>
      </c>
      <c r="J84" s="66">
        <f t="shared" si="5"/>
        <v>0</v>
      </c>
    </row>
    <row r="85" spans="1:10" ht="132.75" customHeight="1">
      <c r="A85" s="136"/>
      <c r="B85" s="61" t="s">
        <v>177</v>
      </c>
      <c r="C85" s="62" t="s">
        <v>58</v>
      </c>
      <c r="D85" s="62" t="s">
        <v>16</v>
      </c>
      <c r="E85" s="62" t="s">
        <v>19</v>
      </c>
      <c r="F85" s="62" t="s">
        <v>178</v>
      </c>
      <c r="G85" s="62" t="s">
        <v>174</v>
      </c>
      <c r="H85" s="138">
        <v>249.778</v>
      </c>
      <c r="I85" s="138">
        <v>0</v>
      </c>
      <c r="J85" s="66">
        <f t="shared" si="5"/>
        <v>0</v>
      </c>
    </row>
    <row r="86" spans="1:10" ht="15.75">
      <c r="A86" s="189" t="s">
        <v>50</v>
      </c>
      <c r="B86" s="189"/>
      <c r="C86" s="189"/>
      <c r="D86" s="189"/>
      <c r="E86" s="189"/>
      <c r="F86" s="189"/>
      <c r="G86" s="142">
        <f>G10</f>
        <v>0</v>
      </c>
      <c r="H86" s="142">
        <f>H10</f>
        <v>7863.991</v>
      </c>
      <c r="I86" s="142">
        <f>I10</f>
        <v>2472.38</v>
      </c>
      <c r="J86" s="66">
        <f t="shared" si="5"/>
        <v>31.439252664454987</v>
      </c>
    </row>
  </sheetData>
  <mergeCells count="12">
    <mergeCell ref="F1:I1"/>
    <mergeCell ref="A4:J4"/>
    <mergeCell ref="G5:J5"/>
    <mergeCell ref="B6:B8"/>
    <mergeCell ref="C6:G7"/>
    <mergeCell ref="F2:J2"/>
    <mergeCell ref="A86:F86"/>
    <mergeCell ref="A6:A8"/>
    <mergeCell ref="J6:J8"/>
    <mergeCell ref="F3:J3"/>
    <mergeCell ref="H6:H8"/>
    <mergeCell ref="I6:I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7.8515625" style="0" customWidth="1"/>
    <col min="2" max="2" width="26.140625" style="5" customWidth="1"/>
    <col min="3" max="3" width="67.7109375" style="5" customWidth="1"/>
    <col min="4" max="4" width="16.7109375" style="5" customWidth="1"/>
    <col min="5" max="5" width="12.8515625" style="5" customWidth="1"/>
    <col min="6" max="6" width="10.28125" style="5" customWidth="1"/>
  </cols>
  <sheetData>
    <row r="1" spans="1:6" ht="12.75">
      <c r="A1" s="169"/>
      <c r="B1" s="169"/>
      <c r="D1" s="212" t="s">
        <v>100</v>
      </c>
      <c r="E1" s="212"/>
      <c r="F1" s="212"/>
    </row>
    <row r="2" spans="1:6" ht="30.75" customHeight="1">
      <c r="A2" s="7"/>
      <c r="B2" s="7"/>
      <c r="D2" s="213" t="s">
        <v>237</v>
      </c>
      <c r="E2" s="213"/>
      <c r="F2" s="213"/>
    </row>
    <row r="3" spans="1:2" ht="12.75">
      <c r="A3" s="7"/>
      <c r="B3" s="7"/>
    </row>
    <row r="4" spans="1:2" ht="12.75">
      <c r="A4" s="7"/>
      <c r="B4" s="7"/>
    </row>
    <row r="5" spans="1:2" ht="12.75">
      <c r="A5" s="7"/>
      <c r="B5" s="7"/>
    </row>
    <row r="6" spans="1:6" s="1" customFormat="1" ht="57" customHeight="1">
      <c r="A6" s="210" t="s">
        <v>229</v>
      </c>
      <c r="B6" s="211"/>
      <c r="C6" s="211"/>
      <c r="D6" s="211"/>
      <c r="E6" s="211"/>
      <c r="F6" s="211"/>
    </row>
    <row r="7" spans="1:6" s="1" customFormat="1" ht="29.25" customHeight="1">
      <c r="A7" s="2"/>
      <c r="B7" s="3"/>
      <c r="C7" s="3"/>
      <c r="D7" s="3"/>
      <c r="E7" s="3"/>
      <c r="F7" s="6" t="s">
        <v>4</v>
      </c>
    </row>
    <row r="8" spans="1:6" s="1" customFormat="1" ht="84" customHeight="1">
      <c r="A8" s="32" t="s">
        <v>103</v>
      </c>
      <c r="B8" s="32" t="s">
        <v>54</v>
      </c>
      <c r="C8" s="32" t="s">
        <v>69</v>
      </c>
      <c r="D8" s="32" t="s">
        <v>104</v>
      </c>
      <c r="E8" s="32" t="s">
        <v>133</v>
      </c>
      <c r="F8" s="32" t="s">
        <v>53</v>
      </c>
    </row>
    <row r="9" spans="1:6" s="1" customFormat="1" ht="12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6.5" customHeight="1">
      <c r="A10" s="35" t="s">
        <v>55</v>
      </c>
      <c r="B10" s="32" t="s">
        <v>105</v>
      </c>
      <c r="C10" s="36" t="s">
        <v>70</v>
      </c>
      <c r="D10" s="37">
        <f>D11+D25</f>
        <v>5050.51</v>
      </c>
      <c r="E10" s="37">
        <f>E11+E25</f>
        <v>1953.3339999999998</v>
      </c>
      <c r="F10" s="37">
        <f>F11</f>
        <v>38.6759752975442</v>
      </c>
    </row>
    <row r="11" spans="1:8" s="1" customFormat="1" ht="15.75">
      <c r="A11" s="38"/>
      <c r="B11" s="32"/>
      <c r="C11" s="34" t="s">
        <v>71</v>
      </c>
      <c r="D11" s="39">
        <f>D12+D16+D19</f>
        <v>5050.51</v>
      </c>
      <c r="E11" s="39">
        <f>E12+E16+E19</f>
        <v>1953.3339999999998</v>
      </c>
      <c r="F11" s="39">
        <f aca="true" t="shared" si="0" ref="F11:F36">E11/D11*100</f>
        <v>38.6759752975442</v>
      </c>
      <c r="G11" s="9"/>
      <c r="H11" s="9"/>
    </row>
    <row r="12" spans="1:6" s="1" customFormat="1" ht="19.5" customHeight="1">
      <c r="A12" s="40" t="s">
        <v>55</v>
      </c>
      <c r="B12" s="41" t="s">
        <v>106</v>
      </c>
      <c r="C12" s="34" t="s">
        <v>56</v>
      </c>
      <c r="D12" s="39">
        <v>970.85</v>
      </c>
      <c r="E12" s="39">
        <f>E13+E14+E15</f>
        <v>201.42999999999998</v>
      </c>
      <c r="F12" s="39">
        <f t="shared" si="0"/>
        <v>20.747798321058863</v>
      </c>
    </row>
    <row r="13" spans="1:6" s="1" customFormat="1" ht="85.5" customHeight="1">
      <c r="A13" s="33">
        <v>182</v>
      </c>
      <c r="B13" s="41" t="s">
        <v>107</v>
      </c>
      <c r="C13" s="42" t="s">
        <v>72</v>
      </c>
      <c r="D13" s="39">
        <v>968.85</v>
      </c>
      <c r="E13" s="39">
        <v>199.89</v>
      </c>
      <c r="F13" s="39">
        <f t="shared" si="0"/>
        <v>20.631676730143983</v>
      </c>
    </row>
    <row r="14" spans="1:6" s="1" customFormat="1" ht="123.75" customHeight="1">
      <c r="A14" s="33">
        <v>182</v>
      </c>
      <c r="B14" s="41" t="s">
        <v>108</v>
      </c>
      <c r="C14" s="43" t="s">
        <v>73</v>
      </c>
      <c r="D14" s="39">
        <v>1</v>
      </c>
      <c r="E14" s="39">
        <v>0.01</v>
      </c>
      <c r="F14" s="39">
        <f t="shared" si="0"/>
        <v>1</v>
      </c>
    </row>
    <row r="15" spans="1:6" s="1" customFormat="1" ht="47.25">
      <c r="A15" s="33">
        <v>182</v>
      </c>
      <c r="B15" s="41" t="s">
        <v>109</v>
      </c>
      <c r="C15" s="43" t="s">
        <v>74</v>
      </c>
      <c r="D15" s="39">
        <v>1</v>
      </c>
      <c r="E15" s="39">
        <v>1.53</v>
      </c>
      <c r="F15" s="39">
        <f t="shared" si="0"/>
        <v>153</v>
      </c>
    </row>
    <row r="16" spans="1:6" s="1" customFormat="1" ht="15.75" customHeight="1">
      <c r="A16" s="35" t="s">
        <v>55</v>
      </c>
      <c r="B16" s="32" t="s">
        <v>110</v>
      </c>
      <c r="C16" s="36" t="s">
        <v>111</v>
      </c>
      <c r="D16" s="37">
        <v>49</v>
      </c>
      <c r="E16" s="37">
        <f>E17</f>
        <v>28.68</v>
      </c>
      <c r="F16" s="37">
        <f t="shared" si="0"/>
        <v>58.53061224489796</v>
      </c>
    </row>
    <row r="17" spans="1:6" s="1" customFormat="1" ht="24" customHeight="1">
      <c r="A17" s="40" t="s">
        <v>57</v>
      </c>
      <c r="B17" s="33" t="s">
        <v>112</v>
      </c>
      <c r="C17" s="34" t="s">
        <v>1</v>
      </c>
      <c r="D17" s="39">
        <v>49</v>
      </c>
      <c r="E17" s="39">
        <f>E18</f>
        <v>28.68</v>
      </c>
      <c r="F17" s="39">
        <f t="shared" si="0"/>
        <v>58.53061224489796</v>
      </c>
    </row>
    <row r="18" spans="1:6" s="4" customFormat="1" ht="23.25" customHeight="1">
      <c r="A18" s="33">
        <v>182</v>
      </c>
      <c r="B18" s="33" t="s">
        <v>113</v>
      </c>
      <c r="C18" s="34" t="s">
        <v>1</v>
      </c>
      <c r="D18" s="39">
        <v>49</v>
      </c>
      <c r="E18" s="39">
        <v>28.68</v>
      </c>
      <c r="F18" s="39">
        <f t="shared" si="0"/>
        <v>58.53061224489796</v>
      </c>
    </row>
    <row r="19" spans="1:6" s="4" customFormat="1" ht="22.5" customHeight="1">
      <c r="A19" s="35" t="s">
        <v>55</v>
      </c>
      <c r="B19" s="32" t="s">
        <v>114</v>
      </c>
      <c r="C19" s="36" t="s">
        <v>115</v>
      </c>
      <c r="D19" s="37">
        <f>D20+D22</f>
        <v>4030.66</v>
      </c>
      <c r="E19" s="37">
        <f>E20+E22</f>
        <v>1723.224</v>
      </c>
      <c r="F19" s="37">
        <f t="shared" si="0"/>
        <v>42.752899028943155</v>
      </c>
    </row>
    <row r="20" spans="1:6" s="1" customFormat="1" ht="24" customHeight="1">
      <c r="A20" s="40" t="s">
        <v>57</v>
      </c>
      <c r="B20" s="33" t="s">
        <v>116</v>
      </c>
      <c r="C20" s="34" t="s">
        <v>117</v>
      </c>
      <c r="D20" s="39">
        <f>D21</f>
        <v>560.23</v>
      </c>
      <c r="E20" s="39">
        <f>E21</f>
        <v>4.134</v>
      </c>
      <c r="F20" s="39">
        <f t="shared" si="0"/>
        <v>0.7379112150366813</v>
      </c>
    </row>
    <row r="21" spans="1:6" s="1" customFormat="1" ht="47.25" customHeight="1">
      <c r="A21" s="33">
        <v>182</v>
      </c>
      <c r="B21" s="33" t="s">
        <v>118</v>
      </c>
      <c r="C21" s="44" t="s">
        <v>75</v>
      </c>
      <c r="D21" s="39">
        <v>560.23</v>
      </c>
      <c r="E21" s="39">
        <v>4.134</v>
      </c>
      <c r="F21" s="39">
        <f t="shared" si="0"/>
        <v>0.7379112150366813</v>
      </c>
    </row>
    <row r="22" spans="1:6" s="1" customFormat="1" ht="15.75">
      <c r="A22" s="40" t="s">
        <v>57</v>
      </c>
      <c r="B22" s="33" t="s">
        <v>119</v>
      </c>
      <c r="C22" s="34" t="s">
        <v>120</v>
      </c>
      <c r="D22" s="39">
        <f>D23+D24</f>
        <v>3470.43</v>
      </c>
      <c r="E22" s="39">
        <f>E23+E24</f>
        <v>1719.09</v>
      </c>
      <c r="F22" s="39">
        <f t="shared" si="0"/>
        <v>49.53536017150613</v>
      </c>
    </row>
    <row r="23" spans="1:6" s="1" customFormat="1" ht="44.25" customHeight="1">
      <c r="A23" s="40" t="s">
        <v>57</v>
      </c>
      <c r="B23" s="33" t="s">
        <v>121</v>
      </c>
      <c r="C23" s="43" t="s">
        <v>122</v>
      </c>
      <c r="D23" s="39">
        <v>681</v>
      </c>
      <c r="E23" s="39">
        <v>143.24</v>
      </c>
      <c r="F23" s="39">
        <f t="shared" si="0"/>
        <v>21.033773861967695</v>
      </c>
    </row>
    <row r="24" spans="1:6" s="1" customFormat="1" ht="42.75" customHeight="1">
      <c r="A24" s="40" t="s">
        <v>57</v>
      </c>
      <c r="B24" s="33" t="s">
        <v>123</v>
      </c>
      <c r="C24" s="44" t="s">
        <v>124</v>
      </c>
      <c r="D24" s="39">
        <v>2789.43</v>
      </c>
      <c r="E24" s="39">
        <v>1575.85</v>
      </c>
      <c r="F24" s="39">
        <f t="shared" si="0"/>
        <v>56.49362056047293</v>
      </c>
    </row>
    <row r="25" spans="1:6" s="1" customFormat="1" ht="23.25" customHeight="1" hidden="1">
      <c r="A25" s="35" t="s">
        <v>55</v>
      </c>
      <c r="B25" s="32" t="s">
        <v>134</v>
      </c>
      <c r="C25" s="50" t="s">
        <v>135</v>
      </c>
      <c r="D25" s="37">
        <f>D26</f>
        <v>0</v>
      </c>
      <c r="E25" s="37">
        <f>E26</f>
        <v>0</v>
      </c>
      <c r="F25" s="37">
        <v>0</v>
      </c>
    </row>
    <row r="26" spans="1:6" s="1" customFormat="1" ht="27.75" customHeight="1" hidden="1">
      <c r="A26" s="40" t="s">
        <v>58</v>
      </c>
      <c r="B26" s="33" t="s">
        <v>137</v>
      </c>
      <c r="C26" s="44" t="s">
        <v>136</v>
      </c>
      <c r="D26" s="39">
        <v>0</v>
      </c>
      <c r="E26" s="39">
        <v>0</v>
      </c>
      <c r="F26" s="39">
        <v>0</v>
      </c>
    </row>
    <row r="27" spans="1:6" s="1" customFormat="1" ht="21.75" customHeight="1">
      <c r="A27" s="40" t="s">
        <v>55</v>
      </c>
      <c r="B27" s="32" t="s">
        <v>125</v>
      </c>
      <c r="C27" s="36" t="s">
        <v>126</v>
      </c>
      <c r="D27" s="37">
        <f>D28</f>
        <v>3624.8</v>
      </c>
      <c r="E27" s="37">
        <f>E28</f>
        <v>354.136</v>
      </c>
      <c r="F27" s="39">
        <f t="shared" si="0"/>
        <v>9.769807989406312</v>
      </c>
    </row>
    <row r="28" spans="1:6" s="1" customFormat="1" ht="39" customHeight="1">
      <c r="A28" s="40" t="s">
        <v>55</v>
      </c>
      <c r="B28" s="32" t="s">
        <v>127</v>
      </c>
      <c r="C28" s="36" t="s">
        <v>128</v>
      </c>
      <c r="D28" s="37">
        <f>D29+D33</f>
        <v>3624.8</v>
      </c>
      <c r="E28" s="37">
        <f>E29+E33</f>
        <v>354.136</v>
      </c>
      <c r="F28" s="39">
        <f t="shared" si="0"/>
        <v>9.769807989406312</v>
      </c>
    </row>
    <row r="29" spans="1:6" s="1" customFormat="1" ht="42.75" customHeight="1">
      <c r="A29" s="40" t="s">
        <v>55</v>
      </c>
      <c r="B29" s="33" t="s">
        <v>127</v>
      </c>
      <c r="C29" s="34" t="s">
        <v>128</v>
      </c>
      <c r="D29" s="39">
        <v>2124.8</v>
      </c>
      <c r="E29" s="39">
        <f>E30</f>
        <v>354.136</v>
      </c>
      <c r="F29" s="39">
        <f t="shared" si="0"/>
        <v>16.6667921686747</v>
      </c>
    </row>
    <row r="30" spans="1:6" s="1" customFormat="1" ht="42.75" customHeight="1">
      <c r="A30" s="40" t="s">
        <v>55</v>
      </c>
      <c r="B30" s="33" t="s">
        <v>129</v>
      </c>
      <c r="C30" s="34" t="s">
        <v>2</v>
      </c>
      <c r="D30" s="39">
        <v>2124.8</v>
      </c>
      <c r="E30" s="39">
        <f>E31</f>
        <v>354.136</v>
      </c>
      <c r="F30" s="39">
        <f t="shared" si="0"/>
        <v>16.6667921686747</v>
      </c>
    </row>
    <row r="31" spans="1:6" s="4" customFormat="1" ht="22.5" customHeight="1">
      <c r="A31" s="40" t="s">
        <v>55</v>
      </c>
      <c r="B31" s="33" t="s">
        <v>130</v>
      </c>
      <c r="C31" s="43" t="s">
        <v>76</v>
      </c>
      <c r="D31" s="39">
        <v>2124.8</v>
      </c>
      <c r="E31" s="39">
        <f>E32</f>
        <v>354.136</v>
      </c>
      <c r="F31" s="39">
        <f t="shared" si="0"/>
        <v>16.6667921686747</v>
      </c>
    </row>
    <row r="32" spans="1:6" s="1" customFormat="1" ht="35.25" customHeight="1">
      <c r="A32" s="33">
        <v>801</v>
      </c>
      <c r="B32" s="33" t="s">
        <v>131</v>
      </c>
      <c r="C32" s="43" t="s">
        <v>3</v>
      </c>
      <c r="D32" s="39">
        <v>2124.8</v>
      </c>
      <c r="E32" s="39">
        <v>354.136</v>
      </c>
      <c r="F32" s="39">
        <f t="shared" si="0"/>
        <v>16.6667921686747</v>
      </c>
    </row>
    <row r="33" spans="1:6" s="4" customFormat="1" ht="22.5" customHeight="1">
      <c r="A33" s="40" t="s">
        <v>55</v>
      </c>
      <c r="B33" s="45" t="s">
        <v>63</v>
      </c>
      <c r="C33" s="46" t="s">
        <v>49</v>
      </c>
      <c r="D33" s="39">
        <f>D34</f>
        <v>1500</v>
      </c>
      <c r="E33" s="39">
        <f>E34</f>
        <v>0</v>
      </c>
      <c r="F33" s="39">
        <f t="shared" si="0"/>
        <v>0</v>
      </c>
    </row>
    <row r="34" spans="1:6" s="1" customFormat="1" ht="46.5" customHeight="1">
      <c r="A34" s="47" t="s">
        <v>55</v>
      </c>
      <c r="B34" s="33" t="s">
        <v>77</v>
      </c>
      <c r="C34" s="42" t="s">
        <v>78</v>
      </c>
      <c r="D34" s="39">
        <f>D35</f>
        <v>1500</v>
      </c>
      <c r="E34" s="39">
        <f>E35</f>
        <v>0</v>
      </c>
      <c r="F34" s="39">
        <f t="shared" si="0"/>
        <v>0</v>
      </c>
    </row>
    <row r="35" spans="1:6" s="1" customFormat="1" ht="48" customHeight="1">
      <c r="A35" s="48" t="s">
        <v>58</v>
      </c>
      <c r="B35" s="49" t="s">
        <v>79</v>
      </c>
      <c r="C35" s="11" t="s">
        <v>62</v>
      </c>
      <c r="D35" s="39">
        <v>1500</v>
      </c>
      <c r="E35" s="39">
        <v>0</v>
      </c>
      <c r="F35" s="39">
        <f t="shared" si="0"/>
        <v>0</v>
      </c>
    </row>
    <row r="36" spans="1:6" s="1" customFormat="1" ht="20.25" customHeight="1">
      <c r="A36" s="32"/>
      <c r="B36" s="32"/>
      <c r="C36" s="36" t="s">
        <v>132</v>
      </c>
      <c r="D36" s="37">
        <f>D11+D27</f>
        <v>8675.310000000001</v>
      </c>
      <c r="E36" s="37">
        <f>E27+E10</f>
        <v>2307.47</v>
      </c>
      <c r="F36" s="37">
        <f t="shared" si="0"/>
        <v>26.598127329167482</v>
      </c>
    </row>
    <row r="37" spans="1:6" s="1" customFormat="1" ht="35.25" customHeight="1">
      <c r="A37"/>
      <c r="B37" s="5"/>
      <c r="C37" s="5"/>
      <c r="D37" s="5"/>
      <c r="E37" s="5"/>
      <c r="F37" s="5"/>
    </row>
    <row r="38" spans="1:6" s="4" customFormat="1" ht="35.25" customHeight="1">
      <c r="A38"/>
      <c r="B38" s="5"/>
      <c r="C38" s="5"/>
      <c r="D38" s="5"/>
      <c r="E38" s="5"/>
      <c r="F38" s="5"/>
    </row>
    <row r="39" spans="1:6" s="4" customFormat="1" ht="35.25" customHeight="1">
      <c r="A39"/>
      <c r="B39" s="5"/>
      <c r="C39" s="5"/>
      <c r="D39" s="5"/>
      <c r="E39" s="5"/>
      <c r="F39" s="5"/>
    </row>
    <row r="40" spans="1:6" s="8" customFormat="1" ht="35.25" customHeight="1">
      <c r="A40"/>
      <c r="B40" s="5"/>
      <c r="C40" s="5"/>
      <c r="D40" s="5"/>
      <c r="E40" s="5"/>
      <c r="F40" s="5"/>
    </row>
    <row r="41" spans="1:6" s="8" customFormat="1" ht="12.75">
      <c r="A41"/>
      <c r="B41" s="5"/>
      <c r="C41" s="5"/>
      <c r="D41" s="5"/>
      <c r="E41" s="5"/>
      <c r="F41" s="5"/>
    </row>
    <row r="42" spans="1:6" s="8" customFormat="1" ht="12.75" hidden="1">
      <c r="A42"/>
      <c r="B42" s="5"/>
      <c r="C42" s="5"/>
      <c r="D42" s="5"/>
      <c r="E42" s="5"/>
      <c r="F42" s="5"/>
    </row>
    <row r="43" spans="1:6" s="8" customFormat="1" ht="47.25" customHeight="1">
      <c r="A43"/>
      <c r="B43" s="5"/>
      <c r="C43" s="5"/>
      <c r="D43" s="5"/>
      <c r="E43" s="5"/>
      <c r="F43" s="5"/>
    </row>
    <row r="44" spans="1:6" s="4" customFormat="1" ht="12.75" hidden="1">
      <c r="A44"/>
      <c r="B44" s="5"/>
      <c r="C44" s="5"/>
      <c r="D44" s="5"/>
      <c r="E44" s="5"/>
      <c r="F44" s="5"/>
    </row>
    <row r="45" spans="1:6" s="4" customFormat="1" ht="34.5" customHeight="1">
      <c r="A45"/>
      <c r="B45" s="5"/>
      <c r="C45" s="5"/>
      <c r="D45" s="5"/>
      <c r="E45" s="5"/>
      <c r="F45" s="5"/>
    </row>
    <row r="46" spans="1:6" s="1" customFormat="1" ht="12.75">
      <c r="A46"/>
      <c r="B46" s="5"/>
      <c r="C46" s="5"/>
      <c r="D46" s="5"/>
      <c r="E46" s="5"/>
      <c r="F46" s="5"/>
    </row>
    <row r="47" spans="1:6" s="1" customFormat="1" ht="48" customHeight="1" hidden="1">
      <c r="A47"/>
      <c r="B47" s="5"/>
      <c r="C47" s="5"/>
      <c r="D47" s="5"/>
      <c r="E47" s="5"/>
      <c r="F47" s="5"/>
    </row>
    <row r="48" spans="1:6" s="1" customFormat="1" ht="22.5" customHeight="1" hidden="1">
      <c r="A48"/>
      <c r="B48" s="5"/>
      <c r="C48" s="5"/>
      <c r="D48" s="5"/>
      <c r="E48" s="5"/>
      <c r="F48" s="5"/>
    </row>
    <row r="49" spans="1:6" s="1" customFormat="1" ht="39.75" customHeight="1" hidden="1">
      <c r="A49"/>
      <c r="B49" s="5"/>
      <c r="C49" s="5"/>
      <c r="D49" s="5"/>
      <c r="E49" s="5"/>
      <c r="F49" s="5"/>
    </row>
    <row r="50" spans="1:6" s="1" customFormat="1" ht="17.25" customHeight="1" hidden="1">
      <c r="A50"/>
      <c r="B50" s="5"/>
      <c r="C50" s="5"/>
      <c r="D50" s="5"/>
      <c r="E50" s="5"/>
      <c r="F50" s="5"/>
    </row>
    <row r="51" spans="1:6" s="1" customFormat="1" ht="33.75" customHeight="1" hidden="1">
      <c r="A51"/>
      <c r="B51" s="5"/>
      <c r="C51" s="5"/>
      <c r="D51" s="5"/>
      <c r="E51" s="5"/>
      <c r="F51" s="5"/>
    </row>
    <row r="52" spans="1:6" s="1" customFormat="1" ht="16.5" customHeight="1" hidden="1">
      <c r="A52"/>
      <c r="B52" s="5"/>
      <c r="C52" s="5"/>
      <c r="D52" s="5"/>
      <c r="E52" s="5"/>
      <c r="F52" s="5"/>
    </row>
    <row r="53" spans="1:6" s="1" customFormat="1" ht="32.25" customHeight="1" hidden="1">
      <c r="A53"/>
      <c r="B53" s="5"/>
      <c r="C53" s="5"/>
      <c r="D53" s="5"/>
      <c r="E53" s="5"/>
      <c r="F53" s="5"/>
    </row>
    <row r="54" spans="1:6" s="1" customFormat="1" ht="16.5" customHeight="1" hidden="1">
      <c r="A54"/>
      <c r="B54" s="5"/>
      <c r="C54" s="5"/>
      <c r="D54" s="5"/>
      <c r="E54" s="5"/>
      <c r="F54" s="5"/>
    </row>
    <row r="55" spans="1:6" s="1" customFormat="1" ht="16.5" customHeight="1" hidden="1">
      <c r="A55"/>
      <c r="B55" s="5"/>
      <c r="C55" s="5"/>
      <c r="D55" s="5"/>
      <c r="E55" s="5"/>
      <c r="F55" s="5"/>
    </row>
    <row r="56" spans="1:6" s="1" customFormat="1" ht="16.5" customHeight="1" hidden="1">
      <c r="A56"/>
      <c r="B56" s="5"/>
      <c r="C56" s="5"/>
      <c r="D56" s="5"/>
      <c r="E56" s="5"/>
      <c r="F56" s="5"/>
    </row>
    <row r="57" spans="1:6" s="1" customFormat="1" ht="16.5" customHeight="1" hidden="1">
      <c r="A57"/>
      <c r="B57" s="5"/>
      <c r="C57" s="5"/>
      <c r="D57" s="5"/>
      <c r="E57" s="5"/>
      <c r="F57" s="5"/>
    </row>
    <row r="58" spans="1:6" s="1" customFormat="1" ht="16.5" customHeight="1" hidden="1">
      <c r="A58"/>
      <c r="B58" s="5"/>
      <c r="C58" s="5"/>
      <c r="D58" s="5"/>
      <c r="E58" s="5"/>
      <c r="F58" s="5"/>
    </row>
    <row r="59" spans="1:6" s="1" customFormat="1" ht="16.5" customHeight="1" hidden="1">
      <c r="A59"/>
      <c r="B59" s="5"/>
      <c r="C59" s="5"/>
      <c r="D59" s="5"/>
      <c r="E59" s="5"/>
      <c r="F59" s="5"/>
    </row>
    <row r="60" spans="1:6" s="1" customFormat="1" ht="48" customHeight="1" hidden="1" thickBot="1">
      <c r="A60"/>
      <c r="B60" s="5"/>
      <c r="C60" s="5"/>
      <c r="D60" s="5"/>
      <c r="E60" s="5"/>
      <c r="F60" s="5"/>
    </row>
    <row r="61" spans="1:6" s="4" customFormat="1" ht="32.25" customHeight="1" hidden="1" thickBot="1">
      <c r="A61"/>
      <c r="B61" s="5"/>
      <c r="C61" s="5"/>
      <c r="D61" s="5"/>
      <c r="E61" s="5"/>
      <c r="F61" s="5"/>
    </row>
    <row r="62" spans="1:6" s="1" customFormat="1" ht="32.25" customHeight="1" hidden="1">
      <c r="A62"/>
      <c r="B62" s="5"/>
      <c r="C62" s="5"/>
      <c r="D62" s="5"/>
      <c r="E62" s="5"/>
      <c r="F62" s="5"/>
    </row>
    <row r="63" spans="1:6" s="1" customFormat="1" ht="32.25" customHeight="1">
      <c r="A63"/>
      <c r="B63" s="5"/>
      <c r="C63" s="5"/>
      <c r="D63" s="5"/>
      <c r="E63" s="5"/>
      <c r="F63" s="5"/>
    </row>
    <row r="64" spans="1:6" s="1" customFormat="1" ht="32.25" customHeight="1">
      <c r="A64"/>
      <c r="B64" s="5"/>
      <c r="C64" s="5"/>
      <c r="D64" s="5"/>
      <c r="E64" s="5"/>
      <c r="F64" s="5"/>
    </row>
    <row r="65" spans="1:6" s="1" customFormat="1" ht="30" customHeight="1">
      <c r="A65"/>
      <c r="B65" s="5"/>
      <c r="C65" s="5"/>
      <c r="D65" s="5"/>
      <c r="E65" s="5"/>
      <c r="F65" s="5"/>
    </row>
    <row r="66" spans="1:6" s="1" customFormat="1" ht="53.25" customHeight="1">
      <c r="A66"/>
      <c r="B66" s="5"/>
      <c r="C66" s="5"/>
      <c r="D66" s="5"/>
      <c r="E66" s="5"/>
      <c r="F66" s="5"/>
    </row>
    <row r="67" spans="1:6" s="1" customFormat="1" ht="16.5" customHeight="1">
      <c r="A67"/>
      <c r="B67" s="5"/>
      <c r="C67" s="5"/>
      <c r="D67" s="5"/>
      <c r="E67" s="5"/>
      <c r="F67" s="5"/>
    </row>
    <row r="68" spans="1:6" s="1" customFormat="1" ht="16.5" customHeight="1" hidden="1">
      <c r="A68"/>
      <c r="B68" s="5"/>
      <c r="C68" s="5"/>
      <c r="D68" s="5"/>
      <c r="E68" s="5"/>
      <c r="F68" s="5"/>
    </row>
    <row r="69" spans="1:6" s="1" customFormat="1" ht="16.5" customHeight="1" hidden="1">
      <c r="A69"/>
      <c r="B69" s="5"/>
      <c r="C69" s="5"/>
      <c r="D69" s="5"/>
      <c r="E69" s="5"/>
      <c r="F69" s="5"/>
    </row>
    <row r="70" spans="1:6" s="1" customFormat="1" ht="16.5" customHeight="1" hidden="1">
      <c r="A70"/>
      <c r="B70" s="5"/>
      <c r="C70" s="5"/>
      <c r="D70" s="5"/>
      <c r="E70" s="5"/>
      <c r="F70" s="5"/>
    </row>
    <row r="71" spans="1:6" s="1" customFormat="1" ht="12.75">
      <c r="A71"/>
      <c r="B71" s="5"/>
      <c r="C71" s="5"/>
      <c r="D71" s="5"/>
      <c r="E71" s="5"/>
      <c r="F71" s="5"/>
    </row>
    <row r="72" spans="1:6" s="1" customFormat="1" ht="12.75">
      <c r="A72"/>
      <c r="B72" s="5"/>
      <c r="C72" s="5"/>
      <c r="D72" s="5"/>
      <c r="E72" s="5"/>
      <c r="F72" s="5"/>
    </row>
    <row r="73" spans="1:6" s="1" customFormat="1" ht="12.75">
      <c r="A73"/>
      <c r="B73" s="5"/>
      <c r="C73" s="5"/>
      <c r="D73" s="5"/>
      <c r="E73" s="5"/>
      <c r="F73" s="5"/>
    </row>
    <row r="74" spans="1:6" s="1" customFormat="1" ht="12.75">
      <c r="A74"/>
      <c r="B74" s="5"/>
      <c r="C74" s="5"/>
      <c r="D74" s="5"/>
      <c r="E74" s="5"/>
      <c r="F74" s="5"/>
    </row>
    <row r="76" ht="15" customHeight="1"/>
    <row r="78" ht="12.75" customHeight="1"/>
    <row r="79" ht="12.75" customHeight="1"/>
    <row r="80" ht="12.75" customHeight="1"/>
    <row r="82" ht="26.25" customHeight="1"/>
  </sheetData>
  <mergeCells count="4">
    <mergeCell ref="A1:B1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2015-10-05T04:21:58Z</cp:lastPrinted>
  <dcterms:created xsi:type="dcterms:W3CDTF">2012-05-14T04:22:49Z</dcterms:created>
  <dcterms:modified xsi:type="dcterms:W3CDTF">2015-10-05T04:27:26Z</dcterms:modified>
  <cp:category/>
  <cp:version/>
  <cp:contentType/>
  <cp:contentStatus/>
</cp:coreProperties>
</file>