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9" sheetId="7" state="visible" r:id="rId8"/>
    <sheet name="10" sheetId="8" state="visible" r:id="rId9"/>
    <sheet name="11" sheetId="9" state="visible" r:id="rId10"/>
    <sheet name="12" sheetId="10" state="visible" r:id="rId11"/>
    <sheet name="13" sheetId="11" state="visible" r:id="rId12"/>
    <sheet name="14" sheetId="12" state="visible" r:id="rId13"/>
    <sheet name="15" sheetId="13" state="visible" r:id="rId14"/>
    <sheet name="16" sheetId="14" state="visible" r:id="rId15"/>
  </sheets>
  <definedNames>
    <definedName function="false" hidden="false" name="__shared_1_0_11" vbProcedure="false">66600+20937</definedName>
    <definedName function="false" hidden="false" name="__shared_1_0_7" vbProcedure="false">4978.64+250000</definedName>
    <definedName function="false" hidden="false" name="_Toc105952697_7" vbProcedure="false">#REF!</definedName>
    <definedName function="false" hidden="false" name="_Toc105952698_7" vbProcedure="false">#REF!</definedName>
    <definedName function="false" hidden="false" name="Print_Area_11" vbProcedure="false">#REF!</definedName>
    <definedName function="false" hidden="false" name="Print_Area_13" vbProcedure="false">#REF!</definedName>
    <definedName function="false" hidden="false" name="Print_Area_15" vbProcedure="false">#REF!</definedName>
    <definedName function="false" hidden="false" name="Print_Area_16" vbProcedure="false">#REF!</definedName>
    <definedName function="false" hidden="false" name="Print_Area_17" vbProcedure="false">#REF!</definedName>
    <definedName function="false" hidden="false" name="Print_Area_19" vbProcedure="false">#REF!</definedName>
    <definedName function="false" hidden="false" name="Print_Area_22" vbProcedure="false">#REF!</definedName>
    <definedName function="false" hidden="false" name="Print_Area_5" vbProcedure="false">#REF!</definedName>
    <definedName function="false" hidden="false" name="Print_Area_6" vbProcedure="false">#REF!</definedName>
    <definedName function="false" hidden="false" name="Print_Area_7" vbProcedure="false">#REF!</definedName>
    <definedName function="false" hidden="false" name="Print_Area_8" vbProcedure="false">#REF!</definedName>
    <definedName function="false" hidden="false" name="Print_Area_9" vbProcedure="false">#REF!</definedName>
    <definedName function="false" hidden="false" name="_xlnm.Print_Area" vbProcedure="false">#REF!</definedName>
    <definedName function="false" hidden="false" name="п" vbProcedure="false">#REF!</definedName>
    <definedName function="false" hidden="false" name="п_14" vbProcedure="false">#REF!</definedName>
    <definedName function="false" hidden="false" name="п_15" vbProcedure="false">#REF!</definedName>
    <definedName function="false" hidden="false" name="__shared_1_0_0" vbProcedure="false">A2</definedName>
    <definedName function="false" hidden="false" name="__shared_2_0_0" vbProcedure="false">A2</definedName>
    <definedName function="false" hidden="false" name="__shared_5_0_0" vbProcedure="false">A2</definedName>
    <definedName function="false" hidden="false" name="__shared_6_0_0" vbProcedure="false">A2+A5+A8+A14</definedName>
    <definedName function="false" hidden="false" name="__shared_6_0_1" vbProcedure="false">A2</definedName>
    <definedName function="false" hidden="false" name="__shared_6_0_2" vbProcedure="false">A2</definedName>
    <definedName function="false" hidden="false" name="__shared_6_0_3" vbProcedure="false">A2</definedName>
    <definedName function="false" hidden="false" name="__shared_6_0_4" vbProcedure="false">A2</definedName>
    <definedName function="false" hidden="false" name="__shared_6_0_5" vbProcedure="false">A2+A4</definedName>
    <definedName function="false" hidden="false" name="__shared_6_0_6" vbProcedure="false">A2</definedName>
    <definedName function="false" hidden="false" name="__shared_6_0_7" vbProcedure="false">A2+A3</definedName>
    <definedName function="false" hidden="false" name="__shared_6_0_8" vbProcedure="false">A2</definedName>
    <definedName function="false" hidden="false" name="__shared_6_0_9" vbProcedure="false">A2+A3</definedName>
    <definedName function="false" hidden="false" name="__shared_6_0_10" vbProcedure="false">#ССЫЛ!+#ССЫЛ!</definedName>
    <definedName function="false" hidden="false" name="__shared_7_0_0" vbProcedure="false">A4+A5+A8+A7</definedName>
    <definedName function="false" hidden="false" name="__shared_7_0_1" vbProcedure="false">D1-#ССЫЛ!</definedName>
    <definedName function="false" hidden="false" name="__shared_8_0_0" vbProcedure="false">A4+A5</definedName>
    <definedName function="false" hidden="false" name="__shared_8_0_1" vbProcedure="false">#ССЫЛ!+#ССЫЛ!</definedName>
    <definedName function="false" hidden="false" name="__shared_8_0_2" vbProcedure="false">A2+A3</definedName>
    <definedName function="false" hidden="false" name="__shared_8_0_3" vbProcedure="false">SUM(A2:A7)</definedName>
    <definedName function="false" hidden="false" name="__shared_8_0_4" vbProcedure="false">SUM(A2:A3)</definedName>
    <definedName function="false" hidden="false" name="__shared_8_0_5" vbProcedure="false">#ССЫЛ!+#ССЫЛ!</definedName>
    <definedName function="false" hidden="false" name="__shared_9_0_0" vbProcedure="false">A2</definedName>
    <definedName function="false" hidden="false" name="__shared_9_0_1" vbProcedure="false">A2</definedName>
    <definedName function="false" hidden="false" name="__shared_9_0_2" vbProcedure="false">A2</definedName>
    <definedName function="false" hidden="false" name="__shared_9_0_3" vbProcedure="false">A2+A3</definedName>
    <definedName function="false" hidden="false" name="__shared_9_0_4" vbProcedure="false">A3+A4+A11</definedName>
    <definedName function="false" hidden="false" name="__shared_9_0_5" vbProcedure="false">#ССЫЛ!+#ССЫЛ!</definedName>
    <definedName function="false" hidden="false" name="__shared_9_0_6" vbProcedure="false">A2</definedName>
    <definedName function="false" hidden="false" name="__shared_9_0_7" vbProcedure="false">A2</definedName>
    <definedName function="false" hidden="false" name="__shared_9_0_8" vbProcedure="false">A2</definedName>
    <definedName function="false" hidden="false" name="__shared_9_0_9" vbProcedure="false">A2</definedName>
    <definedName function="false" hidden="false" name="__shared_9_0_10" vbProcedure="false">#ССЫЛ!+#ССЫЛ!</definedName>
    <definedName function="false" hidden="false" name="__shared_9_0_11" vbProcedure="false">A2</definedName>
    <definedName function="false" hidden="false" name="__shared_9_0_12" vbProcedure="false">A2</definedName>
    <definedName function="false" hidden="false" name="__shared_9_0_13" vbProcedure="false">A2+A3+A20</definedName>
    <definedName function="false" hidden="false" name="__shared_9_0_14" vbProcedure="false">#ССЫЛ!+#ССЫЛ!</definedName>
    <definedName function="false" hidden="false" name="__shared_9_0_15" vbProcedure="false">#ССЫЛ!+#ССЫЛ!</definedName>
    <definedName function="false" hidden="false" name="__shared_9_0_16" vbProcedure="false">A8</definedName>
    <definedName function="false" hidden="false" name="__shared_9_0_17" vbProcedure="false">A3</definedName>
    <definedName function="false" hidden="false" name="__shared_9_0_18" vbProcedure="false">A2+A3</definedName>
    <definedName function="false" hidden="false" name="__shared_9_0_19" vbProcedure="false">#ССЫЛ!+#ССЫЛ!</definedName>
    <definedName function="false" hidden="false" name="__shared_9_0_20" vbProcedure="false">A2</definedName>
    <definedName function="false" hidden="false" name="__shared_9_0_21" vbProcedure="false">#ССЫЛ!+#ССЫЛ!</definedName>
    <definedName function="false" hidden="false" name="__shared_10_0_0" vbProcedure="false">A2</definedName>
    <definedName function="false" hidden="false" name="__shared_10_0_1" vbProcedure="false">A2</definedName>
    <definedName function="false" hidden="false" name="__shared_10_0_2" vbProcedure="false">A2+A3</definedName>
    <definedName function="false" hidden="false" name="__shared_10_0_3" vbProcedure="false">A2</definedName>
    <definedName function="false" hidden="false" name="__shared_10_0_4" vbProcedure="false">A2+A4+A5+A6+A8+A3</definedName>
    <definedName function="false" hidden="false" name="__shared_10_0_5" vbProcedure="false">#ССЫЛ!+#ССЫЛ!</definedName>
    <definedName function="false" hidden="false" name="__shared_10_0_6" vbProcedure="false">A2</definedName>
    <definedName function="false" hidden="false" name="__shared_10_0_7" vbProcedure="false">A2</definedName>
    <definedName function="false" hidden="false" name="__shared_10_0_8" vbProcedure="false">A2</definedName>
    <definedName function="false" hidden="false" name="__shared_10_0_9" vbProcedure="false">A10</definedName>
    <definedName function="false" hidden="false" name="__shared_10_0_10" vbProcedure="false">A2</definedName>
    <definedName function="false" hidden="false" name="__shared_10_0_11" vbProcedure="false">A2+A5+A6</definedName>
    <definedName function="false" hidden="false" name="__shared_10_0_12" vbProcedure="false">#ССЫЛ!+#ССЫЛ!</definedName>
    <definedName function="false" hidden="false" name="__shared_10_0_13" vbProcedure="false">A2</definedName>
    <definedName function="false" hidden="false" name="__shared_10_0_14" vbProcedure="false">A2</definedName>
    <definedName function="false" hidden="false" name="__shared_10_0_15" vbProcedure="false">A2+A3</definedName>
    <definedName function="false" hidden="false" name="__shared_10_0_16" vbProcedure="false">A8</definedName>
    <definedName function="false" hidden="false" name="__shared_10_0_17" vbProcedure="false">A3</definedName>
    <definedName function="false" hidden="false" name="__shared_10_0_18" vbProcedure="false">A2+A3</definedName>
    <definedName function="false" hidden="false" name="__shared_10_0_19" vbProcedure="false">A13</definedName>
    <definedName function="false" hidden="false" name="__shared_10_0_20" vbProcedure="false">A2</definedName>
    <definedName function="false" hidden="false" name="__shared_10_0_21" vbProcedure="false">A2+A3</definedName>
    <definedName function="false" hidden="false" name="__shared_11_0_0" vbProcedure="false">A2</definedName>
    <definedName function="false" hidden="false" name="__shared_11_0_1" vbProcedure="false">A2</definedName>
    <definedName function="false" hidden="false" name="__shared_11_0_2" vbProcedure="false">A2+A3</definedName>
    <definedName function="false" hidden="false" name="__shared_11_0_3" vbProcedure="false">A2</definedName>
    <definedName function="false" hidden="false" name="__shared_11_0_4" vbProcedure="false">#ССЫЛ!+#ССЫЛ!</definedName>
    <definedName function="false" hidden="false" name="__shared_11_0_5" vbProcedure="false">A2</definedName>
    <definedName function="false" hidden="false" name="__shared_11_0_6" vbProcedure="false">#ССЫЛ!+#ССЫЛ!</definedName>
    <definedName function="false" hidden="false" name="__shared_11_0_7" vbProcedure="false">A2</definedName>
    <definedName function="false" hidden="false" name="__shared_11_0_8" vbProcedure="false">A2</definedName>
    <definedName function="false" hidden="false" name="__shared_11_0_9" vbProcedure="false">A2</definedName>
    <definedName function="false" hidden="false" name="__shared_11_0_10" vbProcedure="false">A10</definedName>
    <definedName function="false" hidden="false" name="__shared_11_0_11" vbProcedure="false">A2</definedName>
    <definedName function="false" hidden="false" name="__shared_11_0_12" vbProcedure="false">A2+A5+A6</definedName>
    <definedName function="false" hidden="false" name="__shared_11_0_13" vbProcedure="false">#ССЫЛ!+#ССЫЛ!</definedName>
    <definedName function="false" hidden="false" name="__shared_11_0_14" vbProcedure="false">A2</definedName>
    <definedName function="false" hidden="false" name="__shared_11_0_15" vbProcedure="false">A2+A3+A4</definedName>
    <definedName function="false" hidden="false" name="__shared_11_0_16" vbProcedure="false">#ССЫЛ!+#ССЫЛ!</definedName>
    <definedName function="false" hidden="false" name="__shared_11_0_17" vbProcedure="false">A2</definedName>
    <definedName function="false" hidden="false" name="__shared_11_0_18" vbProcedure="false">A3</definedName>
    <definedName function="false" hidden="false" name="__shared_11_0_19" vbProcedure="false">A2</definedName>
    <definedName function="false" hidden="false" name="__shared_11_0_20" vbProcedure="false">A2+A3</definedName>
    <definedName function="false" hidden="false" name="__shared_11_0_21" vbProcedure="false">#ССЫЛ!+#ССЫЛ!</definedName>
    <definedName function="false" hidden="false" name="__shared_11_0_22" vbProcedure="false">A8</definedName>
    <definedName function="false" hidden="false" name="__shared_11_0_23" vbProcedure="false">A3</definedName>
    <definedName function="false" hidden="false" name="__shared_11_0_24" vbProcedure="false">#ССЫЛ!+#ССЫЛ!</definedName>
    <definedName function="false" hidden="false" name="__shared_11_0_25" vbProcedure="false">A13</definedName>
    <definedName function="false" hidden="false" name="__shared_11_0_26" vbProcedure="false">A2</definedName>
    <definedName function="false" hidden="false" name="__shared_11_0_27" vbProcedure="false">A2+A7</definedName>
    <definedName function="false" hidden="false" name="__shared_11_0_28" vbProcedure="false">A2+A3</definedName>
    <definedName function="false" hidden="false" name="__shared_12_0_0" vbProcedure="false">A7+A21+A38</definedName>
    <definedName function="false" hidden="false" name="__shared_12_0_1" vbProcedure="false">A2</definedName>
    <definedName function="false" hidden="false" name="__shared_12_0_2" vbProcedure="false">A2</definedName>
    <definedName function="false" hidden="false" name="__shared_12_0_3" vbProcedure="false">A2+A3</definedName>
    <definedName function="false" hidden="false" name="__shared_12_0_4" vbProcedure="false">A2</definedName>
    <definedName function="false" hidden="false" name="__shared_12_0_5" vbProcedure="false">A2+A4+A5+A6+A8+A3</definedName>
    <definedName function="false" hidden="false" name="__shared_12_0_6" vbProcedure="false">#ССЫЛ!+#ССЫЛ!</definedName>
    <definedName function="false" hidden="false" name="__shared_12_0_7" vbProcedure="false">A2</definedName>
    <definedName function="false" hidden="false" name="__shared_12_0_8" vbProcedure="false">A2</definedName>
    <definedName function="false" hidden="false" name="__shared_12_0_9" vbProcedure="false">A2</definedName>
    <definedName function="false" hidden="false" name="__shared_12_0_10" vbProcedure="false">A10</definedName>
    <definedName function="false" hidden="false" name="__shared_12_0_11" vbProcedure="false">A2</definedName>
    <definedName function="false" hidden="false" name="__shared_12_0_12" vbProcedure="false">A2+A5+A6</definedName>
    <definedName function="false" hidden="false" name="__shared_12_0_13" vbProcedure="false">#ССЫЛ!+#ССЫЛ!</definedName>
    <definedName function="false" hidden="false" name="__shared_12_0_14" vbProcedure="false">A2</definedName>
    <definedName function="false" hidden="false" name="__shared_12_0_15" vbProcedure="false">A2</definedName>
    <definedName function="false" hidden="false" name="__shared_12_0_16" vbProcedure="false">A2+A3</definedName>
    <definedName function="false" hidden="false" name="__shared_12_0_17" vbProcedure="false">A8</definedName>
    <definedName function="false" hidden="false" name="__shared_12_0_18" vbProcedure="false">A3</definedName>
    <definedName function="false" hidden="false" name="__shared_12_0_19" vbProcedure="false">A2+A3</definedName>
    <definedName function="false" hidden="false" name="__shared_12_0_20" vbProcedure="false">A13</definedName>
    <definedName function="false" hidden="false" name="__shared_12_0_21" vbProcedure="false">A2</definedName>
    <definedName function="false" hidden="false" name="__shared_12_0_22" vbProcedure="false">A2+A3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<sst xmlns="http://schemas.openxmlformats.org/spreadsheetml/2006/main" count="3115" uniqueCount="461">
  <si>
    <t>Приложение № 1 к решению "О бюджете муниципального образования Купчегенское сельское поселение на 2019 год и плановый период 2020 и 2021 годов".</t>
  </si>
  <si>
    <t>Источники финансирования дефицита бюджета муниципального образования Купчегенское сельское поселение на 2019 год</t>
  </si>
  <si>
    <t>(тыс. рублей)</t>
  </si>
  <si>
    <t>Наименование источника</t>
  </si>
  <si>
    <t>Код бюджетной классификации</t>
  </si>
  <si>
    <t>Сумма на 2019 год</t>
  </si>
  <si>
    <t>Дефицит бюджета</t>
  </si>
  <si>
    <t>Источники внутреннего финансирования дефицита бюджета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</si>
  <si>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</si>
  <si>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</si>
  <si>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</si>
  <si>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</si>
  <si>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</si>
  <si>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</si>
  <si>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</si>
  <si>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</si>
  <si>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</si>
  <si>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</si>
  <si>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Приложение № 2 к решению "О бюджете муниципального образования Купчегенское сельское поселение на 2019 год и плановый период 2020 и 2021 годов".</t>
  </si>
  <si>
    <t>Источники финансирования дефицита бюджета муниципального образования Купчегенское сельское поселение на плановый  период 2020 и 2021 годов</t>
  </si>
  <si>
    <t>Сумма на 2020 год</t>
  </si>
  <si>
    <t>Сумма на 2021 год</t>
  </si>
  <si>
    <t>                                                                                       Приложение 3
к решению «О бюджете 
муниципального образования Купчегенское сельское поселение
на 2019 год и на плановый период 2020 и 2021 г.г"</t>
  </si>
  <si>
    <t>Перечень главных администраторов доходов бюджета муниципального образования Купчегенское сельское поселение</t>
  </si>
  <si>
    <t>Код  главы администратора</t>
  </si>
  <si>
    <t>Код доходов</t>
  </si>
  <si>
    <t>Наименование  доходов</t>
  </si>
  <si>
    <t>Сельская администрация муниципального образования Купчегенское сельское поселение</t>
  </si>
  <si>
    <t>801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</si>
  <si>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</si>
  <si>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зако-
нодательными актами Российской Федерации на совершение нотариальных действий</t>
  </si>
  <si>
    <t>1 11 05035 10 0000 120</t>
  </si>
  <si>
    <t>Доходы от сдачи   в аренду имущества находящегося в оперативном управлении поселений и созданных ими учреждений  ( за исключением имущества муниципальных и автономных учреждений)</t>
  </si>
  <si>
    <t>1 13 01995 10 0000 130</t>
  </si>
  <si>
    <t>Прочие доходы   от оказания платных услуг(работ) получателями средств бюджетов поселений</t>
  </si>
  <si>
    <t>1 14 02052 10 0000 410</t>
  </si>
  <si>
    <t>Доходы от реализации имущества находящегося в оперативном управлении учреждений,находящихся в ведении органов управления поселений (за исключением имущества муниципальных бюджетных и автономных учреждений) в части реализации основных средств по указанному имуществу</t>
  </si>
  <si>
    <t>1 14 02052 10 0000 440</t>
  </si>
  <si>
    <t>Доходы от реализации имущества находящегося в оперативном управлении учреждений,находящихся в ведении органов управления поселений (за исключением имущества муниципальных бюджетных и автономных учреждений)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</si>
  <si>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</si>
  <si>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поселений(за исключением  имущества  муниципальных бюджетных и  автономных учреждений,  а  также   имущества   муниципальных унитарных предприятий, в том числе  казенных) в части реализации основных средств по указанному  имуществу</t>
  </si>
  <si>
    <t>1 14 02053 10 0000 440</t>
  </si>
  <si>
    <t>Доходы от реализации иного имущества,находящегосяв собственности поселений((за исключением  имущества  муниципальных бюджетных и автономных учреждений,  а  также   имущества   муниципальных унитарных предприятий, в том числе  казенных )в части реализации материальных запасов по указанному имуществу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</si>
  <si>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</si>
  <si>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</si>
  <si>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</si>
  <si>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 бюджетов поселений</t>
  </si>
  <si>
    <t>2 02 15001 10 0000 150</t>
  </si>
  <si>
    <t>Дотации бюджетам сельских поселений на выравнивание бюджетной обеспеченности</t>
  </si>
  <si>
    <t>2 02 02999 10 0000 151</t>
  </si>
  <si>
    <t>Прочие субсидии бюджетам поселений</t>
  </si>
  <si>
    <t>2 02 35118 10 0000 150</t>
  </si>
  <si>
    <t>Субвенции бюджетам сельских поселений на осуществление первичного воинского учета на территориях,где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</si>
  <si>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</si>
  <si>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</si>
  <si>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</si>
  <si>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</si>
  <si>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2 02 04999 10 0000 151</t>
  </si>
  <si>
    <t>Иные межбюджетные трансферты ,передаваемые бюджетам поселений</t>
  </si>
  <si>
    <t>2 19 60010 10 0000 150</t>
  </si>
  <si>
    <t>Возврат остатков субвенций,субсидий и иных межбюджетных трансфертов,имеющих целевое назначение, прошлых лет из бюджетов поселений</t>
  </si>
  <si>
    <t>                                                                                                       Приложение 4
к решению «О бюджете муниципального образования Купчегенское сельское поселение на 2019 год и на плановый период 2020 и 2021 г.г.»</t>
  </si>
  <si>
    <t>Перечень главных администраторов источников финансирования дефицита бюджета муниципального образования Купчегенское сельское поселение на 2019 год на плановый период 2020 и 2021 г.г.</t>
  </si>
  <si>
    <t>Код главы</t>
  </si>
  <si>
    <t>Код группы, подгруппы, статьи и вида источников</t>
  </si>
  <si>
    <t>Наименование</t>
  </si>
  <si>
    <t>0105 020110 0000 510</t>
  </si>
  <si>
    <t>Увеличение остатков средств бюджета</t>
  </si>
  <si>
    <t>0105 020110 0000 610</t>
  </si>
  <si>
    <t>Уменьшение остатков средств бюджета</t>
  </si>
  <si>
    <t>106 020110 0000 610</t>
  </si>
  <si>
    <t>0105 000000 0000 000</t>
  </si>
  <si>
    <t>           Приложение 5                                 к решению "О бюджете муниципального образования "Купчегенское сельское поселение на 2019 г. и плановый период 2020 и 2021 г.г."</t>
  </si>
  <si>
    <t>Объем поступлений доходов по основным источникам муниципального образования Купчегенское сельское поселение в 2019 году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</si>
  <si>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</si>
  <si>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</si>
  <si>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</si>
  <si>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</si>
  <si>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</si>
  <si>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Сумма с учетом изменений на 2019г.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</si>
  <si>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</si>
  <si>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</si>
  <si>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</si>
  <si>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</si>
  <si>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</si>
  <si>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</si>
  <si>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</si>
  <si>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</si>
  <si>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</si>
  <si>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rFont val="Times New Roman"/>
        <charset val="204"/>
        <family val="1"/>
        <sz val="10"/>
        <vertAlign val="superscript"/>
      </rPr>
      <t xml:space="preserve">1</t>
    </r>
    <r>
      <rPr>
        <rFont val="Times New Roman"/>
        <charset val="204"/>
        <family val="1"/>
        <sz val="10"/>
      </rPr>
      <t xml:space="preserve"> и 228 Налогового кодекса Российской Федерации</t>
    </r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</si>
  <si>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</si>
  <si>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</si>
  <si>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</si>
  <si>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</si>
  <si>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</si>
  <si>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</si>
  <si>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</si>
  <si>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</si>
  <si>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</si>
  <si>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</si>
  <si>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</si>
  <si>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</si>
  <si>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</si>
  <si>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</si>
  <si>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</si>
  <si>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</si>
  <si>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</si>
  <si>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</si>
  <si>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</si>
  <si>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</si>
  <si>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</si>
  <si>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</si>
  <si>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</si>
  <si>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</si>
  <si>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</si>
  <si>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</si>
  <si>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</si>
  <si>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</si>
  <si>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</si>
  <si>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</si>
  <si>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</si>
  <si>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</si>
  <si>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</si>
  <si>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</si>
  <si>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 общего характкра</t>
  </si>
  <si>
    <t>2 02 30000 00 0000 150</t>
  </si>
  <si>
    <t>СУБВЕНЦИЙ  БЮДЖЕТАМ СУБЪЕКТОВ РФ И МУНИЦИПАЛЬНЫХ ОБРАЗОВАНИЙ</t>
  </si>
  <si>
    <t>2 02 03024 10 0000 151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</si>
  <si>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</si>
  <si>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</si>
  <si>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</si>
  <si>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</si>
  <si>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</si>
  <si>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</si>
  <si>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</si>
  <si>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уровня: на софинансирование расходов местных бюджетов на оплату труда и начисления на выплаты по оплате труда работников бюджетной сферы в Республике Алтай, в том числе, на категорию работников бюджетной сферы заработная плата которых равна минимальному размеру оплаты труда на 2019 год </t>
  </si>
  <si>
    <t>ВСЕГО ДОХОДОВ</t>
  </si>
  <si>
    <t>                                                                Приложение 6
к решению "О бюджете муниципального образования Купчегенское сельское поселение на 2019 год и на плановый период 2020 и 2021 г.г."</t>
  </si>
  <si>
    <t>Объем поступлений доходов по основным источникам муниципального образования Купчегенское сельское поселение на плановый период 2020 и 2021 годов</t>
  </si>
  <si>
    <t>Сессия утвержденная на 2020год</t>
  </si>
  <si>
    <t>Изменения (+;-)</t>
  </si>
  <si>
    <t>Сумма с учетом изменений на 2020 год</t>
  </si>
  <si>
    <t>Сумма на 2021год</t>
  </si>
  <si>
    <t>НАЛОГОВЫЕ ДОХОДЫ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</si>
  <si>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rFont val="Times New Roman"/>
        <charset val="204"/>
        <family val="1"/>
        <sz val="11"/>
        <vertAlign val="superscript"/>
      </rPr>
      <t xml:space="preserve">1</t>
    </r>
    <r>
      <rPr>
        <rFont val="Times New Roman"/>
        <charset val="204"/>
        <family val="1"/>
        <sz val="11"/>
      </rPr>
      <t xml:space="preserve"> и 228 Налогового кодекса Российской Федерации</t>
    </r>
  </si>
  <si>
    <t>1 08 00000 00 0000 000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</si>
  <si>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</si>
  <si>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</si>
  <si>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2 02 15000 00 0000 150</t>
  </si>
  <si>
    <t>2 02 15001 00 0000 150</t>
  </si>
  <si>
    <t>2 02 35000 00 0000 150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</si>
  <si>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</si>
  <si>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                                                                                                       Приложение 7
к решению «О бюджете муниципального образования Купчегенское сельское поселение
на 2019 год и на плановый период 2020 и 2021 г.г."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</si>
  <si>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2019 год</t>
  </si>
  <si>
    <t>Наименование показателя</t>
  </si>
  <si>
    <t>Раздел, подраздел</t>
  </si>
  <si>
    <t>Изменения на 2016 год (+;-)</t>
  </si>
  <si>
    <t>Сумма на 2019г.</t>
  </si>
  <si>
    <t>изменение</t>
  </si>
  <si>
    <t>Сумма с учетом изменений  на 2019 год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</si>
  <si>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</si>
  <si>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</si>
  <si>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</si>
  <si>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</si>
  <si>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</si>
  <si>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</si>
  <si>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</si>
  <si>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</si>
  <si>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</si>
  <si>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</si>
  <si>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</si>
  <si>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</si>
  <si>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</si>
  <si>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</si>
  <si>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</si>
  <si>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</si>
  <si>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</si>
  <si>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</si>
  <si>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</si>
  <si>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</si>
  <si>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</si>
  <si>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</si>
  <si>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</si>
  <si>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</si>
  <si>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</si>
  <si>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</si>
  <si>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</si>
  <si>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</si>
  <si>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</si>
  <si>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</si>
  <si>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</si>
  <si>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</si>
  <si>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</si>
  <si>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</si>
  <si>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</si>
  <si>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</si>
  <si>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</si>
  <si>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</si>
  <si>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</si>
  <si>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</si>
  <si>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</si>
  <si>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</si>
  <si>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</si>
  <si>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</si>
  <si>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</si>
  <si>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</si>
  <si>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</si>
  <si>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</si>
  <si>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</si>
  <si>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</si>
  <si>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</si>
  <si>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</si>
  <si>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</si>
  <si>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</si>
  <si>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</si>
  <si>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</si>
  <si>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</si>
  <si>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</si>
  <si>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</si>
  <si>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</si>
  <si>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</si>
  <si>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</si>
  <si>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</si>
  <si>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</si>
  <si>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</si>
  <si>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</si>
  <si>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</si>
  <si>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</si>
  <si>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</si>
  <si>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</si>
  <si>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</si>
  <si>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</si>
  <si>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</si>
  <si>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</si>
  <si>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</si>
  <si>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</si>
  <si>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</si>
  <si>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</si>
  <si>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</si>
  <si>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</si>
  <si>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</si>
  <si>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</si>
  <si>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</si>
  <si>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</si>
  <si>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</si>
  <si>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</si>
  <si>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</si>
  <si>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</si>
  <si>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</si>
  <si>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</si>
  <si>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</si>
  <si>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</si>
  <si>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</si>
  <si>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</si>
  <si>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</si>
  <si>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</si>
  <si>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</si>
  <si>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                                  Приложение 8
к решению «О бюджете 
муниципального образования Купчегенское сельское поселение
на 2019 год и на плановый период 2020 и 2021.г."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</si>
  <si>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плановый период 2020 и 2021 годов</t>
  </si>
  <si>
    <t>сессия утвержденная на 2020г.</t>
  </si>
  <si>
    <t>Сессия утвержденная на 2019 год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</si>
  <si>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</si>
  <si>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</si>
  <si>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</si>
  <si>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</si>
  <si>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</si>
  <si>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</si>
  <si>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</si>
  <si>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</si>
  <si>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</si>
  <si>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</si>
  <si>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</si>
  <si>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</si>
  <si>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</si>
  <si>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</si>
  <si>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</si>
  <si>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</si>
  <si>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</si>
  <si>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</si>
  <si>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</si>
  <si>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</si>
  <si>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</si>
  <si>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</si>
  <si>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</si>
  <si>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</si>
  <si>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Приложение №9                                      к  решению «О бюджете муниципального образования Купчегенское сельское поселение
на 2019 год и на плановый период 2020 и 2021г.г."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</si>
  <si>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2019 год"</t>
  </si>
  <si>
    <t>тыс.руб.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</si>
  <si>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</si>
  <si>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</si>
  <si>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</si>
  <si>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</si>
  <si>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</si>
  <si>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</si>
  <si>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</si>
  <si>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</si>
  <si>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Сумма на 2019год</t>
  </si>
  <si>
    <t>Изменение</t>
  </si>
  <si>
    <t>Сумма с учетом изменений на 2019 год, тыс.рублей</t>
  </si>
  <si>
    <t>3</t>
  </si>
  <si>
    <t>4</t>
  </si>
  <si>
    <t>5</t>
  </si>
  <si>
    <t>1.</t>
  </si>
  <si>
    <t>Администрация Купчегенского сельского поселения</t>
  </si>
  <si>
    <t>1.1.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</si>
  <si>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</si>
  <si>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</si>
  <si>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</si>
  <si>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</si>
  <si>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</si>
  <si>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</si>
  <si>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</si>
  <si>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</si>
  <si>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</si>
  <si>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</si>
  <si>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</si>
  <si>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</si>
  <si>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</si>
  <si>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</si>
  <si>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</si>
  <si>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</si>
  <si>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</si>
  <si>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</si>
  <si>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</si>
  <si>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</si>
  <si>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</si>
  <si>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</si>
  <si>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</si>
  <si>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</si>
  <si>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</si>
  <si>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</si>
  <si>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</si>
  <si>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</si>
  <si>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</si>
  <si>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</si>
  <si>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</si>
  <si>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</si>
  <si>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</si>
  <si>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</si>
  <si>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</si>
  <si>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</si>
  <si>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</si>
  <si>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</si>
  <si>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</si>
  <si>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</si>
  <si>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</si>
  <si>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</si>
  <si>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</si>
  <si>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</si>
  <si>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</si>
  <si>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</si>
  <si>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</si>
  <si>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</si>
  <si>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</si>
  <si>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</si>
  <si>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</si>
  <si>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</si>
  <si>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1.2.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</si>
  <si>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</si>
  <si>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</si>
  <si>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</si>
  <si>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</si>
  <si>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</si>
  <si>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 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</si>
  <si>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</si>
  <si>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</si>
  <si>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</si>
  <si>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</si>
  <si>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</si>
  <si>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</si>
  <si>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</si>
  <si>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1.3.</t>
  </si>
  <si>
    <t>ВЦП "Развитие систем жизнеобеспечения на 2015-2018 гг."</t>
  </si>
  <si>
    <t>0120100000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</si>
  <si>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</si>
  <si>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1.4.</t>
  </si>
  <si>
    <t>Подпрограмма «Развитие экономического и налогового потенциала Купчегенского сельского поселения на 2015-20188 г.г.»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</si>
  <si>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</si>
  <si>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</si>
  <si>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</si>
  <si>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</si>
  <si>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Муниципальная программа "Экономическое развитие муниципального образования «Купчегенского сельское поселение»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</si>
  <si>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</si>
  <si>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</si>
  <si>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</si>
  <si>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</si>
  <si>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</si>
  <si>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</si>
  <si>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</si>
  <si>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</si>
  <si>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</si>
  <si>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</si>
  <si>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</si>
  <si>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</si>
  <si>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</si>
  <si>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</si>
  <si>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1.5.</t>
  </si>
  <si>
    <t>0130000000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</si>
  <si>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  на 2015-2018 гг."</t>
  </si>
  <si>
    <t>0130100000</t>
  </si>
  <si>
    <t>Подпрограмма "Развитие экономического и налогового потенциала Купчегенского сельского поселения</t>
  </si>
  <si>
    <t>Перечисление средств по соглашению</t>
  </si>
  <si>
    <t>540</t>
  </si>
  <si>
    <t>1.6.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</si>
  <si>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</si>
  <si>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</si>
  <si>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</si>
  <si>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</si>
  <si>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</si>
  <si>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1.7.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</si>
  <si>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</si>
  <si>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</si>
  <si>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</si>
  <si>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</si>
  <si>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0130300000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</si>
  <si>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</si>
  <si>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01303S8500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</si>
  <si>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</si>
  <si>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0130300001</t>
  </si>
  <si>
    <t>Условно утверждаемые расходы</t>
  </si>
  <si>
    <t>Приложение 10                                                                    к решению «О бюджете муниципального образования Купчегенское сельское поселение на 2019 год и на плановый период 2020 и 2021 г.г."</t>
  </si>
  <si>
    <t>Распределение бюджетных ассигнований 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плановый период 2020 и 2021 годов"</t>
  </si>
  <si>
    <t>Сумма</t>
  </si>
  <si>
    <t>Изменение на 2016 год (+;-)</t>
  </si>
  <si>
    <t>Сессия утвержденная на 2020 год</t>
  </si>
  <si>
    <t>изменения (+,-)</t>
  </si>
  <si>
    <t>Сумма  на 2021 год</t>
  </si>
  <si>
    <t>Муниципальная программа "Комплексное развитие территории Купчегенского сельского поселения</t>
  </si>
  <si>
    <t>99000Ш2</t>
  </si>
  <si>
    <t>ПРОЧИЕ МЕРОПРИЯТИЯ</t>
  </si>
  <si>
    <t>99</t>
  </si>
  <si>
    <t>999</t>
  </si>
  <si>
    <t>                                                                                           Приложение 11
к решению «О бюджете муниципального образования Купчегенское сельское поселение
на 2019 год и на плановый период 2020 и 2021 г.г."</t>
  </si>
  <si>
    <t>Ведомственная структура расходов  бюджета муниципального образования Купчегенское сельское поселение  на 2019 год"</t>
  </si>
  <si>
    <t>6</t>
  </si>
  <si>
    <t>7</t>
  </si>
  <si>
    <t>Пени, штрафы за несвоевременную уплату налогов </t>
  </si>
  <si>
    <t>853</t>
  </si>
  <si>
    <t>Подпрограмма "Повышение качества управления муниципальным имуществом и земельными ресурсами Купчегенского сельского поселения"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</si>
  <si>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поселения»</t>
  </si>
  <si>
    <t>ВЦП "Развитие систем жизнеобеспечения"</t>
  </si>
  <si>
    <t>ВЦП "Развитие систем жизнеобеспечения на МО Купчегенское сельское поселение"</t>
  </si>
  <si>
    <t>Мероприятия  в области благоустройства  в рамках ВЦП "Развитие систем жизнеобеспечения МО Купчегенское сельское поселение"</t>
  </si>
  <si>
    <t>243</t>
  </si>
  <si>
    <t>Приложение 12                                                         к решению  «О бюджете муниципального образования Купчегенское сельское поселение на 2019 год и на плановый период 2020 и 2021 г.г."</t>
  </si>
  <si>
    <t>Ведомственная структура расходов  бюджета муниципального образования Купчегенское сельское поселение  на плановый период 2020 и 2021 годов"</t>
  </si>
  <si>
    <t>Сумма  с учетом изменений на 2020 год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</si>
  <si>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 "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</si>
  <si>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сельское"</t>
  </si>
  <si>
    <t>Приложение 13                        к решению «О бюджете  муниципального образования Купчегенское сельское поселение на 2019 год и плановый период 2020 и 2021 годов»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</si>
  <si>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 на 2019 год</t>
  </si>
  <si>
    <t>Код МП</t>
  </si>
  <si>
    <t>Наименование муниципальной программы</t>
  </si>
  <si>
    <t>План на 2019 год</t>
  </si>
  <si>
    <t>Уточненный план на 2019 год</t>
  </si>
  <si>
    <t>Итого</t>
  </si>
  <si>
    <t>Приложение 14                                 к решению «О бюджете  муниципального образования Купчегенское сельское поселение на 2019 год и плановый период 2020 и 2021 годов"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</si>
  <si>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  на 2020 и 2021 годы</t>
  </si>
  <si>
    <t>План на 2020 год</t>
  </si>
  <si>
    <t>Уточненный план на 2020 год</t>
  </si>
  <si>
    <t>Уточненный план на 2021 год</t>
  </si>
</sst>
</file>

<file path=xl/styles.xml><?xml version="1.0" encoding="utf-8"?>
<styleSheet xmlns="http://schemas.openxmlformats.org/spreadsheetml/2006/main">
  <numFmts count="8">
    <numFmt formatCode="GENERAL" numFmtId="164"/>
    <numFmt formatCode="0.00" numFmtId="165"/>
    <numFmt formatCode="@" numFmtId="166"/>
    <numFmt formatCode="_-* #,##0.00_р_._-;\-* #,##0.00_р_._-;_-* \-??_р_._-;_-@_-" numFmtId="167"/>
    <numFmt formatCode="0" numFmtId="168"/>
    <numFmt formatCode="_-* #,##0.00_р_._-;\-* #,##0.00_р_._-;_-* \-??_р_._-;_-@_-" numFmtId="169"/>
    <numFmt formatCode="DD/MM/YYYY" numFmtId="170"/>
    <numFmt formatCode="_-* #,##0.00&quot;р.&quot;_-;\-* #,##0.00&quot;р.&quot;_-;_-* \-??&quot;р.&quot;_-;_-@_-" numFmtId="171"/>
  </numFmts>
  <fonts count="30">
    <font>
      <name val="Arial Cyr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sz val="14"/>
    </font>
    <font>
      <name val="Times New Roman"/>
      <charset val="204"/>
      <family val="1"/>
      <sz val="12"/>
    </font>
    <font>
      <name val="Times New Roman"/>
      <charset val="204"/>
      <family val="1"/>
      <b val="true"/>
      <sz val="12"/>
    </font>
    <font>
      <name val="Times New Roman"/>
      <charset val="204"/>
      <family val="1"/>
      <b val="true"/>
      <sz val="14"/>
    </font>
    <font>
      <name val="Times New Roman"/>
      <charset val="204"/>
      <family val="1"/>
      <sz val="10"/>
    </font>
    <font>
      <name val="Times New Roman"/>
      <charset val="204"/>
      <family val="1"/>
      <sz val="11"/>
    </font>
    <font>
      <name val="Times New Roman"/>
      <charset val="204"/>
      <family val="1"/>
      <b val="true"/>
      <sz val="11"/>
    </font>
    <font>
      <name val="Times New Roman"/>
      <charset val="204"/>
      <family val="1"/>
      <b val="true"/>
      <sz val="10"/>
    </font>
    <font>
      <name val="Arial Cyr"/>
      <charset val="204"/>
      <family val="2"/>
      <sz val="14"/>
    </font>
    <font>
      <name val="Times New Roman"/>
      <charset val="204"/>
      <family val="1"/>
      <b val="true"/>
      <color rgb="00000000"/>
      <sz val="10"/>
    </font>
    <font>
      <name val="Times New Roman"/>
      <charset val="204"/>
      <family val="1"/>
      <color rgb="00000000"/>
      <sz val="10"/>
    </font>
    <font>
      <name val="Times New Roman"/>
      <charset val="204"/>
      <family val="1"/>
      <sz val="10"/>
      <vertAlign val="superscript"/>
    </font>
    <font>
      <name val="Times New Roman"/>
      <charset val="204"/>
      <family val="1"/>
      <i val="true"/>
      <sz val="10"/>
    </font>
    <font>
      <name val="Times New Roman"/>
      <charset val="204"/>
      <family val="1"/>
      <b val="true"/>
      <i val="true"/>
      <sz val="10"/>
    </font>
    <font>
      <name val="Arial Cyr"/>
      <charset val="204"/>
      <family val="2"/>
      <sz val="11"/>
    </font>
    <font>
      <name val="Times New Roman"/>
      <charset val="204"/>
      <family val="1"/>
      <b val="true"/>
      <color rgb="00000000"/>
      <sz val="11"/>
    </font>
    <font>
      <name val="Times New Roman"/>
      <charset val="204"/>
      <family val="1"/>
      <color rgb="00000000"/>
      <sz val="11"/>
    </font>
    <font>
      <name val="Times New Roman"/>
      <charset val="204"/>
      <family val="1"/>
      <sz val="11"/>
      <vertAlign val="superscript"/>
    </font>
    <font>
      <name val="Times New Roman"/>
      <charset val="204"/>
      <family val="1"/>
      <color rgb="00000000"/>
      <sz val="8"/>
    </font>
    <font>
      <name val="Times New Roman"/>
      <charset val="204"/>
      <family val="1"/>
      <color rgb="00000000"/>
      <sz val="12"/>
    </font>
    <font>
      <name val="Arial Cyr"/>
      <charset val="204"/>
      <family val="2"/>
      <b val="true"/>
      <sz val="10"/>
    </font>
    <font>
      <name val="Times New Roman"/>
      <charset val="204"/>
      <family val="1"/>
      <color rgb="00FF0000"/>
      <sz val="11"/>
    </font>
    <font>
      <name val="Times New Roman"/>
      <charset val="204"/>
      <family val="1"/>
      <color rgb="00FF0000"/>
      <sz val="12"/>
    </font>
    <font>
      <name val="Times New Roman"/>
      <charset val="204"/>
      <family val="1"/>
      <b val="true"/>
      <color rgb="00000000"/>
      <sz val="12"/>
    </font>
    <font>
      <name val="Times New Roman"/>
      <charset val="204"/>
      <family val="1"/>
      <sz val="8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  <fill>
      <patternFill patternType="solid">
        <fgColor rgb="00FFFF00"/>
        <bgColor rgb="00FFFF00"/>
      </patternFill>
    </fill>
  </fills>
  <borders count="28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medium"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medium"/>
      <top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medium"/>
      <top style="hair"/>
      <bottom style="hair"/>
      <diagonal/>
    </border>
    <border diagonalDown="false" diagonalUp="false">
      <left style="thin"/>
      <right/>
      <top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71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363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4" xfId="21"/>
    <xf applyAlignment="false" applyBorder="false" applyFont="true" applyProtection="false" borderId="0" fillId="0" fontId="5" numFmtId="164" xfId="21"/>
    <xf applyAlignment="true" applyBorder="true" applyFont="true" applyProtection="false" borderId="0" fillId="0" fontId="6" numFmtId="164" xfId="21">
      <alignment horizontal="left" indent="0" shrinkToFit="false" textRotation="0" vertical="center" wrapText="true"/>
    </xf>
    <xf applyAlignment="true" applyBorder="true" applyFont="true" applyProtection="false" borderId="0" fillId="0" fontId="7" numFmtId="164" xfId="21">
      <alignment horizontal="center" indent="0" shrinkToFit="false" textRotation="0" vertical="center" wrapText="true"/>
    </xf>
    <xf applyAlignment="true" applyBorder="true" applyFont="true" applyProtection="false" borderId="0" fillId="0" fontId="8" numFmtId="164" xfId="21">
      <alignment horizontal="center" indent="0" shrinkToFit="false" textRotation="0" vertical="center" wrapText="true"/>
    </xf>
    <xf applyAlignment="true" applyBorder="true" applyFont="true" applyProtection="false" borderId="0" fillId="0" fontId="6" numFmtId="164" xfId="21">
      <alignment horizontal="center" indent="0" shrinkToFit="false" textRotation="0" vertical="center" wrapText="true"/>
    </xf>
    <xf applyAlignment="true" applyBorder="true" applyFont="true" applyProtection="false" borderId="1" fillId="0" fontId="7" numFmtId="164" xfId="21">
      <alignment horizontal="center" indent="0" shrinkToFit="false" textRotation="0" vertical="center" wrapText="true"/>
    </xf>
    <xf applyAlignment="true" applyBorder="true" applyFont="true" applyProtection="false" borderId="2" fillId="0" fontId="7" numFmtId="164" xfId="21">
      <alignment horizontal="center" indent="0" shrinkToFit="false" textRotation="0" vertical="center" wrapText="true"/>
    </xf>
    <xf applyAlignment="true" applyBorder="true" applyFont="true" applyProtection="false" borderId="3" fillId="0" fontId="7" numFmtId="164" xfId="21">
      <alignment horizontal="center" indent="0" shrinkToFit="false" textRotation="0" vertical="center" wrapText="true"/>
    </xf>
    <xf applyAlignment="true" applyBorder="true" applyFont="true" applyProtection="false" borderId="4" fillId="0" fontId="7" numFmtId="164" xfId="21">
      <alignment horizontal="left" indent="0" shrinkToFit="false" textRotation="0" vertical="center" wrapText="true"/>
    </xf>
    <xf applyAlignment="true" applyBorder="true" applyFont="true" applyProtection="false" borderId="5" fillId="0" fontId="7" numFmtId="164" xfId="21">
      <alignment horizontal="general" indent="0" shrinkToFit="false" textRotation="0" vertical="center" wrapText="true"/>
    </xf>
    <xf applyAlignment="true" applyBorder="true" applyFont="true" applyProtection="false" borderId="6" fillId="0" fontId="7" numFmtId="165" xfId="21">
      <alignment horizontal="center" indent="0" shrinkToFit="false" textRotation="0" vertical="center" wrapText="true"/>
    </xf>
    <xf applyAlignment="true" applyBorder="true" applyFont="true" applyProtection="false" borderId="7" fillId="0" fontId="7" numFmtId="166" xfId="21">
      <alignment horizontal="left" indent="0" shrinkToFit="false" textRotation="0" vertical="center" wrapText="true"/>
    </xf>
    <xf applyAlignment="true" applyBorder="true" applyFont="true" applyProtection="false" borderId="8" fillId="0" fontId="7" numFmtId="166" xfId="21">
      <alignment horizontal="center" indent="0" shrinkToFit="false" textRotation="0" vertical="center" wrapText="true"/>
    </xf>
    <xf applyAlignment="true" applyBorder="true" applyFont="true" applyProtection="false" borderId="9" fillId="0" fontId="7" numFmtId="165" xfId="21">
      <alignment horizontal="center" indent="0" shrinkToFit="false" textRotation="0" vertical="center" wrapText="true"/>
    </xf>
    <xf applyAlignment="true" applyBorder="true" applyFont="true" applyProtection="false" borderId="7" fillId="0" fontId="6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6" numFmtId="166" xfId="21">
      <alignment horizontal="center" indent="0" shrinkToFit="false" textRotation="0" vertical="center" wrapText="true"/>
    </xf>
    <xf applyAlignment="true" applyBorder="true" applyFont="true" applyProtection="false" borderId="9" fillId="0" fontId="6" numFmtId="165" xfId="21">
      <alignment horizontal="center" indent="0" shrinkToFit="false" textRotation="0" vertical="center" wrapText="true"/>
    </xf>
    <xf applyAlignment="true" applyBorder="true" applyFont="true" applyProtection="false" borderId="10" fillId="0" fontId="6" numFmtId="164" xfId="21">
      <alignment horizontal="general" indent="0" shrinkToFit="false" textRotation="0" vertical="center" wrapText="true"/>
    </xf>
    <xf applyAlignment="true" applyBorder="true" applyFont="true" applyProtection="false" borderId="11" fillId="0" fontId="6" numFmtId="166" xfId="21">
      <alignment horizontal="center" indent="0" shrinkToFit="false" textRotation="0" vertical="center" wrapText="true"/>
    </xf>
    <xf applyAlignment="true" applyBorder="true" applyFont="true" applyProtection="false" borderId="12" fillId="0" fontId="6" numFmtId="165" xfId="21">
      <alignment horizontal="center" indent="0" shrinkToFit="false" textRotation="0" vertical="center" wrapText="true"/>
    </xf>
    <xf applyAlignment="true" applyBorder="false" applyFont="true" applyProtection="false" borderId="0" fillId="0" fontId="6" numFmtId="164" xfId="21">
      <alignment horizontal="left" indent="0" shrinkToFit="false" textRotation="0" vertical="center" wrapText="true"/>
    </xf>
    <xf applyAlignment="true" applyBorder="true" applyFont="true" applyProtection="false" borderId="13" fillId="0" fontId="6" numFmtId="165" xfId="21">
      <alignment horizontal="center" indent="0" shrinkToFit="false" textRotation="0" vertical="center" wrapText="true"/>
    </xf>
    <xf applyAlignment="false" applyBorder="false" applyFont="true" applyProtection="false" borderId="0" fillId="0" fontId="9" numFmtId="164" xfId="21"/>
    <xf applyAlignment="true" applyBorder="false" applyFont="true" applyProtection="false" borderId="0" fillId="0" fontId="9" numFmtId="164" xfId="21">
      <alignment horizontal="justify" indent="0" shrinkToFit="false" textRotation="0" vertical="bottom" wrapText="false"/>
    </xf>
    <xf applyAlignment="true" applyBorder="false" applyFont="true" applyProtection="false" borderId="0" fillId="0" fontId="10" numFmtId="164" xfId="21">
      <alignment horizontal="general" indent="0" shrinkToFit="false" textRotation="0" vertical="top" wrapText="true"/>
    </xf>
    <xf applyAlignment="true" applyBorder="false" applyFont="true" applyProtection="false" borderId="0" fillId="0" fontId="9" numFmtId="164" xfId="21">
      <alignment horizontal="right" indent="0" shrinkToFit="false" textRotation="0" vertical="top" wrapText="true"/>
    </xf>
    <xf applyAlignment="true" applyBorder="false" applyFont="true" applyProtection="false" borderId="0" fillId="0" fontId="5" numFmtId="164" xfId="21">
      <alignment horizontal="left" indent="0" shrinkToFit="false" textRotation="0" vertical="bottom" wrapText="false"/>
    </xf>
    <xf applyAlignment="true" applyBorder="false" applyFont="true" applyProtection="false" borderId="0" fillId="0" fontId="11" numFmtId="164" xfId="21">
      <alignment horizontal="center" indent="0" shrinkToFit="false" textRotation="0" vertical="top" wrapText="true"/>
    </xf>
    <xf applyAlignment="true" applyBorder="false" applyFont="true" applyProtection="false" borderId="0" fillId="0" fontId="7" numFmtId="164" xfId="21">
      <alignment horizontal="left" indent="0" shrinkToFit="false" textRotation="0" vertical="bottom" wrapText="false"/>
    </xf>
    <xf applyAlignment="true" applyBorder="false" applyFont="true" applyProtection="false" borderId="0" fillId="0" fontId="6" numFmtId="164" xfId="21">
      <alignment horizontal="left" indent="0" shrinkToFit="false" textRotation="0" vertical="bottom" wrapText="false"/>
    </xf>
    <xf applyAlignment="true" applyBorder="false" applyFont="true" applyProtection="false" borderId="0" fillId="0" fontId="6" numFmtId="164" xfId="21">
      <alignment horizontal="justify" indent="0" shrinkToFit="false" textRotation="0" vertical="bottom" wrapText="false"/>
    </xf>
    <xf applyAlignment="true" applyBorder="false" applyFont="true" applyProtection="false" borderId="0" fillId="0" fontId="8" numFmtId="164" xfId="21">
      <alignment horizontal="center" indent="0" shrinkToFit="false" textRotation="0" vertical="center" wrapText="false"/>
    </xf>
    <xf applyAlignment="true" applyBorder="true" applyFont="true" applyProtection="false" borderId="8" fillId="0" fontId="12" numFmtId="164" xfId="21">
      <alignment horizontal="center" indent="0" shrinkToFit="false" textRotation="0" vertical="center" wrapText="true"/>
    </xf>
    <xf applyAlignment="true" applyBorder="false" applyFont="true" applyProtection="false" borderId="0" fillId="0" fontId="5" numFmtId="164" xfId="21">
      <alignment horizontal="center" indent="0" shrinkToFit="false" textRotation="0" vertical="bottom" wrapText="false"/>
    </xf>
    <xf applyAlignment="true" applyBorder="true" applyFont="true" applyProtection="false" borderId="8" fillId="0" fontId="12" numFmtId="164" xfId="21">
      <alignment horizontal="center" indent="0" shrinkToFit="false" textRotation="0" vertical="top" wrapText="true"/>
    </xf>
    <xf applyAlignment="true" applyBorder="false" applyFont="true" applyProtection="false" borderId="0" fillId="0" fontId="13" numFmtId="164" xfId="21">
      <alignment horizontal="center" indent="0" shrinkToFit="false" textRotation="0" vertical="bottom" wrapText="false"/>
    </xf>
    <xf applyAlignment="true" applyBorder="true" applyFont="true" applyProtection="false" borderId="14" fillId="0" fontId="9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9" numFmtId="164" xfId="21">
      <alignment horizontal="center" indent="0" shrinkToFit="false" textRotation="0" vertical="bottom" wrapText="false"/>
    </xf>
    <xf applyAlignment="true" applyBorder="true" applyFont="true" applyProtection="false" borderId="8" fillId="0" fontId="9" numFmtId="164" xfId="21">
      <alignment horizontal="center" indent="0" shrinkToFit="false" textRotation="0" vertical="bottom" wrapText="true"/>
    </xf>
    <xf applyAlignment="true" applyBorder="true" applyFont="true" applyProtection="false" borderId="8" fillId="0" fontId="9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12" numFmtId="164" xfId="21">
      <alignment horizontal="center" indent="0" shrinkToFit="false" textRotation="0" vertical="bottom" wrapText="true"/>
    </xf>
    <xf applyAlignment="true" applyBorder="true" applyFont="true" applyProtection="false" borderId="15" fillId="0" fontId="12" numFmtId="164" xfId="21">
      <alignment horizontal="center" indent="0" shrinkToFit="false" textRotation="0" vertical="bottom" wrapText="true"/>
    </xf>
    <xf applyAlignment="false" applyBorder="false" applyFont="true" applyProtection="false" borderId="0" fillId="0" fontId="5" numFmtId="164" xfId="21"/>
    <xf applyAlignment="true" applyBorder="true" applyFont="true" applyProtection="false" borderId="14" fillId="0" fontId="9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9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9" numFmtId="164" xfId="21">
      <alignment horizontal="general" indent="0" shrinkToFit="false" textRotation="0" vertical="bottom" wrapText="true"/>
    </xf>
    <xf applyAlignment="true" applyBorder="true" applyFont="true" applyProtection="false" borderId="8" fillId="0" fontId="9" numFmtId="166" xfId="21">
      <alignment horizontal="center" indent="0" shrinkToFit="false" textRotation="0" vertical="center" wrapText="true"/>
    </xf>
    <xf applyAlignment="true" applyBorder="true" applyFont="true" applyProtection="false" borderId="8" fillId="0" fontId="9" numFmtId="164" xfId="21">
      <alignment horizontal="justify" indent="0" shrinkToFit="false" textRotation="0" vertical="top" wrapText="true"/>
    </xf>
    <xf applyAlignment="true" applyBorder="false" applyFont="false" applyProtection="false" borderId="0" fillId="0" fontId="0" numFmtId="164" xfId="21">
      <alignment horizontal="center" indent="0" shrinkToFit="false" textRotation="0" vertical="bottom" wrapText="false"/>
    </xf>
    <xf applyAlignment="true" applyBorder="false" applyFont="true" applyProtection="false" borderId="0" fillId="0" fontId="10" numFmtId="164" xfId="21">
      <alignment horizontal="general" indent="0" shrinkToFit="false" textRotation="0" vertical="bottom" wrapText="true"/>
    </xf>
    <xf applyAlignment="true" applyBorder="false" applyFont="true" applyProtection="false" borderId="0" fillId="0" fontId="10" numFmtId="164" xfId="21">
      <alignment horizontal="right" indent="0" shrinkToFit="false" textRotation="0" vertical="top" wrapText="true"/>
    </xf>
    <xf applyAlignment="true" applyBorder="true" applyFont="true" applyProtection="false" borderId="0" fillId="0" fontId="11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9" numFmtId="164" xfId="21">
      <alignment horizontal="center" indent="0" shrinkToFit="false" textRotation="0" vertical="center" wrapText="false"/>
    </xf>
    <xf applyAlignment="true" applyBorder="true" applyFont="true" applyProtection="false" borderId="8" fillId="0" fontId="9" numFmtId="164" xfId="21">
      <alignment horizontal="center" indent="0" shrinkToFit="false" textRotation="0" vertical="center" wrapText="true"/>
    </xf>
    <xf applyAlignment="false" applyBorder="true" applyFont="true" applyProtection="false" borderId="8" fillId="0" fontId="0" numFmtId="164" xfId="21"/>
    <xf applyAlignment="true" applyBorder="true" applyFont="true" applyProtection="false" borderId="8" fillId="0" fontId="0" numFmtId="164" xfId="21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21">
      <alignment horizontal="center" indent="0" shrinkToFit="false" textRotation="0" vertical="center" wrapText="true"/>
    </xf>
    <xf applyAlignment="true" applyBorder="false" applyFont="true" applyProtection="false" borderId="0" fillId="0" fontId="10" numFmtId="164" xfId="21">
      <alignment horizontal="general" indent="0" shrinkToFit="false" textRotation="0" vertical="center" wrapText="true"/>
    </xf>
    <xf applyAlignment="true" applyBorder="false" applyFont="true" applyProtection="false" borderId="0" fillId="0" fontId="9" numFmtId="164" xfId="21">
      <alignment horizontal="right" indent="0" shrinkToFit="false" textRotation="0" vertical="center" wrapText="true"/>
    </xf>
    <xf applyAlignment="true" applyBorder="true" applyFont="true" applyProtection="false" borderId="0" fillId="0" fontId="8" numFmtId="164" xfId="21">
      <alignment horizontal="center" indent="0" shrinkToFit="false" textRotation="0" vertical="center" wrapText="true"/>
    </xf>
    <xf applyAlignment="false" applyBorder="false" applyFont="true" applyProtection="false" borderId="0" fillId="0" fontId="6" numFmtId="164" xfId="21"/>
    <xf applyAlignment="true" applyBorder="false" applyFont="true" applyProtection="false" borderId="0" fillId="0" fontId="7" numFmtId="164" xfId="21">
      <alignment horizontal="general" indent="0" shrinkToFit="false" textRotation="0" vertical="bottom" wrapText="true"/>
    </xf>
    <xf applyAlignment="true" applyBorder="true" applyFont="true" applyProtection="false" borderId="0" fillId="0" fontId="6" numFmtId="164" xfId="21">
      <alignment horizontal="center" indent="0" shrinkToFit="false" textRotation="0" vertical="center" wrapText="true"/>
    </xf>
    <xf applyAlignment="true" applyBorder="true" applyFont="true" applyProtection="false" borderId="16" fillId="0" fontId="9" numFmtId="164" xfId="21">
      <alignment horizontal="center" indent="0" shrinkToFit="false" textRotation="0" vertical="bottom" wrapText="false"/>
    </xf>
    <xf applyAlignment="true" applyBorder="true" applyFont="true" applyProtection="false" borderId="17" fillId="0" fontId="12" numFmtId="165" xfId="21">
      <alignment horizontal="center" indent="0" shrinkToFit="false" textRotation="0" vertical="bottom" wrapText="true"/>
    </xf>
    <xf applyAlignment="true" applyBorder="true" applyFont="true" applyProtection="false" borderId="17" fillId="0" fontId="12" numFmtId="164" xfId="21">
      <alignment horizontal="center" indent="0" shrinkToFit="false" textRotation="0" vertical="center" wrapText="true"/>
    </xf>
    <xf applyAlignment="true" applyBorder="true" applyFont="true" applyProtection="false" borderId="18" fillId="0" fontId="12" numFmtId="164" xfId="21">
      <alignment horizontal="center" indent="0" shrinkToFit="false" textRotation="0" vertical="center" wrapText="true"/>
    </xf>
    <xf applyAlignment="true" applyBorder="true" applyFont="true" applyProtection="false" borderId="19" fillId="0" fontId="12" numFmtId="166" xfId="21">
      <alignment horizontal="center" indent="0" shrinkToFit="false" textRotation="0" vertical="center" wrapText="true"/>
    </xf>
    <xf applyAlignment="true" applyBorder="true" applyFont="true" applyProtection="false" borderId="17" fillId="0" fontId="12" numFmtId="164" xfId="21">
      <alignment horizontal="center" indent="0" shrinkToFit="false" textRotation="0" vertical="top" wrapText="true"/>
    </xf>
    <xf applyAlignment="true" applyBorder="false" applyFont="true" applyProtection="false" borderId="0" fillId="0" fontId="9" numFmtId="164" xfId="21">
      <alignment horizontal="general" indent="0" shrinkToFit="false" textRotation="0" vertical="center" wrapText="false"/>
    </xf>
    <xf applyAlignment="false" applyBorder="false" applyFont="true" applyProtection="false" borderId="0" fillId="0" fontId="0" numFmtId="164" xfId="21"/>
    <xf applyAlignment="true" applyBorder="false" applyFont="true" applyProtection="false" borderId="0" fillId="0" fontId="0" numFmtId="164" xfId="21">
      <alignment horizontal="center" indent="0" shrinkToFit="false" textRotation="0" vertical="center" wrapText="true"/>
    </xf>
    <xf applyAlignment="true" applyBorder="false" applyFont="true" applyProtection="false" borderId="0" fillId="0" fontId="0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14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12" numFmtId="165" xfId="21">
      <alignment horizontal="center" indent="0" shrinkToFit="false" textRotation="0" vertical="center" wrapText="true"/>
    </xf>
    <xf applyAlignment="true" applyBorder="true" applyFont="true" applyProtection="false" borderId="14" fillId="0" fontId="12" numFmtId="165" xfId="21">
      <alignment horizontal="general" indent="0" shrinkToFit="false" textRotation="0" vertical="center" wrapText="false"/>
    </xf>
    <xf applyAlignment="false" applyBorder="true" applyFont="true" applyProtection="false" borderId="8" fillId="0" fontId="12" numFmtId="165" xfId="21"/>
    <xf applyAlignment="true" applyBorder="true" applyFont="true" applyProtection="false" borderId="8" fillId="0" fontId="15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9" numFmtId="165" xfId="21">
      <alignment horizontal="center" indent="0" shrinkToFit="false" textRotation="0" vertical="center" wrapText="true"/>
    </xf>
    <xf applyAlignment="true" applyBorder="true" applyFont="true" applyProtection="false" borderId="14" fillId="0" fontId="9" numFmtId="165" xfId="21">
      <alignment horizontal="general" indent="0" shrinkToFit="false" textRotation="0" vertical="center" wrapText="false"/>
    </xf>
    <xf applyAlignment="false" applyBorder="true" applyFont="true" applyProtection="false" borderId="8" fillId="0" fontId="9" numFmtId="165" xfId="21"/>
    <xf applyAlignment="true" applyBorder="true" applyFont="true" applyProtection="false" borderId="8" fillId="0" fontId="12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14" numFmtId="166" xfId="21">
      <alignment horizontal="center" indent="0" shrinkToFit="false" textRotation="0" vertical="center" wrapText="false"/>
    </xf>
    <xf applyAlignment="false" applyBorder="false" applyFont="true" applyProtection="false" borderId="0" fillId="0" fontId="10" numFmtId="164" xfId="21"/>
    <xf applyAlignment="true" applyBorder="true" applyFont="true" applyProtection="false" borderId="8" fillId="0" fontId="9" numFmtId="165" xfId="21">
      <alignment horizontal="right" indent="0" shrinkToFit="false" textRotation="0" vertical="center" wrapText="false"/>
    </xf>
    <xf applyAlignment="true" applyBorder="true" applyFont="true" applyProtection="false" borderId="8" fillId="0" fontId="9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12" numFmtId="164" xfId="21">
      <alignment horizontal="left" indent="0" shrinkToFit="false" textRotation="0" vertical="center" wrapText="true"/>
    </xf>
    <xf applyAlignment="true" applyBorder="true" applyFont="true" applyProtection="false" borderId="8" fillId="0" fontId="9" numFmtId="164" xfId="21">
      <alignment horizontal="left" indent="0" shrinkToFit="false" textRotation="0" vertical="center" wrapText="true"/>
    </xf>
    <xf applyAlignment="true" applyBorder="true" applyFont="true" applyProtection="false" borderId="8" fillId="0" fontId="9" numFmtId="165" xfId="21">
      <alignment horizontal="general" indent="0" shrinkToFit="false" textRotation="0" vertical="center" wrapText="false"/>
    </xf>
    <xf applyAlignment="true" applyBorder="true" applyFont="true" applyProtection="false" borderId="8" fillId="0" fontId="9" numFmtId="164" xfId="21">
      <alignment horizontal="justify" indent="0" shrinkToFit="false" textRotation="0" vertical="center" wrapText="true"/>
    </xf>
    <xf applyAlignment="false" applyBorder="false" applyFont="true" applyProtection="false" borderId="0" fillId="0" fontId="12" numFmtId="164" xfId="21"/>
    <xf applyAlignment="true" applyBorder="true" applyFont="true" applyProtection="false" borderId="8" fillId="0" fontId="12" numFmtId="164" xfId="21">
      <alignment horizontal="center" indent="0" shrinkToFit="false" textRotation="0" vertical="center" wrapText="false"/>
    </xf>
    <xf applyAlignment="true" applyBorder="true" applyFont="true" applyProtection="false" borderId="8" fillId="0" fontId="12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12" numFmtId="165" xfId="21">
      <alignment horizontal="general" indent="0" shrinkToFit="false" textRotation="0" vertical="center" wrapText="false"/>
    </xf>
    <xf applyAlignment="true" applyBorder="true" applyFont="true" applyProtection="false" borderId="8" fillId="0" fontId="9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12" numFmtId="166" xfId="21">
      <alignment horizontal="center" indent="0" shrinkToFit="false" textRotation="0" vertical="center" wrapText="true"/>
    </xf>
    <xf applyAlignment="true" applyBorder="true" applyFont="true" applyProtection="false" borderId="8" fillId="0" fontId="12" numFmtId="164" xfId="21">
      <alignment horizontal="justify" indent="0" shrinkToFit="false" textRotation="0" vertical="center" wrapText="true"/>
    </xf>
    <xf applyAlignment="true" applyBorder="true" applyFont="true" applyProtection="false" borderId="8" fillId="0" fontId="12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17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17" numFmtId="164" xfId="21">
      <alignment horizontal="justify" indent="0" shrinkToFit="false" textRotation="0" vertical="top" wrapText="true"/>
    </xf>
    <xf applyAlignment="true" applyBorder="true" applyFont="true" applyProtection="false" borderId="8" fillId="0" fontId="17" numFmtId="165" xfId="21">
      <alignment horizontal="center" indent="0" shrinkToFit="false" textRotation="0" vertical="center" wrapText="true"/>
    </xf>
    <xf applyAlignment="true" applyBorder="true" applyFont="true" applyProtection="false" borderId="14" fillId="0" fontId="17" numFmtId="165" xfId="21">
      <alignment horizontal="general" indent="0" shrinkToFit="false" textRotation="0" vertical="center" wrapText="false"/>
    </xf>
    <xf applyAlignment="true" applyBorder="true" applyFont="true" applyProtection="false" borderId="8" fillId="0" fontId="17" numFmtId="165" xfId="21">
      <alignment horizontal="general" indent="0" shrinkToFit="false" textRotation="0" vertical="center" wrapText="false"/>
    </xf>
    <xf applyAlignment="true" applyBorder="true" applyFont="true" applyProtection="false" borderId="17" fillId="0" fontId="9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9" numFmtId="164" xfId="21">
      <alignment horizontal="left" indent="0" shrinkToFit="false" textRotation="0" vertical="top" wrapText="true"/>
    </xf>
    <xf applyAlignment="true" applyBorder="true" applyFont="true" applyProtection="false" borderId="8" fillId="0" fontId="17" numFmtId="166" xfId="21">
      <alignment horizontal="center" indent="0" shrinkToFit="false" textRotation="0" vertical="center" wrapText="true"/>
    </xf>
    <xf applyAlignment="true" applyBorder="true" applyFont="true" applyProtection="false" borderId="8" fillId="0" fontId="17" numFmtId="164" xfId="21">
      <alignment horizontal="left" indent="0" shrinkToFit="false" textRotation="0" vertical="center" wrapText="true"/>
    </xf>
    <xf applyAlignment="true" applyBorder="true" applyFont="true" applyProtection="false" borderId="14" fillId="0" fontId="9" numFmtId="165" xfId="21">
      <alignment horizontal="center" indent="0" shrinkToFit="false" textRotation="0" vertical="center" wrapText="true"/>
    </xf>
    <xf applyAlignment="true" applyBorder="true" applyFont="true" applyProtection="false" borderId="19" fillId="0" fontId="17" numFmtId="165" xfId="21">
      <alignment horizontal="center" indent="0" shrinkToFit="false" textRotation="0" vertical="center" wrapText="false"/>
    </xf>
    <xf applyAlignment="true" applyBorder="true" applyFont="true" applyProtection="false" borderId="8" fillId="0" fontId="18" numFmtId="166" xfId="21">
      <alignment horizontal="center" indent="0" shrinkToFit="false" textRotation="0" vertical="center" wrapText="true"/>
    </xf>
    <xf applyAlignment="true" applyBorder="true" applyFont="true" applyProtection="false" borderId="8" fillId="0" fontId="18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18" numFmtId="164" xfId="21">
      <alignment horizontal="justify" indent="0" shrinkToFit="false" textRotation="0" vertical="top" wrapText="true"/>
    </xf>
    <xf applyAlignment="true" applyBorder="true" applyFont="true" applyProtection="false" borderId="14" fillId="0" fontId="12" numFmtId="165" xfId="21">
      <alignment horizontal="center" indent="0" shrinkToFit="false" textRotation="0" vertical="center" wrapText="true"/>
    </xf>
    <xf applyAlignment="true" applyBorder="true" applyFont="true" applyProtection="false" borderId="14" fillId="0" fontId="12" numFmtId="165" xfId="21">
      <alignment horizontal="right" indent="0" shrinkToFit="false" textRotation="0" vertical="center" wrapText="false"/>
    </xf>
    <xf applyAlignment="true" applyBorder="true" applyFont="true" applyProtection="false" borderId="20" fillId="0" fontId="18" numFmtId="165" xfId="21">
      <alignment horizontal="center" indent="0" shrinkToFit="false" textRotation="0" vertical="center" wrapText="false"/>
    </xf>
    <xf applyAlignment="true" applyBorder="true" applyFont="true" applyProtection="false" borderId="20" fillId="0" fontId="12" numFmtId="165" xfId="21">
      <alignment horizontal="general" indent="0" shrinkToFit="false" textRotation="0" vertical="center" wrapText="false"/>
    </xf>
    <xf applyAlignment="true" applyBorder="true" applyFont="true" applyProtection="false" borderId="14" fillId="0" fontId="12" numFmtId="165" xfId="21">
      <alignment horizontal="center" indent="0" shrinkToFit="false" textRotation="0" vertical="center" wrapText="false"/>
    </xf>
    <xf applyAlignment="true" applyBorder="true" applyFont="true" applyProtection="false" borderId="0" fillId="0" fontId="7" numFmtId="164" xfId="21">
      <alignment horizontal="center" indent="0" shrinkToFit="false" textRotation="0" vertical="center" wrapText="true"/>
    </xf>
    <xf applyAlignment="true" applyBorder="true" applyFont="true" applyProtection="false" borderId="17" fillId="0" fontId="11" numFmtId="165" xfId="21">
      <alignment horizontal="center" indent="0" shrinkToFit="false" textRotation="0" vertical="center" wrapText="true"/>
    </xf>
    <xf applyAlignment="true" applyBorder="true" applyFont="true" applyProtection="false" borderId="17" fillId="0" fontId="11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11" numFmtId="164" xfId="21">
      <alignment horizontal="center" indent="0" shrinkToFit="false" textRotation="0" vertical="center" wrapText="true"/>
    </xf>
    <xf applyAlignment="true" applyBorder="true" applyFont="true" applyProtection="false" borderId="19" fillId="0" fontId="11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10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10" numFmtId="164" xfId="21">
      <alignment horizontal="center" indent="0" shrinkToFit="false" textRotation="0" vertical="center" wrapText="true"/>
    </xf>
    <xf applyAlignment="false" applyBorder="false" applyFont="true" applyProtection="false" borderId="0" fillId="0" fontId="19" numFmtId="164" xfId="21"/>
    <xf applyAlignment="true" applyBorder="false" applyFont="true" applyProtection="false" borderId="0" fillId="0" fontId="19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20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11" numFmtId="165" xfId="21">
      <alignment horizontal="center" indent="0" shrinkToFit="false" textRotation="0" vertical="center" wrapText="true"/>
    </xf>
    <xf applyAlignment="true" applyBorder="true" applyFont="true" applyProtection="false" borderId="8" fillId="0" fontId="11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21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21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10" numFmtId="165" xfId="21">
      <alignment horizontal="center" indent="0" shrinkToFit="false" textRotation="0" vertical="center" wrapText="true"/>
    </xf>
    <xf applyAlignment="true" applyBorder="true" applyFont="true" applyProtection="false" borderId="8" fillId="0" fontId="10" numFmtId="164" xfId="21">
      <alignment horizontal="justify" indent="0" shrinkToFit="false" textRotation="0" vertical="top" wrapText="true"/>
    </xf>
    <xf applyAlignment="true" applyBorder="true" applyFont="true" applyProtection="true" borderId="8" fillId="0" fontId="10" numFmtId="167" xfId="15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8" fillId="0" fontId="11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10" numFmtId="164" xfId="21">
      <alignment horizontal="left" indent="0" shrinkToFit="false" textRotation="0" vertical="center" wrapText="true"/>
    </xf>
    <xf applyAlignment="true" applyBorder="true" applyFont="true" applyProtection="false" borderId="8" fillId="0" fontId="11" numFmtId="164" xfId="21">
      <alignment horizontal="justify" indent="0" shrinkToFit="false" textRotation="0" vertical="center" wrapText="true"/>
    </xf>
    <xf applyAlignment="true" applyBorder="true" applyFont="true" applyProtection="false" borderId="8" fillId="0" fontId="11" numFmtId="164" xfId="21">
      <alignment horizontal="center" indent="0" shrinkToFit="false" textRotation="0" vertical="center" wrapText="false"/>
    </xf>
    <xf applyAlignment="true" applyBorder="true" applyFont="true" applyProtection="false" borderId="8" fillId="0" fontId="11" numFmtId="164" xfId="21">
      <alignment horizontal="left" indent="0" shrinkToFit="false" textRotation="0" vertical="center" wrapText="true"/>
    </xf>
    <xf applyAlignment="true" applyBorder="true" applyFont="true" applyProtection="false" borderId="8" fillId="0" fontId="21" numFmtId="165" xfId="21">
      <alignment horizontal="center" indent="0" shrinkToFit="false" textRotation="0" vertical="center" wrapText="true"/>
    </xf>
    <xf applyAlignment="true" applyBorder="true" applyFont="true" applyProtection="false" borderId="8" fillId="0" fontId="10" numFmtId="166" xfId="21">
      <alignment horizontal="center" indent="0" shrinkToFit="false" textRotation="0" vertical="center" wrapText="true"/>
    </xf>
    <xf applyAlignment="true" applyBorder="false" applyFont="true" applyProtection="false" borderId="0" fillId="0" fontId="9" numFmtId="165" xfId="21">
      <alignment horizontal="general" indent="0" shrinkToFit="false" textRotation="0" vertical="center" wrapText="false"/>
    </xf>
    <xf applyAlignment="true" applyBorder="true" applyFont="true" applyProtection="false" borderId="8" fillId="0" fontId="10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10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11" numFmtId="164" xfId="21">
      <alignment horizontal="general" indent="0" shrinkToFit="false" textRotation="0" vertical="center" wrapText="true"/>
    </xf>
    <xf applyAlignment="true" applyBorder="true" applyFont="true" applyProtection="false" borderId="17" fillId="0" fontId="10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10" numFmtId="164" xfId="21">
      <alignment horizontal="left" indent="0" shrinkToFit="false" textRotation="0" vertical="top" wrapText="true"/>
    </xf>
    <xf applyAlignment="true" applyBorder="false" applyFont="true" applyProtection="false" borderId="0" fillId="0" fontId="9" numFmtId="164" xfId="21">
      <alignment horizontal="general" indent="0" shrinkToFit="false" textRotation="0" vertical="bottom" wrapText="true"/>
    </xf>
    <xf applyAlignment="true" applyBorder="false" applyFont="true" applyProtection="false" borderId="0" fillId="0" fontId="9" numFmtId="164" xfId="21">
      <alignment horizontal="center" indent="0" shrinkToFit="false" textRotation="0" vertical="bottom" wrapText="false"/>
    </xf>
    <xf applyAlignment="true" applyBorder="false" applyFont="true" applyProtection="false" borderId="0" fillId="0" fontId="9" numFmtId="164" xfId="21">
      <alignment horizontal="center" indent="0" shrinkToFit="false" textRotation="0" vertical="center" wrapText="false"/>
    </xf>
    <xf applyAlignment="true" applyBorder="false" applyFont="true" applyProtection="false" borderId="0" fillId="0" fontId="9" numFmtId="164" xfId="21">
      <alignment horizontal="left" indent="0" shrinkToFit="false" textRotation="0" vertical="bottom" wrapText="false"/>
    </xf>
    <xf applyAlignment="true" applyBorder="false" applyFont="true" applyProtection="false" borderId="0" fillId="0" fontId="10" numFmtId="164" xfId="21">
      <alignment horizontal="right" indent="0" shrinkToFit="false" textRotation="0" vertical="bottom" wrapText="true"/>
    </xf>
    <xf applyAlignment="true" applyBorder="false" applyFont="true" applyProtection="false" borderId="0" fillId="0" fontId="9" numFmtId="164" xfId="21">
      <alignment horizontal="right" indent="0" shrinkToFit="false" textRotation="0" vertical="bottom" wrapText="true"/>
    </xf>
    <xf applyAlignment="true" applyBorder="false" applyFont="true" applyProtection="false" borderId="0" fillId="0" fontId="12" numFmtId="164" xfId="21">
      <alignment horizontal="center" indent="0" shrinkToFit="false" textRotation="0" vertical="top" wrapText="true"/>
    </xf>
    <xf applyAlignment="true" applyBorder="false" applyFont="true" applyProtection="false" borderId="0" fillId="0" fontId="9" numFmtId="164" xfId="21">
      <alignment horizontal="general" indent="0" shrinkToFit="false" textRotation="0" vertical="bottom" wrapText="false"/>
    </xf>
    <xf applyAlignment="true" applyBorder="false" applyFont="true" applyProtection="false" borderId="0" fillId="0" fontId="6" numFmtId="164" xfId="21">
      <alignment horizontal="center" indent="0" shrinkToFit="false" textRotation="0" vertical="center" wrapText="true"/>
    </xf>
    <xf applyAlignment="true" applyBorder="false" applyFont="true" applyProtection="false" borderId="0" fillId="0" fontId="12" numFmtId="164" xfId="21">
      <alignment horizontal="center" indent="0" shrinkToFit="false" textRotation="0" vertical="bottom" wrapText="true"/>
    </xf>
    <xf applyAlignment="true" applyBorder="true" applyFont="true" applyProtection="false" borderId="21" fillId="0" fontId="9" numFmtId="164" xfId="21">
      <alignment horizontal="right" indent="0" shrinkToFit="false" textRotation="0" vertical="top" wrapText="true"/>
    </xf>
    <xf applyAlignment="true" applyBorder="false" applyFont="true" applyProtection="false" borderId="0" fillId="0" fontId="8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12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12" numFmtId="165" xfId="21">
      <alignment horizontal="center" indent="0" shrinkToFit="false" textRotation="0" vertical="bottom" wrapText="true"/>
    </xf>
    <xf applyAlignment="true" applyBorder="true" applyFont="true" applyProtection="false" borderId="8" fillId="0" fontId="9" numFmtId="165" xfId="21">
      <alignment horizontal="center" indent="0" shrinkToFit="false" textRotation="0" vertical="bottom" wrapText="true"/>
    </xf>
    <xf applyAlignment="true" applyBorder="true" applyFont="true" applyProtection="false" borderId="8" fillId="0" fontId="9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9" numFmtId="165" xfId="21">
      <alignment horizontal="center" indent="0" shrinkToFit="false" textRotation="0" vertical="bottom" wrapText="false"/>
    </xf>
    <xf applyAlignment="false" applyBorder="false" applyFont="true" applyProtection="false" borderId="0" fillId="0" fontId="13" numFmtId="164" xfId="21"/>
    <xf applyAlignment="true" applyBorder="true" applyFont="true" applyProtection="false" borderId="8" fillId="0" fontId="12" numFmtId="165" xfId="21">
      <alignment horizontal="center" indent="0" shrinkToFit="false" textRotation="0" vertical="bottom" wrapText="false"/>
    </xf>
    <xf applyAlignment="true" applyBorder="true" applyFont="true" applyProtection="false" borderId="8" fillId="2" fontId="9" numFmtId="165" xfId="21">
      <alignment horizontal="center" indent="0" shrinkToFit="false" textRotation="0" vertical="bottom" wrapText="false"/>
    </xf>
    <xf applyAlignment="false" applyBorder="false" applyFont="true" applyProtection="false" borderId="0" fillId="0" fontId="8" numFmtId="164" xfId="21"/>
    <xf applyAlignment="true" applyBorder="true" applyFont="true" applyProtection="false" borderId="8" fillId="0" fontId="12" numFmtId="168" xfId="21">
      <alignment horizontal="left" indent="0" shrinkToFit="false" textRotation="0" vertical="top" wrapText="true"/>
    </xf>
    <xf applyAlignment="true" applyBorder="false" applyFont="true" applyProtection="false" borderId="0" fillId="0" fontId="7" numFmtId="164" xfId="21">
      <alignment horizontal="center" indent="0" shrinkToFit="false" textRotation="0" vertical="top" wrapText="true"/>
    </xf>
    <xf applyAlignment="true" applyBorder="false" applyFont="true" applyProtection="false" borderId="0" fillId="0" fontId="7" numFmtId="164" xfId="21">
      <alignment horizontal="center" indent="0" shrinkToFit="false" textRotation="0" vertical="bottom" wrapText="true"/>
    </xf>
    <xf applyAlignment="true" applyBorder="true" applyFont="true" applyProtection="false" borderId="21" fillId="0" fontId="6" numFmtId="164" xfId="21">
      <alignment horizontal="center" indent="0" shrinkToFit="false" textRotation="0" vertical="top" wrapText="true"/>
    </xf>
    <xf applyAlignment="true" applyBorder="true" applyFont="true" applyProtection="false" borderId="17" fillId="0" fontId="11" numFmtId="164" xfId="21">
      <alignment horizontal="general" indent="0" shrinkToFit="false" textRotation="0" vertical="center" wrapText="true"/>
    </xf>
    <xf applyAlignment="true" applyBorder="true" applyFont="true" applyProtection="false" borderId="8" fillId="0" fontId="8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10" numFmtId="164" xfId="21">
      <alignment horizontal="center" indent="0" shrinkToFit="false" textRotation="0" vertical="bottom" wrapText="true"/>
    </xf>
    <xf applyAlignment="true" applyBorder="true" applyFont="true" applyProtection="false" borderId="8" fillId="0" fontId="6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10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10" numFmtId="165" xfId="21">
      <alignment horizontal="center" indent="0" shrinkToFit="false" textRotation="0" vertical="bottom" wrapText="true"/>
    </xf>
    <xf applyAlignment="true" applyBorder="true" applyFont="true" applyProtection="false" borderId="8" fillId="0" fontId="5" numFmtId="165" xfId="21">
      <alignment horizontal="center" indent="0" shrinkToFit="false" textRotation="0" vertical="bottom" wrapText="true"/>
    </xf>
    <xf applyAlignment="true" applyBorder="true" applyFont="true" applyProtection="false" borderId="8" fillId="0" fontId="10" numFmtId="165" xfId="21">
      <alignment horizontal="center" indent="0" shrinkToFit="false" textRotation="0" vertical="bottom" wrapText="false"/>
    </xf>
    <xf applyAlignment="true" applyBorder="true" applyFont="true" applyProtection="false" borderId="8" fillId="0" fontId="5" numFmtId="165" xfId="21">
      <alignment horizontal="center" indent="0" shrinkToFit="false" textRotation="0" vertical="bottom" wrapText="false"/>
    </xf>
    <xf applyAlignment="true" applyBorder="true" applyFont="true" applyProtection="false" borderId="8" fillId="0" fontId="11" numFmtId="168" xfId="21">
      <alignment horizontal="left" indent="0" shrinkToFit="false" textRotation="0" vertical="top" wrapText="true"/>
    </xf>
    <xf applyAlignment="true" applyBorder="true" applyFont="true" applyProtection="false" borderId="8" fillId="0" fontId="10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11" numFmtId="165" xfId="21">
      <alignment horizontal="center" indent="0" shrinkToFit="false" textRotation="0" vertical="bottom" wrapText="false"/>
    </xf>
    <xf applyAlignment="true" applyBorder="false" applyFont="true" applyProtection="false" borderId="0" fillId="0" fontId="15" numFmtId="164" xfId="21">
      <alignment horizontal="center" indent="0" shrinkToFit="false" textRotation="0" vertical="top" wrapText="true"/>
    </xf>
    <xf applyAlignment="true" applyBorder="false" applyFont="true" applyProtection="false" borderId="0" fillId="0" fontId="15" numFmtId="164" xfId="21">
      <alignment horizontal="general" indent="0" shrinkToFit="false" textRotation="0" vertical="top" wrapText="true"/>
    </xf>
    <xf applyAlignment="true" applyBorder="false" applyFont="true" applyProtection="false" borderId="0" fillId="0" fontId="15" numFmtId="166" xfId="21">
      <alignment horizontal="center" indent="0" shrinkToFit="false" textRotation="0" vertical="top" wrapText="true"/>
    </xf>
    <xf applyAlignment="true" applyBorder="false" applyFont="true" applyProtection="false" borderId="0" fillId="0" fontId="9" numFmtId="166" xfId="21">
      <alignment horizontal="right" indent="0" shrinkToFit="false" textRotation="0" vertical="top" wrapText="true"/>
    </xf>
    <xf applyAlignment="true" applyBorder="true" applyFont="true" applyProtection="false" borderId="0" fillId="0" fontId="23" numFmtId="164" xfId="21">
      <alignment horizontal="center" indent="0" shrinkToFit="false" textRotation="0" vertical="bottom" wrapText="false"/>
    </xf>
    <xf applyAlignment="true" applyBorder="true" applyFont="true" applyProtection="false" borderId="0" fillId="0" fontId="23" numFmtId="164" xfId="21">
      <alignment horizontal="right" indent="0" shrinkToFit="false" textRotation="0" vertical="bottom" wrapText="false"/>
    </xf>
    <xf applyAlignment="true" applyBorder="true" applyFont="true" applyProtection="false" borderId="0" fillId="0" fontId="24" numFmtId="164" xfId="21">
      <alignment horizontal="right" indent="0" shrinkToFit="false" textRotation="0" vertical="bottom" wrapText="false"/>
    </xf>
    <xf applyAlignment="true" applyBorder="false" applyFont="true" applyProtection="false" borderId="0" fillId="0" fontId="0" numFmtId="164" xfId="21">
      <alignment horizontal="right" indent="0" shrinkToFit="false" textRotation="0" vertical="bottom" wrapText="false"/>
    </xf>
    <xf applyAlignment="true" applyBorder="false" applyFont="true" applyProtection="false" borderId="0" fillId="0" fontId="25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11" numFmtId="166" xfId="21">
      <alignment horizontal="center" indent="0" shrinkToFit="false" textRotation="0" vertical="center" wrapText="true"/>
    </xf>
    <xf applyAlignment="true" applyBorder="true" applyFont="true" applyProtection="false" borderId="8" fillId="0" fontId="10" numFmtId="164" xfId="21">
      <alignment horizontal="center" indent="0" shrinkToFit="false" textRotation="0" vertical="bottom" wrapText="false"/>
    </xf>
    <xf applyAlignment="false" applyBorder="true" applyFont="true" applyProtection="false" borderId="8" fillId="0" fontId="10" numFmtId="164" xfId="21"/>
    <xf applyAlignment="true" applyBorder="true" applyFont="true" applyProtection="false" borderId="8" fillId="0" fontId="11" numFmtId="164" xfId="21">
      <alignment horizontal="general" indent="0" shrinkToFit="false" textRotation="0" vertical="bottom" wrapText="true"/>
    </xf>
    <xf applyAlignment="true" applyBorder="true" applyFont="true" applyProtection="false" borderId="8" fillId="0" fontId="11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11" numFmtId="169" xfId="21">
      <alignment horizontal="general" indent="0" shrinkToFit="false" textRotation="0" vertical="bottom" wrapText="true"/>
    </xf>
    <xf applyAlignment="true" applyBorder="true" applyFont="true" applyProtection="false" borderId="8" fillId="0" fontId="11" numFmtId="169" xfId="21">
      <alignment horizontal="center" indent="0" shrinkToFit="false" textRotation="0" vertical="bottom" wrapText="true"/>
    </xf>
    <xf applyAlignment="true" applyBorder="true" applyFont="true" applyProtection="false" borderId="8" fillId="0" fontId="11" numFmtId="164" xfId="21">
      <alignment horizontal="center" indent="0" shrinkToFit="false" textRotation="0" vertical="bottom" wrapText="true"/>
    </xf>
    <xf applyAlignment="false" applyBorder="false" applyFont="true" applyProtection="false" borderId="0" fillId="0" fontId="11" numFmtId="164" xfId="21"/>
    <xf applyAlignment="true" applyBorder="true" applyFont="true" applyProtection="false" borderId="22" fillId="0" fontId="10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21" numFmtId="164" xfId="21">
      <alignment horizontal="left" indent="0" shrinkToFit="false" textRotation="0" vertical="bottom" wrapText="true"/>
    </xf>
    <xf applyAlignment="true" applyBorder="true" applyFont="true" applyProtection="false" borderId="8" fillId="0" fontId="10" numFmtId="166" xfId="21">
      <alignment horizontal="general" indent="0" shrinkToFit="false" textRotation="0" vertical="bottom" wrapText="true"/>
    </xf>
    <xf applyAlignment="true" applyBorder="true" applyFont="true" applyProtection="false" borderId="8" fillId="0" fontId="10" numFmtId="164" xfId="21">
      <alignment horizontal="left" indent="0" shrinkToFit="false" textRotation="0" vertical="bottom" wrapText="true"/>
    </xf>
    <xf applyAlignment="true" applyBorder="true" applyFont="true" applyProtection="false" borderId="8" fillId="0" fontId="10" numFmtId="169" xfId="21">
      <alignment horizontal="general" indent="0" shrinkToFit="false" textRotation="0" vertical="bottom" wrapText="true"/>
    </xf>
    <xf applyAlignment="true" applyBorder="true" applyFont="true" applyProtection="false" borderId="8" fillId="0" fontId="10" numFmtId="167" xfId="21">
      <alignment horizontal="center" indent="0" shrinkToFit="false" textRotation="0" vertical="bottom" wrapText="false"/>
    </xf>
    <xf applyAlignment="false" applyBorder="false" applyFont="false" applyProtection="false" borderId="0" fillId="0" fontId="0" numFmtId="167" xfId="21"/>
    <xf applyAlignment="true" applyBorder="true" applyFont="true" applyProtection="false" borderId="8" fillId="0" fontId="21" numFmtId="166" xfId="21">
      <alignment horizontal="general" indent="0" shrinkToFit="false" textRotation="0" vertical="bottom" wrapText="true"/>
    </xf>
    <xf applyAlignment="true" applyBorder="true" applyFont="true" applyProtection="false" borderId="14" fillId="0" fontId="21" numFmtId="164" xfId="21">
      <alignment horizontal="left" indent="0" shrinkToFit="false" textRotation="0" vertical="bottom" wrapText="true"/>
    </xf>
    <xf applyAlignment="true" applyBorder="true" applyFont="true" applyProtection="false" borderId="8" fillId="0" fontId="10" numFmtId="166" xfId="21">
      <alignment horizontal="left" indent="0" shrinkToFit="false" textRotation="0" vertical="bottom" wrapText="true"/>
    </xf>
    <xf applyAlignment="true" applyBorder="true" applyFont="true" applyProtection="false" borderId="8" fillId="0" fontId="10" numFmtId="164" xfId="21">
      <alignment horizontal="general" indent="0" shrinkToFit="false" textRotation="0" vertical="bottom" wrapText="true"/>
    </xf>
    <xf applyAlignment="true" applyBorder="true" applyFont="true" applyProtection="false" borderId="8" fillId="0" fontId="11" numFmtId="166" xfId="21">
      <alignment horizontal="center" indent="0" shrinkToFit="false" textRotation="0" vertical="bottom" wrapText="false"/>
    </xf>
    <xf applyAlignment="true" applyBorder="true" applyFont="true" applyProtection="false" borderId="22" fillId="0" fontId="11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11" numFmtId="169" xfId="21">
      <alignment horizontal="general" indent="0" shrinkToFit="false" textRotation="0" vertical="bottom" wrapText="false"/>
    </xf>
    <xf applyAlignment="true" applyBorder="true" applyFont="true" applyProtection="false" borderId="8" fillId="0" fontId="20" numFmtId="164" xfId="21">
      <alignment horizontal="left" indent="0" shrinkToFit="false" textRotation="0" vertical="bottom" wrapText="true"/>
    </xf>
    <xf applyAlignment="true" applyBorder="true" applyFont="true" applyProtection="false" borderId="8" fillId="0" fontId="10" numFmtId="169" xfId="21">
      <alignment horizontal="general" indent="0" shrinkToFit="false" textRotation="0" vertical="bottom" wrapText="false"/>
    </xf>
    <xf applyAlignment="true" applyBorder="true" applyFont="true" applyProtection="true" borderId="23" fillId="0" fontId="10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24" fillId="0" fontId="10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8" fillId="0" fontId="11" numFmtId="166" xfId="21">
      <alignment horizontal="general" indent="0" shrinkToFit="false" textRotation="0" vertical="bottom" wrapText="true"/>
    </xf>
    <xf applyAlignment="false" applyBorder="false" applyFont="true" applyProtection="false" borderId="0" fillId="0" fontId="25" numFmtId="164" xfId="21"/>
    <xf applyAlignment="true" applyBorder="true" applyFont="true" applyProtection="true" borderId="23" fillId="0" fontId="11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8" fillId="0" fontId="10" numFmtId="169" xfId="21">
      <alignment horizontal="center" indent="0" shrinkToFit="false" textRotation="0" vertical="bottom" wrapText="true"/>
    </xf>
    <xf applyAlignment="true" applyBorder="true" applyFont="true" applyProtection="false" borderId="8" fillId="0" fontId="11" numFmtId="168" xfId="21">
      <alignment horizontal="general" indent="0" shrinkToFit="false" textRotation="0" vertical="bottom" wrapText="true"/>
    </xf>
    <xf applyAlignment="true" applyBorder="true" applyFont="true" applyProtection="false" borderId="8" fillId="0" fontId="26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26" numFmtId="164" xfId="21">
      <alignment horizontal="general" indent="0" shrinkToFit="false" textRotation="0" vertical="bottom" wrapText="true"/>
    </xf>
    <xf applyAlignment="true" applyBorder="true" applyFont="true" applyProtection="false" borderId="8" fillId="0" fontId="26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26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26" numFmtId="169" xfId="21">
      <alignment horizontal="general" indent="0" shrinkToFit="false" textRotation="0" vertical="bottom" wrapText="true"/>
    </xf>
    <xf applyAlignment="true" applyBorder="true" applyFont="true" applyProtection="false" borderId="8" fillId="0" fontId="26" numFmtId="169" xfId="21">
      <alignment horizontal="general" indent="0" shrinkToFit="false" textRotation="0" vertical="bottom" wrapText="false"/>
    </xf>
    <xf applyAlignment="true" applyBorder="true" applyFont="true" applyProtection="false" borderId="5" fillId="0" fontId="11" numFmtId="169" xfId="21">
      <alignment horizontal="general" indent="0" shrinkToFit="false" textRotation="0" vertical="bottom" wrapText="false"/>
    </xf>
    <xf applyAlignment="true" applyBorder="true" applyFont="true" applyProtection="false" borderId="24" fillId="0" fontId="11" numFmtId="164" xfId="21">
      <alignment horizontal="general" indent="0" shrinkToFit="false" textRotation="0" vertical="bottom" wrapText="true"/>
    </xf>
    <xf applyAlignment="true" applyBorder="true" applyFont="true" applyProtection="false" borderId="5" fillId="0" fontId="10" numFmtId="169" xfId="21">
      <alignment horizontal="general" indent="0" shrinkToFit="false" textRotation="0" vertical="bottom" wrapText="false"/>
    </xf>
    <xf applyAlignment="true" applyBorder="true" applyFont="true" applyProtection="false" borderId="8" fillId="0" fontId="21" numFmtId="164" xfId="21">
      <alignment horizontal="left" indent="0" shrinkToFit="false" textRotation="0" vertical="center" wrapText="true"/>
    </xf>
    <xf applyAlignment="false" applyBorder="false" applyFont="false" applyProtection="false" borderId="0" fillId="2" fontId="0" numFmtId="164" xfId="21"/>
    <xf applyAlignment="true" applyBorder="true" applyFont="true" applyProtection="false" borderId="8" fillId="2" fontId="10" numFmtId="164" xfId="21">
      <alignment horizontal="center" indent="0" shrinkToFit="false" textRotation="0" vertical="center" wrapText="true"/>
    </xf>
    <xf applyAlignment="true" applyBorder="true" applyFont="true" applyProtection="false" borderId="8" fillId="2" fontId="21" numFmtId="164" xfId="21">
      <alignment horizontal="left" indent="0" shrinkToFit="false" textRotation="0" vertical="bottom" wrapText="true"/>
    </xf>
    <xf applyAlignment="true" applyBorder="true" applyFont="true" applyProtection="false" borderId="8" fillId="2" fontId="10" numFmtId="166" xfId="21">
      <alignment horizontal="center" indent="0" shrinkToFit="false" textRotation="0" vertical="bottom" wrapText="true"/>
    </xf>
    <xf applyAlignment="true" applyBorder="true" applyFont="true" applyProtection="false" borderId="8" fillId="2" fontId="10" numFmtId="166" xfId="21">
      <alignment horizontal="center" indent="0" shrinkToFit="false" textRotation="0" vertical="bottom" wrapText="false"/>
    </xf>
    <xf applyAlignment="true" applyBorder="true" applyFont="true" applyProtection="false" borderId="8" fillId="2" fontId="11" numFmtId="169" xfId="21">
      <alignment horizontal="general" indent="0" shrinkToFit="false" textRotation="0" vertical="bottom" wrapText="true"/>
    </xf>
    <xf applyAlignment="true" applyBorder="true" applyFont="true" applyProtection="false" borderId="8" fillId="2" fontId="10" numFmtId="169" xfId="21">
      <alignment horizontal="general" indent="0" shrinkToFit="false" textRotation="0" vertical="bottom" wrapText="true"/>
    </xf>
    <xf applyAlignment="true" applyBorder="true" applyFont="true" applyProtection="false" borderId="8" fillId="2" fontId="10" numFmtId="164" xfId="21">
      <alignment horizontal="center" indent="0" shrinkToFit="false" textRotation="0" vertical="bottom" wrapText="false"/>
    </xf>
    <xf applyAlignment="true" applyBorder="true" applyFont="true" applyProtection="false" borderId="8" fillId="2" fontId="10" numFmtId="167" xfId="21">
      <alignment horizontal="center" indent="0" shrinkToFit="false" textRotation="0" vertical="bottom" wrapText="false"/>
    </xf>
    <xf applyAlignment="true" applyBorder="true" applyFont="true" applyProtection="false" borderId="8" fillId="2" fontId="20" numFmtId="164" xfId="21">
      <alignment horizontal="left" indent="0" shrinkToFit="false" textRotation="0" vertical="bottom" wrapText="true"/>
    </xf>
    <xf applyAlignment="true" applyBorder="true" applyFont="true" applyProtection="false" borderId="8" fillId="2" fontId="11" numFmtId="166" xfId="21">
      <alignment horizontal="center" indent="0" shrinkToFit="false" textRotation="0" vertical="bottom" wrapText="true"/>
    </xf>
    <xf applyAlignment="true" applyBorder="true" applyFont="true" applyProtection="false" borderId="8" fillId="2" fontId="11" numFmtId="166" xfId="21">
      <alignment horizontal="center" indent="0" shrinkToFit="false" textRotation="0" vertical="bottom" wrapText="false"/>
    </xf>
    <xf applyAlignment="true" applyBorder="true" applyFont="true" applyProtection="false" borderId="8" fillId="2" fontId="10" numFmtId="164" xfId="21">
      <alignment horizontal="general" indent="0" shrinkToFit="false" textRotation="0" vertical="bottom" wrapText="true"/>
    </xf>
    <xf applyAlignment="true" applyBorder="true" applyFont="true" applyProtection="false" borderId="22" fillId="0" fontId="10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11" numFmtId="164" xfId="21">
      <alignment horizontal="center" indent="0" shrinkToFit="false" textRotation="0" vertical="bottom" wrapText="false"/>
    </xf>
    <xf applyAlignment="true" applyBorder="true" applyFont="true" applyProtection="false" borderId="8" fillId="0" fontId="11" numFmtId="167" xfId="21">
      <alignment horizontal="center" indent="0" shrinkToFit="false" textRotation="0" vertical="bottom" wrapText="false"/>
    </xf>
    <xf applyAlignment="true" applyBorder="true" applyFont="true" applyProtection="false" borderId="8" fillId="0" fontId="10" numFmtId="166" xfId="21">
      <alignment horizontal="general" indent="0" shrinkToFit="false" textRotation="0" vertical="center" wrapText="true"/>
    </xf>
    <xf applyAlignment="true" applyBorder="true" applyFont="true" applyProtection="false" borderId="8" fillId="0" fontId="11" numFmtId="164" xfId="21">
      <alignment horizontal="center" indent="0" shrinkToFit="false" textRotation="0" vertical="top" wrapText="true"/>
    </xf>
    <xf applyAlignment="true" applyBorder="true" applyFont="true" applyProtection="false" borderId="8" fillId="0" fontId="10" numFmtId="164" xfId="21">
      <alignment horizontal="center" indent="0" shrinkToFit="false" textRotation="0" vertical="top" wrapText="true"/>
    </xf>
    <xf applyAlignment="true" applyBorder="true" applyFont="true" applyProtection="false" borderId="8" fillId="0" fontId="10" numFmtId="170" xfId="21">
      <alignment horizontal="center" indent="0" shrinkToFit="false" textRotation="0" vertical="top" wrapText="true"/>
    </xf>
    <xf applyAlignment="true" applyBorder="true" applyFont="true" applyProtection="false" borderId="14" fillId="0" fontId="20" numFmtId="164" xfId="21">
      <alignment horizontal="left" indent="0" shrinkToFit="false" textRotation="0" vertical="bottom" wrapText="true"/>
    </xf>
    <xf applyAlignment="true" applyBorder="true" applyFont="true" applyProtection="false" borderId="8" fillId="0" fontId="11" numFmtId="164" xfId="21">
      <alignment horizontal="left" indent="0" shrinkToFit="false" textRotation="0" vertical="top" wrapText="true"/>
    </xf>
    <xf applyAlignment="true" applyBorder="true" applyFont="true" applyProtection="false" borderId="8" fillId="0" fontId="11" numFmtId="169" xfId="21">
      <alignment horizontal="left" indent="0" shrinkToFit="false" textRotation="0" vertical="top" wrapText="true"/>
    </xf>
    <xf applyAlignment="true" applyBorder="true" applyFont="true" applyProtection="false" borderId="8" fillId="0" fontId="11" numFmtId="165" xfId="21">
      <alignment horizontal="center" indent="0" shrinkToFit="false" textRotation="0" vertical="top" wrapText="true"/>
    </xf>
    <xf applyAlignment="true" applyBorder="true" applyFont="true" applyProtection="false" borderId="8" fillId="0" fontId="7" numFmtId="164" xfId="21">
      <alignment horizontal="center" indent="0" shrinkToFit="false" textRotation="0" vertical="center" wrapText="true"/>
    </xf>
    <xf applyAlignment="false" applyBorder="true" applyFont="false" applyProtection="false" borderId="8" fillId="0" fontId="0" numFmtId="164" xfId="21"/>
    <xf applyAlignment="true" applyBorder="true" applyFont="true" applyProtection="false" borderId="8" fillId="0" fontId="7" numFmtId="169" xfId="21">
      <alignment horizontal="general" indent="0" shrinkToFit="false" textRotation="0" vertical="bottom" wrapText="true"/>
    </xf>
    <xf applyAlignment="true" applyBorder="true" applyFont="true" applyProtection="false" borderId="8" fillId="0" fontId="7" numFmtId="169" xfId="21">
      <alignment horizontal="general" indent="0" shrinkToFit="false" textRotation="0" vertical="bottom" wrapText="false"/>
    </xf>
    <xf applyAlignment="true" applyBorder="true" applyFont="true" applyProtection="false" borderId="8" fillId="0" fontId="6" numFmtId="169" xfId="21">
      <alignment horizontal="general" indent="0" shrinkToFit="false" textRotation="0" vertical="bottom" wrapText="false"/>
    </xf>
    <xf applyAlignment="true" applyBorder="true" applyFont="true" applyProtection="false" borderId="8" fillId="0" fontId="6" numFmtId="169" xfId="21">
      <alignment horizontal="general" indent="0" shrinkToFit="false" textRotation="0" vertical="bottom" wrapText="true"/>
    </xf>
    <xf applyAlignment="true" applyBorder="true" applyFont="true" applyProtection="false" borderId="8" fillId="0" fontId="27" numFmtId="169" xfId="21">
      <alignment horizontal="general" indent="0" shrinkToFit="false" textRotation="0" vertical="bottom" wrapText="false"/>
    </xf>
    <xf applyAlignment="true" applyBorder="true" applyFont="true" applyProtection="false" borderId="5" fillId="0" fontId="7" numFmtId="169" xfId="21">
      <alignment horizontal="general" indent="0" shrinkToFit="false" textRotation="0" vertical="bottom" wrapText="false"/>
    </xf>
    <xf applyAlignment="true" applyBorder="true" applyFont="true" applyProtection="false" borderId="5" fillId="0" fontId="6" numFmtId="169" xfId="21">
      <alignment horizontal="general" indent="0" shrinkToFit="false" textRotation="0" vertical="bottom" wrapText="false"/>
    </xf>
    <xf applyAlignment="true" applyBorder="true" applyFont="true" applyProtection="false" borderId="8" fillId="0" fontId="10" numFmtId="169" xfId="21">
      <alignment horizontal="center" indent="0" shrinkToFit="false" textRotation="0" vertical="bottom" wrapText="false"/>
    </xf>
    <xf applyAlignment="false" applyBorder="false" applyFont="false" applyProtection="false" borderId="0" fillId="3" fontId="0" numFmtId="164" xfId="21"/>
    <xf applyAlignment="true" applyBorder="true" applyFont="true" applyProtection="false" borderId="8" fillId="3" fontId="10" numFmtId="164" xfId="21">
      <alignment horizontal="center" indent="0" shrinkToFit="false" textRotation="0" vertical="center" wrapText="true"/>
    </xf>
    <xf applyAlignment="true" applyBorder="true" applyFont="true" applyProtection="false" borderId="8" fillId="3" fontId="21" numFmtId="164" xfId="21">
      <alignment horizontal="left" indent="0" shrinkToFit="false" textRotation="0" vertical="bottom" wrapText="true"/>
    </xf>
    <xf applyAlignment="true" applyBorder="true" applyFont="true" applyProtection="false" borderId="8" fillId="3" fontId="10" numFmtId="166" xfId="21">
      <alignment horizontal="center" indent="0" shrinkToFit="false" textRotation="0" vertical="bottom" wrapText="true"/>
    </xf>
    <xf applyAlignment="true" applyBorder="true" applyFont="true" applyProtection="false" borderId="8" fillId="3" fontId="10" numFmtId="166" xfId="21">
      <alignment horizontal="center" indent="0" shrinkToFit="false" textRotation="0" vertical="bottom" wrapText="false"/>
    </xf>
    <xf applyAlignment="true" applyBorder="true" applyFont="true" applyProtection="false" borderId="8" fillId="3" fontId="11" numFmtId="169" xfId="21">
      <alignment horizontal="general" indent="0" shrinkToFit="false" textRotation="0" vertical="bottom" wrapText="true"/>
    </xf>
    <xf applyAlignment="true" applyBorder="true" applyFont="true" applyProtection="false" borderId="8" fillId="3" fontId="10" numFmtId="169" xfId="21">
      <alignment horizontal="general" indent="0" shrinkToFit="false" textRotation="0" vertical="bottom" wrapText="true"/>
    </xf>
    <xf applyAlignment="true" applyBorder="true" applyFont="true" applyProtection="false" borderId="8" fillId="3" fontId="6" numFmtId="169" xfId="21">
      <alignment horizontal="general" indent="0" shrinkToFit="false" textRotation="0" vertical="bottom" wrapText="true"/>
    </xf>
    <xf applyAlignment="true" applyBorder="true" applyFont="true" applyProtection="false" borderId="8" fillId="2" fontId="6" numFmtId="169" xfId="21">
      <alignment horizontal="general" indent="0" shrinkToFit="false" textRotation="0" vertical="bottom" wrapText="true"/>
    </xf>
    <xf applyAlignment="true" applyBorder="true" applyFont="true" applyProtection="true" borderId="8" fillId="0" fontId="10" numFmtId="169" xfId="1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0" fontId="11" numFmtId="169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0" fontId="11" numFmtId="170" xfId="21">
      <alignment horizontal="center" indent="0" shrinkToFit="false" textRotation="0" vertical="top" wrapText="true"/>
    </xf>
    <xf applyAlignment="true" applyBorder="true" applyFont="true" applyProtection="false" borderId="8" fillId="0" fontId="10" numFmtId="169" xfId="21">
      <alignment horizontal="left" indent="0" shrinkToFit="false" textRotation="0" vertical="top" wrapText="true"/>
    </xf>
    <xf applyAlignment="true" applyBorder="true" applyFont="true" applyProtection="false" borderId="8" fillId="0" fontId="6" numFmtId="165" xfId="21">
      <alignment horizontal="center" indent="0" shrinkToFit="false" textRotation="0" vertical="top" wrapText="true"/>
    </xf>
    <xf applyAlignment="true" applyBorder="false" applyFont="true" applyProtection="false" borderId="0" fillId="0" fontId="10" numFmtId="166" xfId="21">
      <alignment horizontal="right" indent="0" shrinkToFit="false" textRotation="0" vertical="top" wrapText="true"/>
    </xf>
    <xf applyAlignment="true" applyBorder="false" applyFont="true" applyProtection="false" borderId="0" fillId="0" fontId="8" numFmtId="164" xfId="21">
      <alignment horizontal="center" indent="0" shrinkToFit="false" textRotation="0" vertical="top" wrapText="true"/>
    </xf>
    <xf applyAlignment="true" applyBorder="true" applyFont="true" applyProtection="false" borderId="8" fillId="0" fontId="7" numFmtId="164" xfId="21">
      <alignment horizontal="general" indent="0" shrinkToFit="false" textRotation="0" vertical="center" wrapText="false"/>
    </xf>
    <xf applyAlignment="true" applyBorder="true" applyFont="true" applyProtection="false" borderId="8" fillId="0" fontId="7" numFmtId="164" xfId="21">
      <alignment horizontal="general" indent="0" shrinkToFit="false" textRotation="0" vertical="center" wrapText="true"/>
    </xf>
    <xf applyAlignment="false" applyBorder="true" applyFont="true" applyProtection="false" borderId="8" fillId="0" fontId="6" numFmtId="164" xfId="21"/>
    <xf applyAlignment="true" applyBorder="true" applyFont="true" applyProtection="false" borderId="8" fillId="0" fontId="6" numFmtId="164" xfId="21">
      <alignment horizontal="center" indent="0" shrinkToFit="false" textRotation="0" vertical="bottom" wrapText="false"/>
    </xf>
    <xf applyAlignment="true" applyBorder="true" applyFont="true" applyProtection="false" borderId="8" fillId="0" fontId="7" numFmtId="164" xfId="21">
      <alignment horizontal="general" indent="0" shrinkToFit="false" textRotation="0" vertical="bottom" wrapText="true"/>
    </xf>
    <xf applyAlignment="true" applyBorder="true" applyFont="true" applyProtection="false" borderId="8" fillId="0" fontId="7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24" numFmtId="164" xfId="21">
      <alignment horizontal="left" indent="0" shrinkToFit="false" textRotation="0" vertical="bottom" wrapText="true"/>
    </xf>
    <xf applyAlignment="true" applyBorder="true" applyFont="true" applyProtection="false" borderId="8" fillId="0" fontId="6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6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6" numFmtId="166" xfId="21">
      <alignment horizontal="general" indent="0" shrinkToFit="false" textRotation="0" vertical="bottom" wrapText="true"/>
    </xf>
    <xf applyAlignment="true" applyBorder="true" applyFont="true" applyProtection="false" borderId="8" fillId="0" fontId="6" numFmtId="164" xfId="21">
      <alignment horizontal="left" indent="0" shrinkToFit="false" textRotation="0" vertical="bottom" wrapText="true"/>
    </xf>
    <xf applyAlignment="false" applyBorder="true" applyFont="true" applyProtection="false" borderId="8" fillId="0" fontId="6" numFmtId="167" xfId="21"/>
    <xf applyAlignment="true" applyBorder="true" applyFont="true" applyProtection="false" borderId="8" fillId="0" fontId="24" numFmtId="166" xfId="21">
      <alignment horizontal="general" indent="0" shrinkToFit="false" textRotation="0" vertical="bottom" wrapText="true"/>
    </xf>
    <xf applyAlignment="true" applyBorder="true" applyFont="true" applyProtection="false" borderId="8" fillId="0" fontId="6" numFmtId="166" xfId="21">
      <alignment horizontal="left" indent="0" shrinkToFit="false" textRotation="0" vertical="bottom" wrapText="true"/>
    </xf>
    <xf applyAlignment="true" applyBorder="true" applyFont="true" applyProtection="false" borderId="8" fillId="0" fontId="6" numFmtId="164" xfId="21">
      <alignment horizontal="general" indent="0" shrinkToFit="false" textRotation="0" vertical="bottom" wrapText="true"/>
    </xf>
    <xf applyAlignment="true" applyBorder="true" applyFont="true" applyProtection="false" borderId="8" fillId="0" fontId="7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28" numFmtId="164" xfId="21">
      <alignment horizontal="left" indent="0" shrinkToFit="false" textRotation="0" vertical="bottom" wrapText="true"/>
    </xf>
    <xf applyAlignment="true" applyBorder="true" applyFont="true" applyProtection="false" borderId="8" fillId="0" fontId="24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6" numFmtId="169" xfId="21">
      <alignment horizontal="center" indent="0" shrinkToFit="false" textRotation="0" vertical="bottom" wrapText="true"/>
    </xf>
    <xf applyAlignment="true" applyBorder="true" applyFont="true" applyProtection="true" borderId="23" fillId="0" fontId="6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24" fillId="0" fontId="6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8" fillId="0" fontId="6" numFmtId="165" xfId="21">
      <alignment horizontal="center" indent="0" shrinkToFit="false" textRotation="0" vertical="bottom" wrapText="false"/>
    </xf>
    <xf applyAlignment="true" applyBorder="true" applyFont="true" applyProtection="false" borderId="8" fillId="0" fontId="7" numFmtId="166" xfId="21">
      <alignment horizontal="general" indent="0" shrinkToFit="false" textRotation="0" vertical="bottom" wrapText="true"/>
    </xf>
    <xf applyAlignment="true" applyBorder="true" applyFont="true" applyProtection="true" borderId="8" fillId="0" fontId="6" numFmtId="164" xfId="21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8" fillId="0" fontId="7" numFmtId="164" xfId="21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8" fillId="0" fontId="7" numFmtId="164" xfId="21"/>
    <xf applyAlignment="true" applyBorder="true" applyFont="true" applyProtection="false" borderId="8" fillId="0" fontId="7" numFmtId="168" xfId="21">
      <alignment horizontal="general" indent="0" shrinkToFit="false" textRotation="0" vertical="bottom" wrapText="true"/>
    </xf>
    <xf applyAlignment="true" applyBorder="true" applyFont="true" applyProtection="false" borderId="8" fillId="0" fontId="27" numFmtId="164" xfId="21">
      <alignment horizontal="center" indent="0" shrinkToFit="false" textRotation="0" vertical="center" wrapText="true"/>
    </xf>
    <xf applyAlignment="true" applyBorder="true" applyFont="true" applyProtection="false" borderId="8" fillId="0" fontId="27" numFmtId="164" xfId="21">
      <alignment horizontal="general" indent="0" shrinkToFit="false" textRotation="0" vertical="bottom" wrapText="true"/>
    </xf>
    <xf applyAlignment="true" applyBorder="true" applyFont="true" applyProtection="false" borderId="8" fillId="0" fontId="27" numFmtId="166" xfId="21">
      <alignment horizontal="center" indent="0" shrinkToFit="false" textRotation="0" vertical="bottom" wrapText="true"/>
    </xf>
    <xf applyAlignment="true" applyBorder="true" applyFont="true" applyProtection="false" borderId="8" fillId="0" fontId="27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27" numFmtId="169" xfId="21">
      <alignment horizontal="general" indent="0" shrinkToFit="false" textRotation="0" vertical="bottom" wrapText="true"/>
    </xf>
    <xf applyAlignment="true" applyBorder="true" applyFont="true" applyProtection="false" borderId="8" fillId="0" fontId="7" numFmtId="164" xfId="21">
      <alignment horizontal="left" indent="0" shrinkToFit="false" textRotation="0" vertical="center" wrapText="true"/>
    </xf>
    <xf applyAlignment="true" applyBorder="true" applyFont="true" applyProtection="false" borderId="8" fillId="0" fontId="6" numFmtId="169" xfId="21">
      <alignment horizontal="center" indent="0" shrinkToFit="false" textRotation="0" vertical="bottom" wrapText="false"/>
    </xf>
    <xf applyAlignment="true" applyBorder="true" applyFont="true" applyProtection="false" borderId="8" fillId="3" fontId="6" numFmtId="164" xfId="21">
      <alignment horizontal="center" indent="0" shrinkToFit="false" textRotation="0" vertical="center" wrapText="true"/>
    </xf>
    <xf applyAlignment="true" applyBorder="true" applyFont="true" applyProtection="false" borderId="8" fillId="3" fontId="24" numFmtId="164" xfId="21">
      <alignment horizontal="left" indent="0" shrinkToFit="false" textRotation="0" vertical="bottom" wrapText="true"/>
    </xf>
    <xf applyAlignment="true" applyBorder="true" applyFont="true" applyProtection="false" borderId="8" fillId="3" fontId="6" numFmtId="166" xfId="21">
      <alignment horizontal="center" indent="0" shrinkToFit="false" textRotation="0" vertical="bottom" wrapText="true"/>
    </xf>
    <xf applyAlignment="true" applyBorder="true" applyFont="true" applyProtection="false" borderId="8" fillId="3" fontId="6" numFmtId="166" xfId="21">
      <alignment horizontal="center" indent="0" shrinkToFit="false" textRotation="0" vertical="bottom" wrapText="false"/>
    </xf>
    <xf applyAlignment="true" applyBorder="true" applyFont="true" applyProtection="false" borderId="8" fillId="3" fontId="7" numFmtId="169" xfId="21">
      <alignment horizontal="general" indent="0" shrinkToFit="false" textRotation="0" vertical="bottom" wrapText="true"/>
    </xf>
    <xf applyAlignment="false" applyBorder="true" applyFont="true" applyProtection="false" borderId="8" fillId="3" fontId="6" numFmtId="164" xfId="21"/>
    <xf applyAlignment="true" applyBorder="true" applyFont="true" applyProtection="false" borderId="8" fillId="2" fontId="6" numFmtId="164" xfId="21">
      <alignment horizontal="center" indent="0" shrinkToFit="false" textRotation="0" vertical="center" wrapText="true"/>
    </xf>
    <xf applyAlignment="true" applyBorder="true" applyFont="true" applyProtection="false" borderId="8" fillId="2" fontId="28" numFmtId="164" xfId="21">
      <alignment horizontal="left" indent="0" shrinkToFit="false" textRotation="0" vertical="bottom" wrapText="true"/>
    </xf>
    <xf applyAlignment="true" applyBorder="true" applyFont="true" applyProtection="false" borderId="8" fillId="2" fontId="7" numFmtId="166" xfId="21">
      <alignment horizontal="center" indent="0" shrinkToFit="false" textRotation="0" vertical="bottom" wrapText="true"/>
    </xf>
    <xf applyAlignment="true" applyBorder="true" applyFont="true" applyProtection="false" borderId="8" fillId="2" fontId="6" numFmtId="166" xfId="21">
      <alignment horizontal="center" indent="0" shrinkToFit="false" textRotation="0" vertical="bottom" wrapText="true"/>
    </xf>
    <xf applyAlignment="true" applyBorder="true" applyFont="true" applyProtection="false" borderId="8" fillId="2" fontId="7" numFmtId="166" xfId="21">
      <alignment horizontal="center" indent="0" shrinkToFit="false" textRotation="0" vertical="bottom" wrapText="false"/>
    </xf>
    <xf applyAlignment="true" applyBorder="true" applyFont="true" applyProtection="false" borderId="8" fillId="2" fontId="7" numFmtId="169" xfId="21">
      <alignment horizontal="general" indent="0" shrinkToFit="false" textRotation="0" vertical="bottom" wrapText="true"/>
    </xf>
    <xf applyAlignment="false" applyBorder="true" applyFont="true" applyProtection="false" borderId="8" fillId="2" fontId="6" numFmtId="164" xfId="21"/>
    <xf applyAlignment="true" applyBorder="true" applyFont="true" applyProtection="false" borderId="8" fillId="2" fontId="6" numFmtId="164" xfId="21">
      <alignment horizontal="general" indent="0" shrinkToFit="false" textRotation="0" vertical="bottom" wrapText="true"/>
    </xf>
    <xf applyAlignment="true" applyBorder="true" applyFont="true" applyProtection="false" borderId="8" fillId="2" fontId="6" numFmtId="166" xfId="21">
      <alignment horizontal="center" indent="0" shrinkToFit="false" textRotation="0" vertical="bottom" wrapText="false"/>
    </xf>
    <xf applyAlignment="true" applyBorder="true" applyFont="true" applyProtection="false" borderId="8" fillId="0" fontId="6" numFmtId="166" xfId="21">
      <alignment horizontal="general" indent="0" shrinkToFit="false" textRotation="0" vertical="center" wrapText="true"/>
    </xf>
    <xf applyAlignment="false" applyBorder="true" applyFont="true" applyProtection="false" borderId="8" fillId="0" fontId="7" numFmtId="167" xfId="21"/>
    <xf applyAlignment="true" applyBorder="true" applyFont="true" applyProtection="false" borderId="8" fillId="0" fontId="7" numFmtId="164" xfId="21">
      <alignment horizontal="center" indent="0" shrinkToFit="false" textRotation="0" vertical="top" wrapText="true"/>
    </xf>
    <xf applyAlignment="true" applyBorder="true" applyFont="true" applyProtection="false" borderId="8" fillId="0" fontId="6" numFmtId="164" xfId="21">
      <alignment horizontal="center" indent="0" shrinkToFit="false" textRotation="0" vertical="top" wrapText="true"/>
    </xf>
    <xf applyAlignment="true" applyBorder="true" applyFont="true" applyProtection="false" borderId="8" fillId="0" fontId="6" numFmtId="170" xfId="21">
      <alignment horizontal="center" indent="0" shrinkToFit="false" textRotation="0" vertical="top" wrapText="true"/>
    </xf>
    <xf applyAlignment="true" applyBorder="true" applyFont="true" applyProtection="true" borderId="8" fillId="0" fontId="6" numFmtId="169" xfId="1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0" fontId="7" numFmtId="169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0" fontId="7" numFmtId="164" xfId="21">
      <alignment horizontal="left" indent="0" shrinkToFit="false" textRotation="0" vertical="top" wrapText="true"/>
    </xf>
    <xf applyAlignment="true" applyBorder="true" applyFont="true" applyProtection="false" borderId="8" fillId="0" fontId="6" numFmtId="169" xfId="21">
      <alignment horizontal="left" indent="0" shrinkToFit="false" textRotation="0" vertical="top" wrapText="true"/>
    </xf>
    <xf applyAlignment="true" applyBorder="true" applyFont="true" applyProtection="false" borderId="8" fillId="0" fontId="7" numFmtId="169" xfId="21">
      <alignment horizontal="left" indent="0" shrinkToFit="false" textRotation="0" vertical="top" wrapText="true"/>
    </xf>
    <xf applyAlignment="true" applyBorder="true" applyFont="true" applyProtection="false" borderId="8" fillId="0" fontId="10" numFmtId="164" xfId="21">
      <alignment horizontal="general" indent="0" shrinkToFit="false" textRotation="0" vertical="bottom" wrapText="true"/>
    </xf>
    <xf applyAlignment="true" applyBorder="true" applyFont="true" applyProtection="false" borderId="0" fillId="0" fontId="9" numFmtId="164" xfId="21">
      <alignment horizontal="right" indent="0" shrinkToFit="false" textRotation="0" vertical="center" wrapText="true"/>
    </xf>
    <xf applyAlignment="true" applyBorder="false" applyFont="true" applyProtection="false" borderId="0" fillId="0" fontId="29" numFmtId="164" xfId="21">
      <alignment horizontal="general" indent="0" shrinkToFit="false" textRotation="0" vertical="bottom" wrapText="true"/>
    </xf>
    <xf applyAlignment="true" applyBorder="true" applyFont="true" applyProtection="false" borderId="0" fillId="0" fontId="7" numFmtId="164" xfId="21">
      <alignment horizontal="center" indent="0" shrinkToFit="false" textRotation="0" vertical="top" wrapText="true"/>
    </xf>
    <xf applyAlignment="true" applyBorder="true" applyFont="true" applyProtection="false" borderId="0" fillId="0" fontId="6" numFmtId="164" xfId="21">
      <alignment horizontal="right" indent="0" shrinkToFit="false" textRotation="0" vertical="top" wrapText="true"/>
    </xf>
    <xf applyAlignment="true" applyBorder="true" applyFont="true" applyProtection="false" borderId="25" fillId="0" fontId="7" numFmtId="164" xfId="21">
      <alignment horizontal="center" indent="0" shrinkToFit="false" textRotation="0" vertical="center" wrapText="true"/>
    </xf>
    <xf applyAlignment="true" applyBorder="true" applyFont="true" applyProtection="false" borderId="26" fillId="0" fontId="7" numFmtId="164" xfId="21">
      <alignment horizontal="center" indent="0" shrinkToFit="false" textRotation="0" vertical="center" wrapText="true"/>
    </xf>
    <xf applyAlignment="true" applyBorder="true" applyFont="true" applyProtection="false" borderId="27" fillId="0" fontId="7" numFmtId="164" xfId="21">
      <alignment horizontal="center" indent="0" shrinkToFit="false" textRotation="0" vertical="center" wrapText="true"/>
    </xf>
    <xf applyAlignment="true" applyBorder="true" applyFont="true" applyProtection="false" borderId="7" fillId="0" fontId="6" numFmtId="166" xfId="21">
      <alignment horizontal="center" indent="0" shrinkToFit="false" textRotation="0" vertical="center" wrapText="true"/>
    </xf>
    <xf applyAlignment="true" applyBorder="true" applyFont="true" applyProtection="false" borderId="17" fillId="0" fontId="24" numFmtId="164" xfId="20">
      <alignment horizontal="left" indent="0" shrinkToFit="false" textRotation="0" vertical="center" wrapText="true"/>
    </xf>
    <xf applyAlignment="true" applyBorder="true" applyFont="true" applyProtection="false" borderId="8" fillId="0" fontId="6" numFmtId="165" xfId="21">
      <alignment horizontal="center" indent="0" shrinkToFit="false" textRotation="0" vertical="center" wrapText="true"/>
    </xf>
    <xf applyAlignment="true" applyBorder="true" applyFont="true" applyProtection="false" borderId="7" fillId="0" fontId="6" numFmtId="168" xfId="21">
      <alignment horizontal="left" indent="0" shrinkToFit="false" textRotation="0" vertical="center" wrapText="true"/>
    </xf>
    <xf applyAlignment="true" applyBorder="true" applyFont="true" applyProtection="false" borderId="8" fillId="0" fontId="7" numFmtId="166" xfId="21">
      <alignment horizontal="center" indent="0" shrinkToFit="false" textRotation="0" vertical="center" wrapText="false"/>
    </xf>
    <xf applyAlignment="true" applyBorder="true" applyFont="true" applyProtection="false" borderId="8" fillId="0" fontId="7" numFmtId="165" xfId="21">
      <alignment horizontal="center" indent="0" shrinkToFit="false" textRotation="0" vertical="center" wrapText="true"/>
    </xf>
    <xf applyAlignment="true" applyBorder="true" applyFont="true" applyProtection="false" borderId="8" fillId="0" fontId="7" numFmtId="165" xfId="21">
      <alignment horizontal="center" indent="0" shrinkToFit="false" textRotation="0" vertical="center" wrapText="true"/>
    </xf>
    <xf applyAlignment="true" applyBorder="true" applyFont="true" applyProtection="false" borderId="0" fillId="0" fontId="6" numFmtId="164" xfId="21">
      <alignment horizontal="right" indent="0" shrinkToFit="false" textRotation="0" vertical="center" wrapText="true"/>
    </xf>
    <xf applyAlignment="true" applyBorder="true" applyFont="true" applyProtection="false" borderId="9" fillId="0" fontId="6" numFmtId="164" xfId="21">
      <alignment horizontal="center" indent="0" shrinkToFit="false" textRotation="0" vertical="center" wrapText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18" xfId="20"/>
    <cellStyle builtinId="54" customBuiltin="true"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D1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.30980392156863"/>
    <col collapsed="false" hidden="false" max="2" min="2" style="1" width="73.0705882352941"/>
    <col collapsed="false" hidden="false" max="3" min="3" style="1" width="30.1529411764706"/>
    <col collapsed="false" hidden="false" max="4" min="4" style="1" width="19.9529411764706"/>
    <col collapsed="false" hidden="false" max="1025" min="5" style="1" width="9.32549019607843"/>
  </cols>
  <sheetData>
    <row collapsed="false" customFormat="false" customHeight="true" hidden="false" ht="159" outlineLevel="0" r="3">
      <c r="B3" s="2"/>
      <c r="C3" s="2"/>
      <c r="D3" s="3" t="s">
        <v>0</v>
      </c>
    </row>
    <row collapsed="false" customFormat="false" customHeight="false" hidden="false" ht="18.35" outlineLevel="0" r="4">
      <c r="B4" s="2"/>
      <c r="C4" s="2"/>
      <c r="D4" s="2"/>
    </row>
    <row collapsed="false" customFormat="false" customHeight="true" hidden="false" ht="27.35" outlineLevel="0" r="5">
      <c r="B5" s="4" t="s">
        <v>1</v>
      </c>
      <c r="C5" s="4"/>
      <c r="D5" s="4"/>
    </row>
    <row collapsed="false" customFormat="false" customHeight="false" hidden="false" ht="18.35" outlineLevel="0" r="6">
      <c r="B6" s="5"/>
      <c r="C6" s="5"/>
      <c r="D6" s="6" t="s">
        <v>2</v>
      </c>
    </row>
    <row collapsed="false" customFormat="false" customHeight="true" hidden="false" ht="33.75" outlineLevel="0" r="7">
      <c r="B7" s="7" t="s">
        <v>3</v>
      </c>
      <c r="C7" s="8" t="s">
        <v>4</v>
      </c>
      <c r="D7" s="9" t="s">
        <v>5</v>
      </c>
    </row>
    <row collapsed="false" customFormat="false" customHeight="true" hidden="false" ht="20.25" outlineLevel="0" r="8">
      <c r="B8" s="10" t="s">
        <v>6</v>
      </c>
      <c r="C8" s="11"/>
      <c r="D8" s="12" t="n">
        <f aca="false">D9</f>
        <v>0</v>
      </c>
    </row>
    <row collapsed="false" customFormat="false" customHeight="true" hidden="false" ht="17.25" outlineLevel="0" r="9">
      <c r="B9" s="13" t="s">
        <v>7</v>
      </c>
      <c r="C9" s="14" t="s">
        <v>8</v>
      </c>
      <c r="D9" s="15" t="n">
        <f aca="false">D10</f>
        <v>0</v>
      </c>
    </row>
    <row collapsed="false" customFormat="false" customHeight="true" hidden="false" ht="18.75" outlineLevel="0" r="10">
      <c r="B10" s="16" t="s">
        <v>9</v>
      </c>
      <c r="C10" s="17" t="s">
        <v>10</v>
      </c>
      <c r="D10" s="18" t="n">
        <f aca="false">D11</f>
        <v>0</v>
      </c>
    </row>
    <row collapsed="false" customFormat="false" customHeight="true" hidden="false" ht="15.75" outlineLevel="0" r="11">
      <c r="B11" s="16" t="s">
        <v>11</v>
      </c>
      <c r="C11" s="17" t="s">
        <v>12</v>
      </c>
      <c r="D11" s="18" t="n">
        <f aca="false">D12</f>
        <v>0</v>
      </c>
    </row>
    <row collapsed="false" customFormat="false" customHeight="true" hidden="false" ht="16.5" outlineLevel="0" r="12">
      <c r="B12" s="16" t="s">
        <v>13</v>
      </c>
      <c r="C12" s="17" t="s">
        <v>14</v>
      </c>
      <c r="D12" s="18" t="n">
        <f aca="false">D13</f>
        <v>0</v>
      </c>
    </row>
    <row collapsed="false" customFormat="false" customHeight="true" hidden="false" ht="18.75" outlineLevel="0" r="13">
      <c r="B13" s="16" t="s">
        <v>15</v>
      </c>
      <c r="C13" s="17" t="s">
        <v>14</v>
      </c>
      <c r="D13" s="18" t="n">
        <f aca="false">D14</f>
        <v>0</v>
      </c>
    </row>
    <row collapsed="false" customFormat="false" customHeight="true" hidden="false" ht="36.75" outlineLevel="0" r="14">
      <c r="B14" s="19" t="s">
        <v>16</v>
      </c>
      <c r="C14" s="20" t="s">
        <v>17</v>
      </c>
      <c r="D14" s="21" t="n">
        <v>0</v>
      </c>
    </row>
  </sheetData>
  <mergeCells count="1">
    <mergeCell ref="B5:D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67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12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1" width="9.32549019607843"/>
    <col collapsed="false" hidden="false" max="3" min="3" style="1" width="63.4549019607843"/>
    <col collapsed="false" hidden="true" max="6" min="4" style="1" width="0"/>
    <col collapsed="false" hidden="false" max="7" min="7" style="1" width="17.6627450980392"/>
    <col collapsed="false" hidden="false" max="8" min="8" style="1" width="10.7647058823529"/>
    <col collapsed="false" hidden="true" max="12" min="9" style="1" width="0"/>
    <col collapsed="false" hidden="false" max="13" min="13" style="1" width="14.7803921568627"/>
    <col collapsed="false" hidden="false" max="14" min="14" style="1" width="17.2313725490196"/>
    <col collapsed="false" hidden="true" max="15" min="15" style="1" width="0"/>
    <col collapsed="false" hidden="false" max="1025" min="16" style="1" width="9.32549019607843"/>
  </cols>
  <sheetData>
    <row collapsed="false" customFormat="false" customHeight="true" hidden="false" ht="39" outlineLevel="0" r="1">
      <c r="B1" s="186"/>
      <c r="C1" s="187"/>
      <c r="D1" s="188"/>
      <c r="E1" s="188"/>
      <c r="F1" s="188"/>
      <c r="G1" s="188"/>
      <c r="H1" s="189" t="s">
        <v>420</v>
      </c>
      <c r="I1" s="189"/>
      <c r="J1" s="189"/>
      <c r="K1" s="189"/>
      <c r="L1" s="189"/>
      <c r="M1" s="189"/>
      <c r="N1" s="189"/>
      <c r="O1" s="189"/>
    </row>
    <row collapsed="false" customFormat="false" customHeight="true" hidden="false" ht="21.75" outlineLevel="0" r="2">
      <c r="B2" s="186"/>
      <c r="C2" s="187"/>
      <c r="D2" s="188"/>
      <c r="E2" s="188"/>
      <c r="F2" s="188"/>
      <c r="G2" s="188"/>
      <c r="H2" s="189"/>
      <c r="I2" s="189"/>
      <c r="J2" s="189"/>
      <c r="K2" s="189"/>
      <c r="L2" s="189"/>
      <c r="M2" s="189"/>
      <c r="N2" s="189"/>
      <c r="O2" s="189"/>
    </row>
    <row collapsed="false" customFormat="false" customHeight="true" hidden="false" ht="54.75" outlineLevel="0" r="3">
      <c r="B3" s="171" t="s">
        <v>421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collapsed="false" customFormat="false" customHeight="false" hidden="true" ht="12.75" outlineLevel="0" r="4">
      <c r="B4" s="50"/>
    </row>
    <row collapsed="false" customFormat="false" customHeight="false" hidden="true" ht="12.75" outlineLevel="0" r="5">
      <c r="B5" s="190"/>
      <c r="C5" s="190"/>
      <c r="D5" s="190"/>
      <c r="E5" s="190"/>
      <c r="F5" s="190"/>
      <c r="G5" s="191"/>
      <c r="H5" s="192" t="s">
        <v>2</v>
      </c>
      <c r="I5" s="192"/>
      <c r="J5" s="192"/>
      <c r="K5" s="192"/>
      <c r="L5" s="192"/>
      <c r="M5" s="192"/>
      <c r="N5" s="192"/>
    </row>
    <row collapsed="false" customFormat="true" customHeight="false" hidden="false" ht="64.9" outlineLevel="0" r="6" s="194">
      <c r="B6" s="122" t="s">
        <v>288</v>
      </c>
      <c r="C6" s="122" t="s">
        <v>289</v>
      </c>
      <c r="D6" s="195" t="s">
        <v>290</v>
      </c>
      <c r="E6" s="195" t="s">
        <v>291</v>
      </c>
      <c r="F6" s="195" t="s">
        <v>292</v>
      </c>
      <c r="G6" s="195" t="s">
        <v>293</v>
      </c>
      <c r="H6" s="195" t="s">
        <v>294</v>
      </c>
      <c r="I6" s="195" t="s">
        <v>422</v>
      </c>
      <c r="J6" s="195" t="s">
        <v>423</v>
      </c>
      <c r="K6" s="195" t="s">
        <v>424</v>
      </c>
      <c r="L6" s="195" t="s">
        <v>425</v>
      </c>
      <c r="M6" s="122" t="s">
        <v>141</v>
      </c>
      <c r="N6" s="122" t="s">
        <v>426</v>
      </c>
      <c r="O6" s="261" t="s">
        <v>160</v>
      </c>
    </row>
    <row collapsed="false" customFormat="false" customHeight="false" hidden="false" ht="14.75" outlineLevel="0" r="7">
      <c r="B7" s="125" t="n">
        <v>1</v>
      </c>
      <c r="C7" s="125" t="n">
        <v>2</v>
      </c>
      <c r="D7" s="142" t="s">
        <v>299</v>
      </c>
      <c r="E7" s="142" t="s">
        <v>300</v>
      </c>
      <c r="F7" s="142" t="s">
        <v>301</v>
      </c>
      <c r="G7" s="142" t="s">
        <v>299</v>
      </c>
      <c r="H7" s="142" t="s">
        <v>300</v>
      </c>
      <c r="I7" s="142"/>
      <c r="J7" s="125" t="n">
        <v>8</v>
      </c>
      <c r="K7" s="125"/>
      <c r="L7" s="125" t="n">
        <v>5</v>
      </c>
      <c r="M7" s="125" t="n">
        <v>6</v>
      </c>
      <c r="N7" s="125" t="n">
        <v>7</v>
      </c>
      <c r="O7" s="262"/>
    </row>
    <row collapsed="false" customFormat="false" customHeight="true" hidden="false" ht="26.25" outlineLevel="0" r="8">
      <c r="B8" s="122" t="s">
        <v>302</v>
      </c>
      <c r="C8" s="122" t="s">
        <v>303</v>
      </c>
      <c r="D8" s="195" t="s">
        <v>28</v>
      </c>
      <c r="E8" s="142"/>
      <c r="F8" s="142"/>
      <c r="G8" s="142"/>
      <c r="H8" s="142"/>
      <c r="I8" s="142"/>
      <c r="J8" s="125"/>
      <c r="K8" s="125"/>
      <c r="L8" s="125"/>
      <c r="M8" s="125"/>
      <c r="N8" s="125"/>
      <c r="O8" s="262"/>
    </row>
    <row collapsed="false" customFormat="false" customHeight="true" hidden="false" ht="25.5" outlineLevel="0" r="9">
      <c r="B9" s="122" t="s">
        <v>304</v>
      </c>
      <c r="C9" s="198" t="s">
        <v>305</v>
      </c>
      <c r="D9" s="199" t="s">
        <v>28</v>
      </c>
      <c r="E9" s="199" t="s">
        <v>306</v>
      </c>
      <c r="F9" s="199"/>
      <c r="G9" s="199"/>
      <c r="H9" s="200"/>
      <c r="I9" s="208" t="n">
        <f aca="false">I11+I22+I39</f>
        <v>1338.1</v>
      </c>
      <c r="J9" s="208" t="n">
        <v>0</v>
      </c>
      <c r="K9" s="200" t="e">
        <f aca="false">K15+#REF!+K46</f>
        <v>#NAME?</v>
      </c>
      <c r="L9" s="200"/>
      <c r="M9" s="200" t="n">
        <f aca="false">M15+M29+M46</f>
        <v>1451.14</v>
      </c>
      <c r="N9" s="200" t="n">
        <f aca="false">N15+N29+N46</f>
        <v>1451.14</v>
      </c>
      <c r="O9" s="263" t="n">
        <f aca="false">O11+O22</f>
        <v>1337.1</v>
      </c>
    </row>
    <row collapsed="false" customFormat="false" customHeight="false" hidden="true" ht="12.75" outlineLevel="0" r="10">
      <c r="B10" s="125"/>
      <c r="C10" s="203"/>
      <c r="D10" s="178"/>
      <c r="E10" s="184"/>
      <c r="F10" s="184"/>
      <c r="G10" s="204"/>
      <c r="H10" s="204"/>
      <c r="I10" s="208"/>
      <c r="J10" s="208"/>
      <c r="K10" s="208"/>
      <c r="L10" s="208"/>
      <c r="M10" s="200"/>
      <c r="N10" s="200"/>
      <c r="O10" s="263"/>
    </row>
    <row collapsed="false" customFormat="false" customHeight="true" hidden="true" ht="12.75" outlineLevel="0" r="11">
      <c r="B11" s="125"/>
      <c r="C11" s="205" t="s">
        <v>307</v>
      </c>
      <c r="D11" s="178" t="s">
        <v>28</v>
      </c>
      <c r="E11" s="184" t="s">
        <v>306</v>
      </c>
      <c r="F11" s="184" t="s">
        <v>308</v>
      </c>
      <c r="G11" s="204" t="s">
        <v>309</v>
      </c>
      <c r="H11" s="204"/>
      <c r="I11" s="208" t="n">
        <f aca="false">I12</f>
        <v>370.96</v>
      </c>
      <c r="J11" s="208" t="n">
        <f aca="false">J12</f>
        <v>0</v>
      </c>
      <c r="K11" s="208"/>
      <c r="L11" s="208"/>
      <c r="M11" s="200" t="n">
        <f aca="false">M12</f>
        <v>0</v>
      </c>
      <c r="N11" s="200" t="n">
        <f aca="false">N12</f>
        <v>0</v>
      </c>
      <c r="O11" s="263" t="n">
        <f aca="false">O12</f>
        <v>370.96</v>
      </c>
    </row>
    <row collapsed="false" customFormat="false" customHeight="false" hidden="true" ht="12.75" outlineLevel="0" r="12">
      <c r="B12" s="125"/>
      <c r="C12" s="85" t="s">
        <v>310</v>
      </c>
      <c r="D12" s="178" t="s">
        <v>28</v>
      </c>
      <c r="E12" s="184" t="s">
        <v>306</v>
      </c>
      <c r="F12" s="184" t="s">
        <v>308</v>
      </c>
      <c r="G12" s="204" t="s">
        <v>309</v>
      </c>
      <c r="H12" s="204"/>
      <c r="I12" s="208" t="n">
        <f aca="false">I13</f>
        <v>370.96</v>
      </c>
      <c r="J12" s="208" t="n">
        <f aca="false">J13</f>
        <v>0</v>
      </c>
      <c r="K12" s="208"/>
      <c r="L12" s="208"/>
      <c r="M12" s="200" t="n">
        <f aca="false">M13</f>
        <v>0</v>
      </c>
      <c r="N12" s="200" t="n">
        <f aca="false">N13</f>
        <v>0</v>
      </c>
      <c r="O12" s="263" t="n">
        <f aca="false">O13</f>
        <v>370.96</v>
      </c>
    </row>
    <row collapsed="false" customFormat="false" customHeight="true" hidden="true" ht="12.75" outlineLevel="0" r="13">
      <c r="B13" s="125"/>
      <c r="C13" s="206" t="s">
        <v>311</v>
      </c>
      <c r="D13" s="178" t="s">
        <v>28</v>
      </c>
      <c r="E13" s="184" t="s">
        <v>306</v>
      </c>
      <c r="F13" s="184" t="s">
        <v>308</v>
      </c>
      <c r="G13" s="204" t="s">
        <v>309</v>
      </c>
      <c r="H13" s="204" t="s">
        <v>312</v>
      </c>
      <c r="I13" s="208" t="n">
        <v>370.96</v>
      </c>
      <c r="J13" s="208" t="n">
        <v>0</v>
      </c>
      <c r="K13" s="208"/>
      <c r="L13" s="208"/>
      <c r="M13" s="200" t="n">
        <v>0</v>
      </c>
      <c r="N13" s="200" t="n">
        <v>0</v>
      </c>
      <c r="O13" s="263" t="n">
        <v>370.96</v>
      </c>
    </row>
    <row collapsed="false" customFormat="false" customHeight="true" hidden="true" ht="12.75" outlineLevel="0" r="14">
      <c r="B14" s="125"/>
      <c r="C14" s="205"/>
      <c r="D14" s="178"/>
      <c r="E14" s="184"/>
      <c r="F14" s="184"/>
      <c r="G14" s="204"/>
      <c r="H14" s="204"/>
      <c r="I14" s="200"/>
      <c r="J14" s="200"/>
      <c r="K14" s="200"/>
      <c r="L14" s="200"/>
      <c r="M14" s="200"/>
      <c r="N14" s="200"/>
      <c r="O14" s="263"/>
    </row>
    <row collapsed="false" customFormat="false" customHeight="true" hidden="false" ht="35.45" outlineLevel="0" r="15">
      <c r="B15" s="125"/>
      <c r="C15" s="207" t="s">
        <v>313</v>
      </c>
      <c r="D15" s="178" t="s">
        <v>28</v>
      </c>
      <c r="E15" s="184" t="s">
        <v>306</v>
      </c>
      <c r="F15" s="184" t="s">
        <v>308</v>
      </c>
      <c r="G15" s="204"/>
      <c r="H15" s="204"/>
      <c r="I15" s="200"/>
      <c r="J15" s="208" t="n">
        <f aca="false">J16</f>
        <v>0</v>
      </c>
      <c r="K15" s="208" t="n">
        <f aca="false">K16</f>
        <v>396.9</v>
      </c>
      <c r="L15" s="208" t="n">
        <f aca="false">L16</f>
        <v>0</v>
      </c>
      <c r="M15" s="208" t="n">
        <f aca="false">M16</f>
        <v>396.9</v>
      </c>
      <c r="N15" s="208" t="n">
        <f aca="false">N16</f>
        <v>396.9</v>
      </c>
      <c r="O15" s="263"/>
    </row>
    <row collapsed="false" customFormat="false" customHeight="true" hidden="false" ht="21.4" outlineLevel="0" r="16">
      <c r="B16" s="125"/>
      <c r="C16" s="205" t="s">
        <v>314</v>
      </c>
      <c r="D16" s="178" t="s">
        <v>28</v>
      </c>
      <c r="E16" s="184" t="s">
        <v>306</v>
      </c>
      <c r="F16" s="184" t="s">
        <v>308</v>
      </c>
      <c r="G16" s="204" t="s">
        <v>315</v>
      </c>
      <c r="H16" s="204"/>
      <c r="I16" s="200"/>
      <c r="J16" s="208" t="n">
        <f aca="false">J17</f>
        <v>0</v>
      </c>
      <c r="K16" s="208" t="n">
        <f aca="false">K17</f>
        <v>396.9</v>
      </c>
      <c r="L16" s="208" t="n">
        <f aca="false">L17</f>
        <v>0</v>
      </c>
      <c r="M16" s="208" t="n">
        <f aca="false">M17</f>
        <v>396.9</v>
      </c>
      <c r="N16" s="208" t="n">
        <f aca="false">N17</f>
        <v>396.9</v>
      </c>
      <c r="O16" s="263"/>
    </row>
    <row collapsed="false" customFormat="false" customHeight="true" hidden="false" ht="22.5" outlineLevel="0" r="17">
      <c r="B17" s="125"/>
      <c r="C17" s="205" t="s">
        <v>307</v>
      </c>
      <c r="D17" s="178" t="s">
        <v>28</v>
      </c>
      <c r="E17" s="184" t="s">
        <v>306</v>
      </c>
      <c r="F17" s="184" t="s">
        <v>308</v>
      </c>
      <c r="G17" s="204" t="s">
        <v>316</v>
      </c>
      <c r="H17" s="204"/>
      <c r="I17" s="200" t="n">
        <f aca="false">I18</f>
        <v>0</v>
      </c>
      <c r="J17" s="208" t="n">
        <f aca="false">J18</f>
        <v>0</v>
      </c>
      <c r="K17" s="208" t="n">
        <f aca="false">K18</f>
        <v>396.9</v>
      </c>
      <c r="L17" s="208" t="n">
        <f aca="false">L18</f>
        <v>0</v>
      </c>
      <c r="M17" s="208" t="n">
        <f aca="false">M18</f>
        <v>396.9</v>
      </c>
      <c r="N17" s="208" t="n">
        <f aca="false">N18</f>
        <v>396.9</v>
      </c>
      <c r="O17" s="263"/>
    </row>
    <row collapsed="false" customFormat="false" customHeight="true" hidden="false" ht="16.5" outlineLevel="0" r="18">
      <c r="B18" s="125"/>
      <c r="C18" s="85" t="s">
        <v>310</v>
      </c>
      <c r="D18" s="178" t="s">
        <v>28</v>
      </c>
      <c r="E18" s="184" t="s">
        <v>306</v>
      </c>
      <c r="F18" s="184" t="s">
        <v>308</v>
      </c>
      <c r="G18" s="204" t="s">
        <v>317</v>
      </c>
      <c r="H18" s="204"/>
      <c r="I18" s="200" t="n">
        <f aca="false">I19</f>
        <v>0</v>
      </c>
      <c r="J18" s="208" t="n">
        <f aca="false">J19+J20</f>
        <v>0</v>
      </c>
      <c r="K18" s="208" t="n">
        <f aca="false">K19+K20</f>
        <v>396.9</v>
      </c>
      <c r="L18" s="208" t="n">
        <f aca="false">L19+L20</f>
        <v>0</v>
      </c>
      <c r="M18" s="208" t="n">
        <v>396.9</v>
      </c>
      <c r="N18" s="208" t="n">
        <v>396.9</v>
      </c>
      <c r="O18" s="263"/>
    </row>
    <row collapsed="false" customFormat="false" customHeight="true" hidden="false" ht="30.75" outlineLevel="0" r="19">
      <c r="B19" s="125"/>
      <c r="C19" s="206" t="s">
        <v>311</v>
      </c>
      <c r="D19" s="178" t="s">
        <v>28</v>
      </c>
      <c r="E19" s="184" t="s">
        <v>306</v>
      </c>
      <c r="F19" s="184" t="s">
        <v>308</v>
      </c>
      <c r="G19" s="204" t="s">
        <v>317</v>
      </c>
      <c r="H19" s="204" t="s">
        <v>312</v>
      </c>
      <c r="I19" s="200" t="n">
        <v>0</v>
      </c>
      <c r="J19" s="208" t="n">
        <v>0</v>
      </c>
      <c r="K19" s="208" t="n">
        <v>304.84</v>
      </c>
      <c r="L19" s="208" t="n">
        <v>0</v>
      </c>
      <c r="M19" s="208" t="n">
        <v>304.84</v>
      </c>
      <c r="N19" s="208" t="n">
        <v>304.84</v>
      </c>
      <c r="O19" s="263"/>
    </row>
    <row collapsed="false" customFormat="false" customHeight="true" hidden="false" ht="22.5" outlineLevel="0" r="20">
      <c r="B20" s="125"/>
      <c r="C20" s="206" t="s">
        <v>318</v>
      </c>
      <c r="D20" s="178" t="s">
        <v>28</v>
      </c>
      <c r="E20" s="184" t="s">
        <v>306</v>
      </c>
      <c r="F20" s="184" t="s">
        <v>308</v>
      </c>
      <c r="G20" s="204" t="s">
        <v>317</v>
      </c>
      <c r="H20" s="204" t="s">
        <v>319</v>
      </c>
      <c r="I20" s="200" t="n">
        <v>0</v>
      </c>
      <c r="J20" s="208" t="n">
        <v>0</v>
      </c>
      <c r="K20" s="208" t="n">
        <v>92.06</v>
      </c>
      <c r="L20" s="208" t="n">
        <v>0</v>
      </c>
      <c r="M20" s="208" t="n">
        <v>92.06</v>
      </c>
      <c r="N20" s="208" t="n">
        <v>92.06</v>
      </c>
      <c r="O20" s="263"/>
    </row>
    <row collapsed="false" customFormat="false" customHeight="true" hidden="true" ht="12.75" outlineLevel="0" r="21">
      <c r="B21" s="125"/>
      <c r="C21" s="211" t="s">
        <v>320</v>
      </c>
      <c r="D21" s="178" t="s">
        <v>28</v>
      </c>
      <c r="E21" s="184" t="s">
        <v>306</v>
      </c>
      <c r="F21" s="184" t="s">
        <v>321</v>
      </c>
      <c r="G21" s="204" t="s">
        <v>322</v>
      </c>
      <c r="H21" s="204"/>
      <c r="I21" s="208" t="n">
        <f aca="false">I22</f>
        <v>966.14</v>
      </c>
      <c r="J21" s="208" t="n">
        <f aca="false">J22</f>
        <v>0</v>
      </c>
      <c r="K21" s="208"/>
      <c r="L21" s="208"/>
      <c r="M21" s="208"/>
      <c r="N21" s="208"/>
      <c r="O21" s="263"/>
    </row>
    <row collapsed="false" customFormat="false" customHeight="true" hidden="true" ht="12.75" outlineLevel="0" r="22">
      <c r="B22" s="125"/>
      <c r="C22" s="212" t="s">
        <v>323</v>
      </c>
      <c r="D22" s="178" t="s">
        <v>28</v>
      </c>
      <c r="E22" s="184" t="s">
        <v>306</v>
      </c>
      <c r="F22" s="184" t="s">
        <v>321</v>
      </c>
      <c r="G22" s="204" t="s">
        <v>324</v>
      </c>
      <c r="H22" s="204"/>
      <c r="I22" s="208" t="n">
        <f aca="false">I23+I24+I25+I26+I28</f>
        <v>966.14</v>
      </c>
      <c r="J22" s="208" t="n">
        <f aca="false">J23+J25+J26+J27+J28</f>
        <v>0</v>
      </c>
      <c r="K22" s="208"/>
      <c r="L22" s="208"/>
      <c r="M22" s="200" t="n">
        <f aca="false">M23+M24+M25+M26+M28</f>
        <v>0</v>
      </c>
      <c r="N22" s="200" t="n">
        <f aca="false">N23+N24+N25+N26+N28</f>
        <v>0</v>
      </c>
      <c r="O22" s="263" t="n">
        <f aca="false">O23+O25+O26+O27+O28</f>
        <v>966.14</v>
      </c>
    </row>
    <row collapsed="false" customFormat="false" customHeight="true" hidden="true" ht="12.75" outlineLevel="0" r="23">
      <c r="B23" s="125"/>
      <c r="C23" s="213" t="s">
        <v>311</v>
      </c>
      <c r="D23" s="178" t="s">
        <v>28</v>
      </c>
      <c r="E23" s="184" t="s">
        <v>306</v>
      </c>
      <c r="F23" s="184" t="s">
        <v>321</v>
      </c>
      <c r="G23" s="204" t="s">
        <v>324</v>
      </c>
      <c r="H23" s="204" t="s">
        <v>312</v>
      </c>
      <c r="I23" s="208" t="n">
        <v>806.14</v>
      </c>
      <c r="J23" s="208" t="n">
        <v>0</v>
      </c>
      <c r="K23" s="208"/>
      <c r="L23" s="208"/>
      <c r="M23" s="200" t="n">
        <v>0</v>
      </c>
      <c r="N23" s="200" t="n">
        <v>0</v>
      </c>
      <c r="O23" s="263" t="n">
        <v>698.49</v>
      </c>
    </row>
    <row collapsed="false" customFormat="false" customHeight="true" hidden="true" ht="12.75" outlineLevel="0" r="24">
      <c r="B24" s="125"/>
      <c r="C24" s="214" t="s">
        <v>325</v>
      </c>
      <c r="D24" s="178" t="s">
        <v>28</v>
      </c>
      <c r="E24" s="184" t="s">
        <v>306</v>
      </c>
      <c r="F24" s="184" t="s">
        <v>321</v>
      </c>
      <c r="G24" s="204" t="s">
        <v>324</v>
      </c>
      <c r="H24" s="204" t="s">
        <v>326</v>
      </c>
      <c r="I24" s="200"/>
      <c r="J24" s="208"/>
      <c r="K24" s="208"/>
      <c r="L24" s="208"/>
      <c r="M24" s="200"/>
      <c r="N24" s="200"/>
      <c r="O24" s="263" t="n">
        <v>0</v>
      </c>
    </row>
    <row collapsed="false" customFormat="false" customHeight="true" hidden="true" ht="12.75" outlineLevel="0" r="25">
      <c r="B25" s="125"/>
      <c r="C25" s="214" t="s">
        <v>327</v>
      </c>
      <c r="D25" s="178" t="s">
        <v>28</v>
      </c>
      <c r="E25" s="184" t="s">
        <v>306</v>
      </c>
      <c r="F25" s="184" t="s">
        <v>321</v>
      </c>
      <c r="G25" s="204" t="s">
        <v>324</v>
      </c>
      <c r="H25" s="204" t="s">
        <v>328</v>
      </c>
      <c r="I25" s="208" t="n">
        <v>55</v>
      </c>
      <c r="J25" s="208" t="n">
        <v>0</v>
      </c>
      <c r="K25" s="208"/>
      <c r="L25" s="208"/>
      <c r="M25" s="200" t="n">
        <v>0</v>
      </c>
      <c r="N25" s="200" t="n">
        <v>0</v>
      </c>
      <c r="O25" s="263" t="n">
        <v>60</v>
      </c>
    </row>
    <row collapsed="false" customFormat="false" customHeight="true" hidden="true" ht="12.75" outlineLevel="0" r="26">
      <c r="B26" s="125"/>
      <c r="C26" s="214" t="s">
        <v>329</v>
      </c>
      <c r="D26" s="178" t="s">
        <v>28</v>
      </c>
      <c r="E26" s="184" t="s">
        <v>306</v>
      </c>
      <c r="F26" s="184" t="s">
        <v>321</v>
      </c>
      <c r="G26" s="204" t="s">
        <v>324</v>
      </c>
      <c r="H26" s="204" t="s">
        <v>330</v>
      </c>
      <c r="I26" s="208" t="n">
        <v>40</v>
      </c>
      <c r="J26" s="208" t="n">
        <v>0</v>
      </c>
      <c r="K26" s="208"/>
      <c r="L26" s="208"/>
      <c r="M26" s="200" t="n">
        <v>0</v>
      </c>
      <c r="N26" s="200" t="n">
        <v>0</v>
      </c>
      <c r="O26" s="263" t="n">
        <v>152.65</v>
      </c>
    </row>
    <row collapsed="false" customFormat="false" customHeight="true" hidden="true" ht="12.75" outlineLevel="0" r="27">
      <c r="B27" s="125"/>
      <c r="C27" s="214" t="s">
        <v>331</v>
      </c>
      <c r="D27" s="178" t="s">
        <v>28</v>
      </c>
      <c r="E27" s="184" t="s">
        <v>306</v>
      </c>
      <c r="F27" s="184" t="s">
        <v>321</v>
      </c>
      <c r="G27" s="204" t="s">
        <v>332</v>
      </c>
      <c r="H27" s="204" t="s">
        <v>333</v>
      </c>
      <c r="I27" s="208"/>
      <c r="J27" s="208" t="n">
        <f aca="false">N27-I27</f>
        <v>0</v>
      </c>
      <c r="K27" s="208"/>
      <c r="L27" s="208"/>
      <c r="M27" s="200"/>
      <c r="N27" s="200"/>
      <c r="O27" s="263"/>
    </row>
    <row collapsed="false" customFormat="false" customHeight="true" hidden="true" ht="12.75" outlineLevel="0" r="28">
      <c r="B28" s="125"/>
      <c r="C28" s="214" t="s">
        <v>334</v>
      </c>
      <c r="D28" s="178" t="s">
        <v>28</v>
      </c>
      <c r="E28" s="184" t="s">
        <v>306</v>
      </c>
      <c r="F28" s="184" t="s">
        <v>321</v>
      </c>
      <c r="G28" s="204" t="s">
        <v>332</v>
      </c>
      <c r="H28" s="204" t="s">
        <v>335</v>
      </c>
      <c r="I28" s="208" t="n">
        <v>65</v>
      </c>
      <c r="J28" s="208" t="n">
        <v>0</v>
      </c>
      <c r="K28" s="208"/>
      <c r="L28" s="208"/>
      <c r="M28" s="200" t="n">
        <v>0</v>
      </c>
      <c r="N28" s="200" t="n">
        <v>0</v>
      </c>
      <c r="O28" s="263" t="n">
        <v>55</v>
      </c>
    </row>
    <row collapsed="false" customFormat="false" customHeight="true" hidden="false" ht="29.25" outlineLevel="0" r="29">
      <c r="B29" s="125"/>
      <c r="C29" s="198" t="s">
        <v>427</v>
      </c>
      <c r="D29" s="199" t="s">
        <v>28</v>
      </c>
      <c r="E29" s="215" t="s">
        <v>306</v>
      </c>
      <c r="F29" s="215" t="s">
        <v>321</v>
      </c>
      <c r="G29" s="216" t="s">
        <v>337</v>
      </c>
      <c r="H29" s="216"/>
      <c r="I29" s="200"/>
      <c r="J29" s="200" t="n">
        <f aca="false">J31</f>
        <v>0</v>
      </c>
      <c r="K29" s="200" t="n">
        <f aca="false">K31</f>
        <v>1053.24</v>
      </c>
      <c r="L29" s="200" t="n">
        <f aca="false">L31</f>
        <v>0</v>
      </c>
      <c r="M29" s="200" t="n">
        <f aca="false">M31</f>
        <v>1053.24</v>
      </c>
      <c r="N29" s="200" t="n">
        <f aca="false">N31</f>
        <v>1053.24</v>
      </c>
      <c r="O29" s="263"/>
    </row>
    <row collapsed="false" customFormat="false" customHeight="true" hidden="false" ht="48" outlineLevel="0" r="30">
      <c r="B30" s="125"/>
      <c r="C30" s="214" t="s">
        <v>168</v>
      </c>
      <c r="D30" s="178"/>
      <c r="E30" s="184"/>
      <c r="F30" s="184"/>
      <c r="G30" s="204"/>
      <c r="H30" s="204"/>
      <c r="I30" s="200"/>
      <c r="J30" s="208"/>
      <c r="K30" s="208"/>
      <c r="L30" s="208"/>
      <c r="M30" s="208" t="n">
        <f aca="false">M31</f>
        <v>1053.24</v>
      </c>
      <c r="N30" s="208" t="n">
        <f aca="false">N31</f>
        <v>1053.24</v>
      </c>
      <c r="O30" s="263"/>
    </row>
    <row collapsed="false" customFormat="false" customHeight="true" hidden="false" ht="30.75" outlineLevel="0" r="31">
      <c r="B31" s="125"/>
      <c r="C31" s="212" t="s">
        <v>339</v>
      </c>
      <c r="D31" s="178" t="s">
        <v>28</v>
      </c>
      <c r="E31" s="184" t="s">
        <v>306</v>
      </c>
      <c r="F31" s="184" t="s">
        <v>321</v>
      </c>
      <c r="G31" s="184" t="s">
        <v>340</v>
      </c>
      <c r="H31" s="204"/>
      <c r="I31" s="200" t="n">
        <f aca="false">I32+I34+I35+I36+I38</f>
        <v>0</v>
      </c>
      <c r="J31" s="208" t="n">
        <f aca="false">J32+J35+J36+J37+J38</f>
        <v>0</v>
      </c>
      <c r="K31" s="208" t="n">
        <f aca="false">K32+K34+K35+K36+K38+K33</f>
        <v>1053.24</v>
      </c>
      <c r="L31" s="208" t="n">
        <f aca="false">L32+L34+L35+L36+L38+L33</f>
        <v>0</v>
      </c>
      <c r="M31" s="208" t="n">
        <v>1053.24</v>
      </c>
      <c r="N31" s="208" t="n">
        <f aca="false">N32+N34+N35+N36+N38+N33</f>
        <v>1053.24</v>
      </c>
      <c r="O31" s="263"/>
    </row>
    <row collapsed="false" customFormat="false" customHeight="true" hidden="false" ht="19.5" outlineLevel="0" r="32">
      <c r="B32" s="125"/>
      <c r="C32" s="213" t="s">
        <v>342</v>
      </c>
      <c r="D32" s="178" t="s">
        <v>28</v>
      </c>
      <c r="E32" s="184" t="s">
        <v>306</v>
      </c>
      <c r="F32" s="184" t="s">
        <v>321</v>
      </c>
      <c r="G32" s="204" t="s">
        <v>341</v>
      </c>
      <c r="H32" s="204" t="s">
        <v>312</v>
      </c>
      <c r="I32" s="200" t="n">
        <v>0</v>
      </c>
      <c r="J32" s="208" t="n">
        <v>0</v>
      </c>
      <c r="K32" s="208" t="n">
        <v>701.99</v>
      </c>
      <c r="L32" s="208" t="n">
        <v>0</v>
      </c>
      <c r="M32" s="208" t="n">
        <v>701.99</v>
      </c>
      <c r="N32" s="208" t="n">
        <v>701.99</v>
      </c>
      <c r="O32" s="263"/>
    </row>
    <row collapsed="false" customFormat="false" customHeight="true" hidden="false" ht="18" outlineLevel="0" r="33">
      <c r="B33" s="125"/>
      <c r="C33" s="206" t="s">
        <v>318</v>
      </c>
      <c r="D33" s="178" t="s">
        <v>28</v>
      </c>
      <c r="E33" s="184" t="s">
        <v>306</v>
      </c>
      <c r="F33" s="184" t="s">
        <v>321</v>
      </c>
      <c r="G33" s="204" t="s">
        <v>341</v>
      </c>
      <c r="H33" s="204" t="s">
        <v>319</v>
      </c>
      <c r="I33" s="200" t="n">
        <v>0</v>
      </c>
      <c r="J33" s="208" t="n">
        <v>0</v>
      </c>
      <c r="K33" s="208" t="n">
        <v>212</v>
      </c>
      <c r="L33" s="208" t="n">
        <v>0</v>
      </c>
      <c r="M33" s="208" t="n">
        <v>212</v>
      </c>
      <c r="N33" s="208" t="n">
        <v>212</v>
      </c>
      <c r="O33" s="263"/>
    </row>
    <row collapsed="false" customFormat="false" customHeight="true" hidden="false" ht="21" outlineLevel="0" r="34">
      <c r="B34" s="125"/>
      <c r="C34" s="214" t="s">
        <v>325</v>
      </c>
      <c r="D34" s="178" t="s">
        <v>28</v>
      </c>
      <c r="E34" s="184" t="s">
        <v>306</v>
      </c>
      <c r="F34" s="184" t="s">
        <v>321</v>
      </c>
      <c r="G34" s="204" t="s">
        <v>343</v>
      </c>
      <c r="H34" s="204" t="s">
        <v>326</v>
      </c>
      <c r="I34" s="200"/>
      <c r="J34" s="208"/>
      <c r="K34" s="208"/>
      <c r="L34" s="208"/>
      <c r="M34" s="208" t="n">
        <f aca="false">K34+L34</f>
        <v>0</v>
      </c>
      <c r="N34" s="208"/>
      <c r="O34" s="263"/>
    </row>
    <row collapsed="false" customFormat="false" customHeight="true" hidden="false" ht="30" outlineLevel="0" r="35">
      <c r="B35" s="125"/>
      <c r="C35" s="214" t="s">
        <v>327</v>
      </c>
      <c r="D35" s="178" t="s">
        <v>28</v>
      </c>
      <c r="E35" s="184" t="s">
        <v>306</v>
      </c>
      <c r="F35" s="184" t="s">
        <v>321</v>
      </c>
      <c r="G35" s="204" t="s">
        <v>343</v>
      </c>
      <c r="H35" s="204" t="s">
        <v>328</v>
      </c>
      <c r="I35" s="200" t="n">
        <v>0</v>
      </c>
      <c r="J35" s="208" t="n">
        <v>0</v>
      </c>
      <c r="K35" s="208" t="n">
        <v>84.6</v>
      </c>
      <c r="L35" s="208" t="n">
        <v>0</v>
      </c>
      <c r="M35" s="208" t="n">
        <v>84.6</v>
      </c>
      <c r="N35" s="208" t="n">
        <v>84.6</v>
      </c>
      <c r="O35" s="263"/>
    </row>
    <row collapsed="false" customFormat="false" customHeight="true" hidden="false" ht="30" outlineLevel="0" r="36">
      <c r="B36" s="125"/>
      <c r="C36" s="214" t="s">
        <v>329</v>
      </c>
      <c r="D36" s="178" t="s">
        <v>28</v>
      </c>
      <c r="E36" s="184" t="s">
        <v>306</v>
      </c>
      <c r="F36" s="184" t="s">
        <v>321</v>
      </c>
      <c r="G36" s="204" t="s">
        <v>343</v>
      </c>
      <c r="H36" s="204" t="s">
        <v>330</v>
      </c>
      <c r="I36" s="200" t="n">
        <v>0</v>
      </c>
      <c r="J36" s="208" t="n">
        <v>0</v>
      </c>
      <c r="K36" s="208" t="n">
        <v>0</v>
      </c>
      <c r="L36" s="208" t="n">
        <v>0</v>
      </c>
      <c r="M36" s="208" t="n">
        <v>0</v>
      </c>
      <c r="N36" s="208" t="n">
        <v>0</v>
      </c>
      <c r="O36" s="263"/>
    </row>
    <row collapsed="false" customFormat="false" customHeight="true" hidden="true" ht="12.75" outlineLevel="0" r="37">
      <c r="B37" s="125"/>
      <c r="C37" s="214" t="s">
        <v>331</v>
      </c>
      <c r="D37" s="178" t="s">
        <v>28</v>
      </c>
      <c r="E37" s="184" t="s">
        <v>306</v>
      </c>
      <c r="F37" s="184" t="s">
        <v>321</v>
      </c>
      <c r="G37" s="204" t="s">
        <v>343</v>
      </c>
      <c r="H37" s="204" t="s">
        <v>333</v>
      </c>
      <c r="I37" s="200"/>
      <c r="J37" s="208" t="n">
        <f aca="false">N37-I37</f>
        <v>0</v>
      </c>
      <c r="K37" s="208"/>
      <c r="L37" s="208"/>
      <c r="M37" s="208" t="n">
        <f aca="false">K37+L37</f>
        <v>0</v>
      </c>
      <c r="N37" s="208"/>
      <c r="O37" s="263"/>
    </row>
    <row collapsed="false" customFormat="false" customHeight="true" hidden="false" ht="19.5" outlineLevel="0" r="38">
      <c r="B38" s="125"/>
      <c r="C38" s="214" t="s">
        <v>334</v>
      </c>
      <c r="D38" s="178" t="s">
        <v>28</v>
      </c>
      <c r="E38" s="184" t="s">
        <v>306</v>
      </c>
      <c r="F38" s="184" t="s">
        <v>321</v>
      </c>
      <c r="G38" s="204" t="s">
        <v>343</v>
      </c>
      <c r="H38" s="204" t="s">
        <v>335</v>
      </c>
      <c r="I38" s="200" t="n">
        <v>0</v>
      </c>
      <c r="J38" s="208" t="n">
        <v>0</v>
      </c>
      <c r="K38" s="208" t="n">
        <v>54.65</v>
      </c>
      <c r="L38" s="208" t="n">
        <v>0</v>
      </c>
      <c r="M38" s="208" t="n">
        <v>54.65</v>
      </c>
      <c r="N38" s="208" t="n">
        <v>54.65</v>
      </c>
      <c r="O38" s="263"/>
    </row>
    <row collapsed="false" customFormat="false" customHeight="true" hidden="true" ht="12.75" outlineLevel="0" r="39">
      <c r="B39" s="125"/>
      <c r="C39" s="85" t="s">
        <v>345</v>
      </c>
      <c r="D39" s="178" t="s">
        <v>28</v>
      </c>
      <c r="E39" s="184" t="s">
        <v>306</v>
      </c>
      <c r="F39" s="184" t="s">
        <v>346</v>
      </c>
      <c r="G39" s="184" t="s">
        <v>347</v>
      </c>
      <c r="H39" s="184"/>
      <c r="I39" s="208" t="n">
        <f aca="false">I40</f>
        <v>1</v>
      </c>
      <c r="J39" s="219" t="n">
        <f aca="false">J40</f>
        <v>0</v>
      </c>
      <c r="K39" s="219"/>
      <c r="L39" s="219"/>
      <c r="M39" s="200" t="n">
        <f aca="false">M40</f>
        <v>0</v>
      </c>
      <c r="N39" s="200" t="n">
        <f aca="false">N40</f>
        <v>0</v>
      </c>
      <c r="O39" s="264" t="n">
        <f aca="false">O40</f>
        <v>1</v>
      </c>
    </row>
    <row collapsed="false" customFormat="false" customHeight="true" hidden="true" ht="12.75" outlineLevel="0" r="40">
      <c r="B40" s="125"/>
      <c r="C40" s="218" t="s">
        <v>307</v>
      </c>
      <c r="D40" s="178" t="s">
        <v>28</v>
      </c>
      <c r="E40" s="184" t="s">
        <v>306</v>
      </c>
      <c r="F40" s="184" t="s">
        <v>346</v>
      </c>
      <c r="G40" s="184" t="s">
        <v>428</v>
      </c>
      <c r="H40" s="184"/>
      <c r="I40" s="208" t="n">
        <f aca="false">I41</f>
        <v>1</v>
      </c>
      <c r="J40" s="219" t="n">
        <f aca="false">J41</f>
        <v>0</v>
      </c>
      <c r="K40" s="219"/>
      <c r="L40" s="219"/>
      <c r="M40" s="208" t="n">
        <f aca="false">M41</f>
        <v>0</v>
      </c>
      <c r="N40" s="208" t="n">
        <f aca="false">N41</f>
        <v>0</v>
      </c>
      <c r="O40" s="265" t="n">
        <f aca="false">O41</f>
        <v>1</v>
      </c>
    </row>
    <row collapsed="false" customFormat="false" customHeight="true" hidden="true" ht="12.75" outlineLevel="0" r="41">
      <c r="B41" s="125"/>
      <c r="C41" s="220" t="s">
        <v>352</v>
      </c>
      <c r="D41" s="178" t="s">
        <v>28</v>
      </c>
      <c r="E41" s="184" t="s">
        <v>306</v>
      </c>
      <c r="F41" s="184" t="s">
        <v>346</v>
      </c>
      <c r="G41" s="184" t="s">
        <v>428</v>
      </c>
      <c r="H41" s="184" t="s">
        <v>82</v>
      </c>
      <c r="I41" s="208" t="n">
        <f aca="false">I42</f>
        <v>1</v>
      </c>
      <c r="J41" s="219" t="n">
        <f aca="false">J42</f>
        <v>0</v>
      </c>
      <c r="K41" s="219"/>
      <c r="L41" s="219"/>
      <c r="M41" s="208" t="n">
        <f aca="false">M42</f>
        <v>0</v>
      </c>
      <c r="N41" s="208" t="n">
        <f aca="false">N42</f>
        <v>0</v>
      </c>
      <c r="O41" s="265" t="n">
        <f aca="false">O42</f>
        <v>1</v>
      </c>
    </row>
    <row collapsed="false" customFormat="false" customHeight="true" hidden="true" ht="12.75" outlineLevel="0" r="42">
      <c r="B42" s="125"/>
      <c r="C42" s="214" t="s">
        <v>354</v>
      </c>
      <c r="D42" s="178" t="s">
        <v>28</v>
      </c>
      <c r="E42" s="184" t="s">
        <v>306</v>
      </c>
      <c r="F42" s="184" t="s">
        <v>346</v>
      </c>
      <c r="G42" s="184" t="s">
        <v>428</v>
      </c>
      <c r="H42" s="184" t="s">
        <v>355</v>
      </c>
      <c r="I42" s="208" t="n">
        <v>1</v>
      </c>
      <c r="J42" s="219" t="n">
        <v>0</v>
      </c>
      <c r="K42" s="219"/>
      <c r="L42" s="219"/>
      <c r="M42" s="208" t="n">
        <v>0</v>
      </c>
      <c r="N42" s="208" t="n">
        <v>0</v>
      </c>
      <c r="O42" s="265" t="n">
        <v>1</v>
      </c>
    </row>
    <row collapsed="false" customFormat="false" customHeight="true" hidden="true" ht="12.75" outlineLevel="0" r="43">
      <c r="B43" s="125"/>
      <c r="C43" s="222"/>
      <c r="D43" s="199"/>
      <c r="E43" s="215"/>
      <c r="F43" s="215"/>
      <c r="G43" s="216"/>
      <c r="H43" s="216"/>
      <c r="I43" s="200"/>
      <c r="J43" s="200"/>
      <c r="K43" s="200"/>
      <c r="L43" s="200"/>
      <c r="M43" s="200"/>
      <c r="N43" s="200"/>
      <c r="O43" s="263"/>
    </row>
    <row collapsed="false" customFormat="false" customHeight="true" hidden="true" ht="12.75" outlineLevel="0" r="44">
      <c r="B44" s="125"/>
      <c r="C44" s="220"/>
      <c r="D44" s="178"/>
      <c r="E44" s="184"/>
      <c r="F44" s="184"/>
      <c r="G44" s="204"/>
      <c r="H44" s="204"/>
      <c r="I44" s="208"/>
      <c r="J44" s="208"/>
      <c r="K44" s="208"/>
      <c r="L44" s="208"/>
      <c r="M44" s="208"/>
      <c r="N44" s="208"/>
      <c r="O44" s="263"/>
    </row>
    <row collapsed="false" customFormat="false" customHeight="true" hidden="true" ht="12.75" outlineLevel="0" r="45">
      <c r="B45" s="125"/>
      <c r="C45" s="214"/>
      <c r="D45" s="178"/>
      <c r="E45" s="184"/>
      <c r="F45" s="184"/>
      <c r="G45" s="184"/>
      <c r="H45" s="184"/>
      <c r="I45" s="208"/>
      <c r="J45" s="219"/>
      <c r="K45" s="219"/>
      <c r="L45" s="219"/>
      <c r="M45" s="208"/>
      <c r="N45" s="208"/>
      <c r="O45" s="263"/>
    </row>
    <row collapsed="false" customFormat="true" customHeight="true" hidden="false" ht="20.45" outlineLevel="0" r="46" s="223">
      <c r="B46" s="122"/>
      <c r="C46" s="224" t="s">
        <v>174</v>
      </c>
      <c r="D46" s="199" t="s">
        <v>28</v>
      </c>
      <c r="E46" s="215" t="s">
        <v>306</v>
      </c>
      <c r="F46" s="215" t="s">
        <v>346</v>
      </c>
      <c r="G46" s="215"/>
      <c r="H46" s="215"/>
      <c r="I46" s="200"/>
      <c r="J46" s="217" t="n">
        <f aca="false">J47</f>
        <v>0</v>
      </c>
      <c r="K46" s="200" t="n">
        <f aca="false">K47</f>
        <v>1</v>
      </c>
      <c r="L46" s="200" t="n">
        <f aca="false">L47</f>
        <v>0</v>
      </c>
      <c r="M46" s="200" t="n">
        <f aca="false">M47</f>
        <v>1</v>
      </c>
      <c r="N46" s="200" t="n">
        <f aca="false">N47</f>
        <v>1</v>
      </c>
      <c r="O46" s="263"/>
    </row>
    <row collapsed="false" customFormat="false" customHeight="true" hidden="false" ht="23.25" outlineLevel="0" r="47">
      <c r="B47" s="125"/>
      <c r="C47" s="205" t="s">
        <v>307</v>
      </c>
      <c r="D47" s="178" t="s">
        <v>28</v>
      </c>
      <c r="E47" s="184" t="s">
        <v>306</v>
      </c>
      <c r="F47" s="184" t="s">
        <v>346</v>
      </c>
      <c r="G47" s="184" t="s">
        <v>315</v>
      </c>
      <c r="H47" s="184"/>
      <c r="I47" s="208" t="n">
        <f aca="false">I48</f>
        <v>0</v>
      </c>
      <c r="J47" s="219" t="n">
        <f aca="false">J48</f>
        <v>0</v>
      </c>
      <c r="K47" s="208" t="n">
        <f aca="false">K48</f>
        <v>1</v>
      </c>
      <c r="L47" s="208" t="n">
        <f aca="false">L48</f>
        <v>0</v>
      </c>
      <c r="M47" s="208" t="n">
        <f aca="false">M48</f>
        <v>1</v>
      </c>
      <c r="N47" s="208" t="n">
        <f aca="false">N48</f>
        <v>1</v>
      </c>
      <c r="O47" s="263"/>
    </row>
    <row collapsed="false" customFormat="false" customHeight="true" hidden="false" ht="19.5" outlineLevel="0" r="48">
      <c r="B48" s="125"/>
      <c r="C48" s="220" t="s">
        <v>352</v>
      </c>
      <c r="D48" s="178" t="s">
        <v>28</v>
      </c>
      <c r="E48" s="184" t="s">
        <v>306</v>
      </c>
      <c r="F48" s="184" t="s">
        <v>346</v>
      </c>
      <c r="G48" s="184" t="s">
        <v>353</v>
      </c>
      <c r="H48" s="184" t="s">
        <v>82</v>
      </c>
      <c r="I48" s="208" t="n">
        <f aca="false">I49</f>
        <v>0</v>
      </c>
      <c r="J48" s="219" t="n">
        <v>0</v>
      </c>
      <c r="K48" s="208" t="n">
        <f aca="false">K49</f>
        <v>1</v>
      </c>
      <c r="L48" s="208" t="n">
        <f aca="false">L49</f>
        <v>0</v>
      </c>
      <c r="M48" s="208" t="n">
        <f aca="false">M49</f>
        <v>1</v>
      </c>
      <c r="N48" s="208" t="n">
        <f aca="false">N49</f>
        <v>1</v>
      </c>
      <c r="O48" s="263"/>
    </row>
    <row collapsed="false" customFormat="false" customHeight="true" hidden="false" ht="20.25" outlineLevel="0" r="49">
      <c r="B49" s="125"/>
      <c r="C49" s="214" t="s">
        <v>354</v>
      </c>
      <c r="D49" s="178" t="s">
        <v>28</v>
      </c>
      <c r="E49" s="184" t="s">
        <v>306</v>
      </c>
      <c r="F49" s="184" t="s">
        <v>346</v>
      </c>
      <c r="G49" s="184" t="s">
        <v>353</v>
      </c>
      <c r="H49" s="184" t="s">
        <v>355</v>
      </c>
      <c r="I49" s="208" t="n">
        <v>0</v>
      </c>
      <c r="J49" s="219" t="n">
        <v>0</v>
      </c>
      <c r="K49" s="219" t="n">
        <v>1</v>
      </c>
      <c r="L49" s="219"/>
      <c r="M49" s="208" t="n">
        <f aca="false">K49+L49</f>
        <v>1</v>
      </c>
      <c r="N49" s="208" t="n">
        <v>1</v>
      </c>
      <c r="O49" s="263"/>
    </row>
    <row collapsed="false" customFormat="false" customHeight="false" hidden="true" ht="12.75" outlineLevel="0" r="50">
      <c r="B50" s="125"/>
      <c r="C50" s="85" t="s">
        <v>345</v>
      </c>
      <c r="D50" s="178" t="s">
        <v>28</v>
      </c>
      <c r="E50" s="184" t="s">
        <v>308</v>
      </c>
      <c r="F50" s="184"/>
      <c r="G50" s="184"/>
      <c r="H50" s="184"/>
      <c r="I50" s="208" t="n">
        <f aca="false">I52</f>
        <v>45.7</v>
      </c>
      <c r="J50" s="219" t="n">
        <f aca="false">J52</f>
        <v>0</v>
      </c>
      <c r="K50" s="219"/>
      <c r="L50" s="219"/>
      <c r="M50" s="208" t="n">
        <f aca="false">M52</f>
        <v>92</v>
      </c>
      <c r="N50" s="208" t="n">
        <f aca="false">N52</f>
        <v>92</v>
      </c>
      <c r="O50" s="263"/>
    </row>
    <row collapsed="false" customFormat="true" customHeight="false" hidden="false" ht="15.95" outlineLevel="0" r="51" s="223">
      <c r="B51" s="122" t="s">
        <v>357</v>
      </c>
      <c r="C51" s="203" t="s">
        <v>358</v>
      </c>
      <c r="D51" s="199"/>
      <c r="E51" s="215" t="s">
        <v>308</v>
      </c>
      <c r="F51" s="215"/>
      <c r="G51" s="215"/>
      <c r="H51" s="215"/>
      <c r="I51" s="200"/>
      <c r="J51" s="217"/>
      <c r="K51" s="200" t="n">
        <f aca="false">K52</f>
        <v>53.2</v>
      </c>
      <c r="L51" s="200" t="n">
        <f aca="false">L52</f>
        <v>-38.8</v>
      </c>
      <c r="M51" s="200" t="n">
        <f aca="false">M52</f>
        <v>92</v>
      </c>
      <c r="N51" s="200" t="n">
        <f aca="false">N52</f>
        <v>92</v>
      </c>
      <c r="O51" s="263"/>
    </row>
    <row collapsed="false" customFormat="true" customHeight="true" hidden="false" ht="20.25" outlineLevel="0" r="52" s="223">
      <c r="B52" s="122"/>
      <c r="C52" s="226" t="s">
        <v>359</v>
      </c>
      <c r="D52" s="199" t="s">
        <v>28</v>
      </c>
      <c r="E52" s="215" t="s">
        <v>308</v>
      </c>
      <c r="F52" s="215" t="s">
        <v>360</v>
      </c>
      <c r="G52" s="215"/>
      <c r="H52" s="215"/>
      <c r="I52" s="200" t="n">
        <f aca="false">I53</f>
        <v>45.7</v>
      </c>
      <c r="J52" s="217" t="n">
        <f aca="false">J53</f>
        <v>0</v>
      </c>
      <c r="K52" s="200" t="n">
        <f aca="false">K61</f>
        <v>53.2</v>
      </c>
      <c r="L52" s="200" t="n">
        <f aca="false">L61</f>
        <v>-38.8</v>
      </c>
      <c r="M52" s="200" t="n">
        <f aca="false">M61</f>
        <v>92</v>
      </c>
      <c r="N52" s="200" t="n">
        <f aca="false">N61</f>
        <v>92</v>
      </c>
      <c r="O52" s="263" t="n">
        <f aca="false">O53</f>
        <v>45.7</v>
      </c>
    </row>
    <row collapsed="false" customFormat="false" customHeight="true" hidden="true" ht="12.75" outlineLevel="0" r="53">
      <c r="B53" s="125"/>
      <c r="C53" s="220" t="s">
        <v>361</v>
      </c>
      <c r="D53" s="178" t="s">
        <v>28</v>
      </c>
      <c r="E53" s="184" t="s">
        <v>308</v>
      </c>
      <c r="F53" s="184" t="s">
        <v>360</v>
      </c>
      <c r="G53" s="184" t="s">
        <v>362</v>
      </c>
      <c r="H53" s="184"/>
      <c r="I53" s="208" t="n">
        <f aca="false">I54+I55</f>
        <v>45.7</v>
      </c>
      <c r="J53" s="219" t="n">
        <v>0</v>
      </c>
      <c r="K53" s="219"/>
      <c r="L53" s="219"/>
      <c r="M53" s="208" t="n">
        <f aca="false">M54+M55</f>
        <v>0</v>
      </c>
      <c r="N53" s="208" t="n">
        <f aca="false">N54+N55</f>
        <v>0</v>
      </c>
      <c r="O53" s="266" t="n">
        <f aca="false">O54+O55</f>
        <v>45.7</v>
      </c>
    </row>
    <row collapsed="false" customFormat="false" customHeight="true" hidden="true" ht="12.75" outlineLevel="0" r="54">
      <c r="B54" s="125"/>
      <c r="C54" s="206" t="s">
        <v>311</v>
      </c>
      <c r="D54" s="178" t="s">
        <v>28</v>
      </c>
      <c r="E54" s="184" t="s">
        <v>308</v>
      </c>
      <c r="F54" s="184" t="s">
        <v>360</v>
      </c>
      <c r="G54" s="184" t="s">
        <v>362</v>
      </c>
      <c r="H54" s="184" t="s">
        <v>312</v>
      </c>
      <c r="I54" s="208" t="n">
        <v>45.7</v>
      </c>
      <c r="J54" s="219" t="n">
        <v>0</v>
      </c>
      <c r="K54" s="219"/>
      <c r="L54" s="219"/>
      <c r="M54" s="208" t="n">
        <v>0</v>
      </c>
      <c r="N54" s="208" t="n">
        <v>0</v>
      </c>
      <c r="O54" s="266" t="n">
        <v>43.7</v>
      </c>
    </row>
    <row collapsed="false" customFormat="false" customHeight="true" hidden="true" ht="12.75" outlineLevel="0" r="55">
      <c r="B55" s="125"/>
      <c r="C55" s="214" t="s">
        <v>329</v>
      </c>
      <c r="D55" s="178" t="s">
        <v>28</v>
      </c>
      <c r="E55" s="184" t="s">
        <v>308</v>
      </c>
      <c r="F55" s="184" t="s">
        <v>360</v>
      </c>
      <c r="G55" s="184" t="s">
        <v>362</v>
      </c>
      <c r="H55" s="184" t="s">
        <v>330</v>
      </c>
      <c r="I55" s="208"/>
      <c r="J55" s="219" t="n">
        <f aca="false">N55-I55</f>
        <v>0</v>
      </c>
      <c r="K55" s="219"/>
      <c r="L55" s="219"/>
      <c r="M55" s="208"/>
      <c r="N55" s="208"/>
      <c r="O55" s="266" t="n">
        <v>2</v>
      </c>
    </row>
    <row collapsed="false" customFormat="false" customHeight="false" hidden="true" ht="12.75" outlineLevel="0" r="56">
      <c r="B56" s="227"/>
      <c r="C56" s="228"/>
      <c r="D56" s="229"/>
      <c r="E56" s="230"/>
      <c r="F56" s="230"/>
      <c r="G56" s="230"/>
      <c r="H56" s="230"/>
      <c r="I56" s="231"/>
      <c r="J56" s="232"/>
      <c r="K56" s="232"/>
      <c r="L56" s="232"/>
      <c r="M56" s="231"/>
      <c r="N56" s="231"/>
      <c r="O56" s="267"/>
    </row>
    <row collapsed="false" customFormat="false" customHeight="true" hidden="true" ht="12.75" outlineLevel="0" r="57">
      <c r="B57" s="125"/>
      <c r="C57" s="198"/>
      <c r="D57" s="199"/>
      <c r="E57" s="215"/>
      <c r="F57" s="215"/>
      <c r="G57" s="215"/>
      <c r="H57" s="215"/>
      <c r="I57" s="233"/>
      <c r="J57" s="233"/>
      <c r="K57" s="233"/>
      <c r="L57" s="233"/>
      <c r="M57" s="233"/>
      <c r="N57" s="233"/>
      <c r="O57" s="268"/>
    </row>
    <row collapsed="false" customFormat="false" customHeight="true" hidden="true" ht="12.75" outlineLevel="0" r="58">
      <c r="B58" s="125"/>
      <c r="C58" s="234"/>
      <c r="D58" s="199"/>
      <c r="E58" s="215"/>
      <c r="F58" s="215"/>
      <c r="G58" s="215"/>
      <c r="H58" s="215"/>
      <c r="I58" s="233"/>
      <c r="J58" s="233"/>
      <c r="K58" s="233"/>
      <c r="L58" s="233"/>
      <c r="M58" s="233"/>
      <c r="N58" s="233"/>
      <c r="O58" s="268"/>
    </row>
    <row collapsed="false" customFormat="false" customHeight="true" hidden="true" ht="12.75" outlineLevel="0" r="59">
      <c r="B59" s="125"/>
      <c r="C59" s="220"/>
      <c r="D59" s="178"/>
      <c r="E59" s="184"/>
      <c r="F59" s="184"/>
      <c r="G59" s="184"/>
      <c r="H59" s="184"/>
      <c r="I59" s="235"/>
      <c r="J59" s="235"/>
      <c r="K59" s="235"/>
      <c r="L59" s="235"/>
      <c r="M59" s="235"/>
      <c r="N59" s="235"/>
      <c r="O59" s="269"/>
    </row>
    <row collapsed="false" customFormat="false" customHeight="true" hidden="true" ht="12.75" outlineLevel="0" r="60">
      <c r="B60" s="125"/>
      <c r="C60" s="214"/>
      <c r="D60" s="178"/>
      <c r="E60" s="184"/>
      <c r="F60" s="184"/>
      <c r="G60" s="184"/>
      <c r="H60" s="184"/>
      <c r="I60" s="208"/>
      <c r="J60" s="219"/>
      <c r="K60" s="219"/>
      <c r="L60" s="219"/>
      <c r="M60" s="208"/>
      <c r="N60" s="208"/>
      <c r="O60" s="269"/>
    </row>
    <row collapsed="false" customFormat="false" customHeight="true" hidden="false" ht="38.25" outlineLevel="0" r="61">
      <c r="B61" s="125"/>
      <c r="C61" s="214" t="s">
        <v>338</v>
      </c>
      <c r="D61" s="178" t="s">
        <v>28</v>
      </c>
      <c r="E61" s="184" t="s">
        <v>308</v>
      </c>
      <c r="F61" s="184" t="s">
        <v>360</v>
      </c>
      <c r="G61" s="204" t="s">
        <v>337</v>
      </c>
      <c r="H61" s="184"/>
      <c r="I61" s="208" t="n">
        <f aca="false">I62</f>
        <v>0</v>
      </c>
      <c r="J61" s="219" t="n">
        <v>0</v>
      </c>
      <c r="K61" s="208" t="n">
        <f aca="false">K62</f>
        <v>53.2</v>
      </c>
      <c r="L61" s="208" t="n">
        <f aca="false">L62</f>
        <v>-38.8</v>
      </c>
      <c r="M61" s="208" t="n">
        <f aca="false">M62</f>
        <v>92</v>
      </c>
      <c r="N61" s="208" t="n">
        <f aca="false">N62</f>
        <v>92</v>
      </c>
      <c r="O61" s="269"/>
    </row>
    <row collapsed="false" customFormat="false" customHeight="true" hidden="false" ht="37.5" outlineLevel="0" r="62">
      <c r="B62" s="125"/>
      <c r="C62" s="220" t="s">
        <v>364</v>
      </c>
      <c r="D62" s="178" t="s">
        <v>28</v>
      </c>
      <c r="E62" s="184" t="s">
        <v>308</v>
      </c>
      <c r="F62" s="184" t="s">
        <v>360</v>
      </c>
      <c r="G62" s="204" t="s">
        <v>365</v>
      </c>
      <c r="H62" s="184"/>
      <c r="I62" s="208" t="n">
        <f aca="false">I63+I65</f>
        <v>0</v>
      </c>
      <c r="J62" s="219" t="n">
        <v>0</v>
      </c>
      <c r="K62" s="208" t="n">
        <f aca="false">K63</f>
        <v>53.2</v>
      </c>
      <c r="L62" s="208" t="n">
        <f aca="false">L63</f>
        <v>-38.8</v>
      </c>
      <c r="M62" s="208" t="n">
        <f aca="false">M63</f>
        <v>92</v>
      </c>
      <c r="N62" s="208" t="n">
        <f aca="false">N63</f>
        <v>92</v>
      </c>
      <c r="O62" s="269"/>
    </row>
    <row collapsed="false" customFormat="false" customHeight="true" hidden="false" ht="60" outlineLevel="0" r="63">
      <c r="B63" s="125"/>
      <c r="C63" s="206" t="s">
        <v>366</v>
      </c>
      <c r="D63" s="178" t="s">
        <v>28</v>
      </c>
      <c r="E63" s="184" t="s">
        <v>308</v>
      </c>
      <c r="F63" s="184" t="s">
        <v>360</v>
      </c>
      <c r="G63" s="184" t="s">
        <v>367</v>
      </c>
      <c r="H63" s="184" t="s">
        <v>82</v>
      </c>
      <c r="I63" s="208" t="n">
        <v>0</v>
      </c>
      <c r="J63" s="219" t="n">
        <v>0</v>
      </c>
      <c r="K63" s="208" t="n">
        <f aca="false">K64+K67+K68</f>
        <v>53.2</v>
      </c>
      <c r="L63" s="208" t="n">
        <f aca="false">L64+L67+L68</f>
        <v>-38.8</v>
      </c>
      <c r="M63" s="208" t="n">
        <f aca="false">M64+M67</f>
        <v>92</v>
      </c>
      <c r="N63" s="208" t="n">
        <f aca="false">N64+N67</f>
        <v>92</v>
      </c>
      <c r="O63" s="269"/>
    </row>
    <row collapsed="false" customFormat="false" customHeight="true" hidden="false" ht="34.5" outlineLevel="0" r="64">
      <c r="B64" s="125"/>
      <c r="C64" s="206" t="s">
        <v>311</v>
      </c>
      <c r="D64" s="178" t="s">
        <v>28</v>
      </c>
      <c r="E64" s="184" t="s">
        <v>308</v>
      </c>
      <c r="F64" s="184" t="s">
        <v>360</v>
      </c>
      <c r="G64" s="184" t="s">
        <v>367</v>
      </c>
      <c r="H64" s="184" t="s">
        <v>312</v>
      </c>
      <c r="I64" s="225" t="s">
        <v>356</v>
      </c>
      <c r="J64" s="219" t="n">
        <v>0</v>
      </c>
      <c r="K64" s="219" t="n">
        <v>40.2</v>
      </c>
      <c r="L64" s="219" t="n">
        <f aca="false">K64-M64</f>
        <v>-24</v>
      </c>
      <c r="M64" s="208" t="n">
        <v>64.2</v>
      </c>
      <c r="N64" s="208" t="n">
        <v>64.2</v>
      </c>
      <c r="O64" s="269"/>
    </row>
    <row collapsed="false" customFormat="false" customHeight="true" hidden="true" ht="12.75" outlineLevel="0" r="65">
      <c r="B65" s="125"/>
      <c r="C65" s="207" t="s">
        <v>368</v>
      </c>
      <c r="D65" s="178" t="s">
        <v>28</v>
      </c>
      <c r="E65" s="184" t="s">
        <v>321</v>
      </c>
      <c r="F65" s="184" t="s">
        <v>369</v>
      </c>
      <c r="G65" s="215"/>
      <c r="H65" s="215"/>
      <c r="I65" s="200" t="n">
        <f aca="false">I66</f>
        <v>0</v>
      </c>
      <c r="J65" s="217" t="n">
        <f aca="false">N65-I65</f>
        <v>0</v>
      </c>
      <c r="K65" s="217"/>
      <c r="L65" s="217"/>
      <c r="M65" s="208" t="n">
        <f aca="false">K65+L65</f>
        <v>0</v>
      </c>
      <c r="N65" s="200" t="n">
        <f aca="false">N66</f>
        <v>0</v>
      </c>
      <c r="O65" s="269"/>
    </row>
    <row collapsed="false" customFormat="false" customHeight="true" hidden="true" ht="12.75" outlineLevel="0" r="66">
      <c r="B66" s="125"/>
      <c r="C66" s="214" t="s">
        <v>329</v>
      </c>
      <c r="D66" s="178" t="s">
        <v>28</v>
      </c>
      <c r="E66" s="184" t="s">
        <v>321</v>
      </c>
      <c r="F66" s="184" t="s">
        <v>369</v>
      </c>
      <c r="G66" s="184" t="s">
        <v>370</v>
      </c>
      <c r="H66" s="184" t="s">
        <v>330</v>
      </c>
      <c r="I66" s="208" t="n">
        <v>0</v>
      </c>
      <c r="J66" s="219" t="n">
        <f aca="false">N66-I66</f>
        <v>0</v>
      </c>
      <c r="K66" s="219"/>
      <c r="L66" s="219"/>
      <c r="M66" s="208" t="n">
        <f aca="false">K66+L66</f>
        <v>0</v>
      </c>
      <c r="N66" s="208" t="n">
        <v>0</v>
      </c>
      <c r="O66" s="269"/>
    </row>
    <row collapsed="false" customFormat="false" customHeight="true" hidden="false" ht="18" outlineLevel="0" r="67">
      <c r="B67" s="125"/>
      <c r="C67" s="206" t="s">
        <v>318</v>
      </c>
      <c r="D67" s="178" t="s">
        <v>28</v>
      </c>
      <c r="E67" s="184" t="s">
        <v>308</v>
      </c>
      <c r="F67" s="184" t="s">
        <v>360</v>
      </c>
      <c r="G67" s="184" t="s">
        <v>367</v>
      </c>
      <c r="H67" s="204" t="s">
        <v>319</v>
      </c>
      <c r="I67" s="208"/>
      <c r="J67" s="219"/>
      <c r="K67" s="219" t="n">
        <v>13</v>
      </c>
      <c r="L67" s="219" t="n">
        <f aca="false">K67-M67</f>
        <v>-14.8</v>
      </c>
      <c r="M67" s="208" t="n">
        <v>27.8</v>
      </c>
      <c r="N67" s="208" t="n">
        <v>27.8</v>
      </c>
      <c r="O67" s="269"/>
    </row>
    <row collapsed="false" customFormat="false" customHeight="true" hidden="false" ht="33" outlineLevel="0" r="68">
      <c r="B68" s="125"/>
      <c r="C68" s="214" t="s">
        <v>329</v>
      </c>
      <c r="D68" s="178"/>
      <c r="E68" s="184" t="s">
        <v>308</v>
      </c>
      <c r="F68" s="184" t="s">
        <v>360</v>
      </c>
      <c r="G68" s="184" t="s">
        <v>367</v>
      </c>
      <c r="H68" s="204" t="s">
        <v>330</v>
      </c>
      <c r="I68" s="208"/>
      <c r="J68" s="219"/>
      <c r="K68" s="219"/>
      <c r="L68" s="219"/>
      <c r="M68" s="208" t="n">
        <f aca="false">K68+L68</f>
        <v>0</v>
      </c>
      <c r="N68" s="208"/>
      <c r="O68" s="269"/>
    </row>
    <row collapsed="false" customFormat="false" customHeight="true" hidden="true" ht="12.75" outlineLevel="0" r="69">
      <c r="B69" s="122" t="s">
        <v>371</v>
      </c>
      <c r="C69" s="140" t="s">
        <v>265</v>
      </c>
      <c r="D69" s="178" t="s">
        <v>28</v>
      </c>
      <c r="E69" s="184" t="s">
        <v>321</v>
      </c>
      <c r="F69" s="184"/>
      <c r="G69" s="184"/>
      <c r="H69" s="184"/>
      <c r="I69" s="200" t="n">
        <f aca="false">I70</f>
        <v>0</v>
      </c>
      <c r="J69" s="217" t="n">
        <f aca="false">N69-I69</f>
        <v>0</v>
      </c>
      <c r="K69" s="217"/>
      <c r="L69" s="217"/>
      <c r="M69" s="200" t="n">
        <f aca="false">M70</f>
        <v>0</v>
      </c>
      <c r="N69" s="200" t="n">
        <f aca="false">N70</f>
        <v>0</v>
      </c>
      <c r="O69" s="269"/>
    </row>
    <row collapsed="false" customFormat="false" customHeight="true" hidden="true" ht="12.75" outlineLevel="0" r="70">
      <c r="B70" s="125"/>
      <c r="C70" s="205" t="s">
        <v>320</v>
      </c>
      <c r="D70" s="178" t="s">
        <v>28</v>
      </c>
      <c r="E70" s="184" t="s">
        <v>321</v>
      </c>
      <c r="F70" s="184" t="s">
        <v>369</v>
      </c>
      <c r="G70" s="184" t="s">
        <v>337</v>
      </c>
      <c r="H70" s="184"/>
      <c r="I70" s="208" t="n">
        <v>0</v>
      </c>
      <c r="J70" s="219" t="n">
        <f aca="false">N70-I70</f>
        <v>0</v>
      </c>
      <c r="K70" s="219"/>
      <c r="L70" s="219"/>
      <c r="M70" s="208" t="n">
        <f aca="false">M71</f>
        <v>0</v>
      </c>
      <c r="N70" s="208" t="n">
        <f aca="false">N71</f>
        <v>0</v>
      </c>
      <c r="O70" s="269"/>
    </row>
    <row collapsed="false" customFormat="false" customHeight="true" hidden="true" ht="12.75" outlineLevel="0" r="71">
      <c r="B71" s="125"/>
      <c r="C71" s="220" t="s">
        <v>376</v>
      </c>
      <c r="D71" s="178" t="s">
        <v>28</v>
      </c>
      <c r="E71" s="184" t="s">
        <v>321</v>
      </c>
      <c r="F71" s="184" t="s">
        <v>369</v>
      </c>
      <c r="G71" s="184" t="s">
        <v>365</v>
      </c>
      <c r="H71" s="184"/>
      <c r="I71" s="200" t="n">
        <f aca="false">I72</f>
        <v>0</v>
      </c>
      <c r="J71" s="219" t="n">
        <f aca="false">N71-I71</f>
        <v>0</v>
      </c>
      <c r="K71" s="219"/>
      <c r="L71" s="219"/>
      <c r="M71" s="208" t="n">
        <f aca="false">M72</f>
        <v>0</v>
      </c>
      <c r="N71" s="208" t="n">
        <f aca="false">N72</f>
        <v>0</v>
      </c>
      <c r="O71" s="269"/>
    </row>
    <row collapsed="false" customFormat="false" customHeight="true" hidden="true" ht="12.75" outlineLevel="0" r="72">
      <c r="B72" s="125"/>
      <c r="C72" s="214" t="s">
        <v>377</v>
      </c>
      <c r="D72" s="178" t="s">
        <v>28</v>
      </c>
      <c r="E72" s="184" t="s">
        <v>321</v>
      </c>
      <c r="F72" s="184" t="s">
        <v>369</v>
      </c>
      <c r="G72" s="184" t="s">
        <v>378</v>
      </c>
      <c r="H72" s="184" t="s">
        <v>82</v>
      </c>
      <c r="I72" s="208" t="n">
        <v>0</v>
      </c>
      <c r="J72" s="219" t="n">
        <f aca="false">N72-I72</f>
        <v>0</v>
      </c>
      <c r="K72" s="219"/>
      <c r="L72" s="219"/>
      <c r="M72" s="208" t="n">
        <f aca="false">M73+M74</f>
        <v>0</v>
      </c>
      <c r="N72" s="208" t="n">
        <f aca="false">N73+N74</f>
        <v>0</v>
      </c>
      <c r="O72" s="269"/>
    </row>
    <row collapsed="false" customFormat="false" customHeight="true" hidden="true" ht="12.75" outlineLevel="0" r="73">
      <c r="B73" s="125"/>
      <c r="C73" s="206" t="s">
        <v>311</v>
      </c>
      <c r="D73" s="178" t="s">
        <v>28</v>
      </c>
      <c r="E73" s="184" t="s">
        <v>321</v>
      </c>
      <c r="F73" s="184" t="s">
        <v>369</v>
      </c>
      <c r="G73" s="184" t="s">
        <v>378</v>
      </c>
      <c r="H73" s="184" t="s">
        <v>312</v>
      </c>
      <c r="I73" s="208"/>
      <c r="J73" s="270" t="s">
        <v>356</v>
      </c>
      <c r="K73" s="270"/>
      <c r="L73" s="270"/>
      <c r="M73" s="208"/>
      <c r="N73" s="208"/>
      <c r="O73" s="269"/>
    </row>
    <row collapsed="false" customFormat="false" customHeight="true" hidden="true" ht="12.75" outlineLevel="0" r="74">
      <c r="B74" s="125"/>
      <c r="C74" s="206" t="s">
        <v>318</v>
      </c>
      <c r="D74" s="178"/>
      <c r="E74" s="184" t="s">
        <v>321</v>
      </c>
      <c r="F74" s="184" t="s">
        <v>369</v>
      </c>
      <c r="G74" s="184" t="s">
        <v>378</v>
      </c>
      <c r="H74" s="184" t="s">
        <v>319</v>
      </c>
      <c r="I74" s="208"/>
      <c r="J74" s="270"/>
      <c r="K74" s="270"/>
      <c r="L74" s="270"/>
      <c r="M74" s="208"/>
      <c r="N74" s="208"/>
      <c r="O74" s="269"/>
    </row>
    <row collapsed="false" customFormat="false" customHeight="true" hidden="true" ht="12.75" outlineLevel="0" r="75">
      <c r="B75" s="125"/>
      <c r="C75" s="198" t="s">
        <v>379</v>
      </c>
      <c r="D75" s="199" t="s">
        <v>28</v>
      </c>
      <c r="E75" s="215" t="s">
        <v>380</v>
      </c>
      <c r="F75" s="215" t="s">
        <v>360</v>
      </c>
      <c r="G75" s="215"/>
      <c r="H75" s="215"/>
      <c r="I75" s="200" t="n">
        <f aca="false">I78</f>
        <v>0</v>
      </c>
      <c r="J75" s="200" t="n">
        <f aca="false">J76</f>
        <v>0</v>
      </c>
      <c r="K75" s="200"/>
      <c r="L75" s="200"/>
      <c r="M75" s="200" t="n">
        <f aca="false">M78</f>
        <v>0</v>
      </c>
      <c r="N75" s="200" t="n">
        <f aca="false">N78</f>
        <v>0</v>
      </c>
      <c r="O75" s="263" t="n">
        <f aca="false">O76</f>
        <v>40</v>
      </c>
    </row>
    <row collapsed="false" customFormat="false" customHeight="true" hidden="true" ht="12.75" outlineLevel="0" r="76">
      <c r="B76" s="125"/>
      <c r="C76" s="205" t="s">
        <v>381</v>
      </c>
      <c r="D76" s="178" t="s">
        <v>28</v>
      </c>
      <c r="E76" s="184" t="s">
        <v>380</v>
      </c>
      <c r="F76" s="184" t="s">
        <v>360</v>
      </c>
      <c r="G76" s="184" t="s">
        <v>322</v>
      </c>
      <c r="H76" s="184"/>
      <c r="I76" s="200"/>
      <c r="J76" s="208" t="n">
        <f aca="false">J77</f>
        <v>0</v>
      </c>
      <c r="K76" s="208"/>
      <c r="L76" s="208"/>
      <c r="M76" s="200"/>
      <c r="N76" s="200"/>
      <c r="O76" s="266" t="n">
        <f aca="false">O77</f>
        <v>40</v>
      </c>
    </row>
    <row collapsed="false" customFormat="false" customHeight="true" hidden="true" ht="12.75" outlineLevel="0" r="77">
      <c r="B77" s="125"/>
      <c r="C77" s="212" t="s">
        <v>372</v>
      </c>
      <c r="D77" s="178" t="s">
        <v>28</v>
      </c>
      <c r="E77" s="184" t="s">
        <v>380</v>
      </c>
      <c r="F77" s="184" t="s">
        <v>360</v>
      </c>
      <c r="G77" s="184" t="s">
        <v>382</v>
      </c>
      <c r="H77" s="184"/>
      <c r="I77" s="200"/>
      <c r="J77" s="208" t="n">
        <f aca="false">J78</f>
        <v>0</v>
      </c>
      <c r="K77" s="208"/>
      <c r="L77" s="208"/>
      <c r="M77" s="200"/>
      <c r="N77" s="200"/>
      <c r="O77" s="266" t="n">
        <f aca="false">O78</f>
        <v>40</v>
      </c>
    </row>
    <row collapsed="false" customFormat="false" customHeight="true" hidden="true" ht="12.75" outlineLevel="0" r="78">
      <c r="B78" s="125"/>
      <c r="C78" s="212" t="s">
        <v>383</v>
      </c>
      <c r="D78" s="178" t="s">
        <v>28</v>
      </c>
      <c r="E78" s="184" t="s">
        <v>380</v>
      </c>
      <c r="F78" s="184" t="s">
        <v>360</v>
      </c>
      <c r="G78" s="184" t="s">
        <v>382</v>
      </c>
      <c r="H78" s="184"/>
      <c r="I78" s="200" t="n">
        <f aca="false">I79</f>
        <v>0</v>
      </c>
      <c r="J78" s="208" t="n">
        <f aca="false">J79</f>
        <v>0</v>
      </c>
      <c r="K78" s="208"/>
      <c r="L78" s="208"/>
      <c r="M78" s="200" t="n">
        <f aca="false">M79</f>
        <v>0</v>
      </c>
      <c r="N78" s="200" t="n">
        <f aca="false">N79</f>
        <v>0</v>
      </c>
      <c r="O78" s="266" t="n">
        <f aca="false">O79</f>
        <v>40</v>
      </c>
    </row>
    <row collapsed="false" customFormat="false" customHeight="true" hidden="true" ht="12.75" outlineLevel="0" r="79">
      <c r="B79" s="125"/>
      <c r="C79" s="214" t="s">
        <v>374</v>
      </c>
      <c r="D79" s="178" t="s">
        <v>28</v>
      </c>
      <c r="E79" s="184" t="s">
        <v>380</v>
      </c>
      <c r="F79" s="184" t="s">
        <v>360</v>
      </c>
      <c r="G79" s="184" t="s">
        <v>382</v>
      </c>
      <c r="H79" s="184" t="s">
        <v>330</v>
      </c>
      <c r="I79" s="200"/>
      <c r="J79" s="208" t="n">
        <f aca="false">N79-I79</f>
        <v>0</v>
      </c>
      <c r="K79" s="208"/>
      <c r="L79" s="208"/>
      <c r="M79" s="200"/>
      <c r="N79" s="200"/>
      <c r="O79" s="266" t="n">
        <v>40</v>
      </c>
    </row>
    <row collapsed="false" customFormat="false" customHeight="true" hidden="true" ht="12.75" outlineLevel="0" r="80">
      <c r="B80" s="125"/>
      <c r="C80" s="198" t="s">
        <v>384</v>
      </c>
      <c r="D80" s="178" t="s">
        <v>28</v>
      </c>
      <c r="E80" s="184" t="s">
        <v>380</v>
      </c>
      <c r="F80" s="184" t="s">
        <v>380</v>
      </c>
      <c r="G80" s="184"/>
      <c r="H80" s="184"/>
      <c r="I80" s="200" t="n">
        <f aca="false">I81+I84</f>
        <v>0</v>
      </c>
      <c r="J80" s="200" t="n">
        <f aca="false">J81+J84</f>
        <v>0</v>
      </c>
      <c r="K80" s="200"/>
      <c r="L80" s="200"/>
      <c r="M80" s="200" t="n">
        <f aca="false">M81+M84</f>
        <v>0</v>
      </c>
      <c r="N80" s="200" t="n">
        <f aca="false">N81+N84</f>
        <v>0</v>
      </c>
      <c r="O80" s="263"/>
    </row>
    <row collapsed="false" customFormat="false" customHeight="true" hidden="true" ht="12.75" outlineLevel="0" r="81">
      <c r="B81" s="125"/>
      <c r="C81" s="206" t="s">
        <v>311</v>
      </c>
      <c r="D81" s="178" t="s">
        <v>28</v>
      </c>
      <c r="E81" s="184" t="s">
        <v>380</v>
      </c>
      <c r="F81" s="184" t="s">
        <v>380</v>
      </c>
      <c r="G81" s="184" t="s">
        <v>385</v>
      </c>
      <c r="H81" s="184" t="s">
        <v>312</v>
      </c>
      <c r="I81" s="208" t="n">
        <v>0</v>
      </c>
      <c r="J81" s="208" t="n">
        <f aca="false">N81-I81</f>
        <v>0</v>
      </c>
      <c r="K81" s="208"/>
      <c r="L81" s="208"/>
      <c r="M81" s="208" t="n">
        <v>0</v>
      </c>
      <c r="N81" s="208" t="n">
        <v>0</v>
      </c>
      <c r="O81" s="263" t="n">
        <v>0</v>
      </c>
    </row>
    <row collapsed="false" customFormat="false" customHeight="true" hidden="true" ht="12.75" outlineLevel="0" r="82">
      <c r="B82" s="125"/>
      <c r="C82" s="214"/>
      <c r="D82" s="178"/>
      <c r="E82" s="184"/>
      <c r="F82" s="184"/>
      <c r="G82" s="184"/>
      <c r="H82" s="184"/>
      <c r="I82" s="208"/>
      <c r="J82" s="208"/>
      <c r="K82" s="208"/>
      <c r="L82" s="208"/>
      <c r="M82" s="208"/>
      <c r="N82" s="208"/>
      <c r="O82" s="263"/>
    </row>
    <row collapsed="false" customFormat="false" customHeight="true" hidden="true" ht="12.75" outlineLevel="0" r="83">
      <c r="B83" s="125"/>
      <c r="C83" s="205"/>
      <c r="D83" s="178"/>
      <c r="E83" s="184"/>
      <c r="F83" s="184"/>
      <c r="G83" s="184"/>
      <c r="H83" s="184"/>
      <c r="I83" s="208"/>
      <c r="J83" s="208"/>
      <c r="K83" s="208"/>
      <c r="L83" s="208"/>
      <c r="M83" s="208"/>
      <c r="N83" s="208"/>
      <c r="O83" s="263"/>
    </row>
    <row collapsed="false" customFormat="false" customHeight="true" hidden="true" ht="12.75" outlineLevel="0" r="84">
      <c r="B84" s="125"/>
      <c r="C84" s="214" t="s">
        <v>329</v>
      </c>
      <c r="D84" s="178" t="s">
        <v>28</v>
      </c>
      <c r="E84" s="184" t="s">
        <v>380</v>
      </c>
      <c r="F84" s="184" t="s">
        <v>380</v>
      </c>
      <c r="G84" s="184" t="s">
        <v>385</v>
      </c>
      <c r="H84" s="184" t="s">
        <v>330</v>
      </c>
      <c r="I84" s="208" t="n">
        <v>0</v>
      </c>
      <c r="J84" s="208" t="n">
        <f aca="false">N84-I84</f>
        <v>0</v>
      </c>
      <c r="K84" s="208"/>
      <c r="L84" s="208"/>
      <c r="M84" s="208" t="n">
        <v>0</v>
      </c>
      <c r="N84" s="208" t="n">
        <v>0</v>
      </c>
      <c r="O84" s="263" t="n">
        <v>0</v>
      </c>
    </row>
    <row collapsed="false" customFormat="false" customHeight="true" hidden="true" ht="12.75" outlineLevel="0" r="85">
      <c r="B85" s="125"/>
      <c r="C85" s="198" t="s">
        <v>214</v>
      </c>
      <c r="D85" s="199" t="s">
        <v>28</v>
      </c>
      <c r="E85" s="215" t="s">
        <v>386</v>
      </c>
      <c r="F85" s="215"/>
      <c r="G85" s="215"/>
      <c r="H85" s="215"/>
      <c r="I85" s="200" t="n">
        <f aca="false">I87+I89</f>
        <v>92.47</v>
      </c>
      <c r="J85" s="243" t="n">
        <v>0</v>
      </c>
      <c r="K85" s="243"/>
      <c r="L85" s="243"/>
      <c r="M85" s="200" t="n">
        <f aca="false">M87+M89</f>
        <v>0</v>
      </c>
      <c r="N85" s="200" t="n">
        <f aca="false">N87+N89</f>
        <v>0</v>
      </c>
      <c r="O85" s="263" t="n">
        <f aca="false">O86</f>
        <v>92.47</v>
      </c>
    </row>
    <row collapsed="false" customFormat="true" customHeight="true" hidden="true" ht="12.75" outlineLevel="0" r="86" s="271">
      <c r="B86" s="272"/>
      <c r="C86" s="273" t="s">
        <v>387</v>
      </c>
      <c r="D86" s="274" t="s">
        <v>28</v>
      </c>
      <c r="E86" s="275" t="s">
        <v>386</v>
      </c>
      <c r="F86" s="275"/>
      <c r="G86" s="275" t="s">
        <v>322</v>
      </c>
      <c r="H86" s="275"/>
      <c r="I86" s="276" t="n">
        <f aca="false">I89</f>
        <v>92.47</v>
      </c>
      <c r="J86" s="277" t="n">
        <f aca="false">J89</f>
        <v>0</v>
      </c>
      <c r="K86" s="277"/>
      <c r="L86" s="277"/>
      <c r="M86" s="276" t="n">
        <f aca="false">M89</f>
        <v>0</v>
      </c>
      <c r="N86" s="276" t="n">
        <f aca="false">N89</f>
        <v>0</v>
      </c>
      <c r="O86" s="278" t="n">
        <f aca="false">O89</f>
        <v>92.47</v>
      </c>
    </row>
    <row collapsed="false" customFormat="true" customHeight="true" hidden="true" ht="12.75" outlineLevel="0" r="87" s="237">
      <c r="B87" s="238"/>
      <c r="C87" s="246" t="s">
        <v>345</v>
      </c>
      <c r="D87" s="247" t="s">
        <v>28</v>
      </c>
      <c r="E87" s="248" t="s">
        <v>386</v>
      </c>
      <c r="F87" s="248" t="s">
        <v>380</v>
      </c>
      <c r="G87" s="248" t="s">
        <v>388</v>
      </c>
      <c r="H87" s="248"/>
      <c r="I87" s="242" t="n">
        <f aca="false">I88</f>
        <v>0</v>
      </c>
      <c r="J87" s="242" t="n">
        <f aca="false">N87-I87</f>
        <v>0</v>
      </c>
      <c r="K87" s="242"/>
      <c r="L87" s="242"/>
      <c r="M87" s="242" t="n">
        <f aca="false">M88</f>
        <v>0</v>
      </c>
      <c r="N87" s="242" t="n">
        <f aca="false">N88</f>
        <v>0</v>
      </c>
      <c r="O87" s="279"/>
    </row>
    <row collapsed="false" customFormat="true" customHeight="true" hidden="true" ht="12.75" outlineLevel="0" r="88" s="237">
      <c r="B88" s="238"/>
      <c r="C88" s="249" t="s">
        <v>329</v>
      </c>
      <c r="D88" s="240" t="s">
        <v>28</v>
      </c>
      <c r="E88" s="241" t="s">
        <v>386</v>
      </c>
      <c r="F88" s="241" t="s">
        <v>380</v>
      </c>
      <c r="G88" s="241" t="s">
        <v>388</v>
      </c>
      <c r="H88" s="241" t="s">
        <v>330</v>
      </c>
      <c r="I88" s="242" t="n">
        <v>0</v>
      </c>
      <c r="J88" s="243" t="n">
        <f aca="false">N88-I88</f>
        <v>0</v>
      </c>
      <c r="K88" s="243"/>
      <c r="L88" s="243"/>
      <c r="M88" s="242" t="n">
        <v>0</v>
      </c>
      <c r="N88" s="242" t="n">
        <v>0</v>
      </c>
      <c r="O88" s="279"/>
    </row>
    <row collapsed="false" customFormat="false" customHeight="true" hidden="true" ht="12.75" outlineLevel="0" r="89">
      <c r="B89" s="125"/>
      <c r="C89" s="212" t="s">
        <v>389</v>
      </c>
      <c r="D89" s="178" t="s">
        <v>28</v>
      </c>
      <c r="E89" s="184" t="s">
        <v>386</v>
      </c>
      <c r="F89" s="184" t="s">
        <v>386</v>
      </c>
      <c r="G89" s="184" t="s">
        <v>390</v>
      </c>
      <c r="H89" s="184"/>
      <c r="I89" s="200" t="n">
        <f aca="false">I90</f>
        <v>92.47</v>
      </c>
      <c r="J89" s="208" t="n">
        <f aca="false">J90</f>
        <v>0</v>
      </c>
      <c r="K89" s="208"/>
      <c r="L89" s="208"/>
      <c r="M89" s="200" t="n">
        <f aca="false">M90</f>
        <v>0</v>
      </c>
      <c r="N89" s="200" t="n">
        <f aca="false">N90</f>
        <v>0</v>
      </c>
      <c r="O89" s="266" t="n">
        <f aca="false">O90</f>
        <v>92.47</v>
      </c>
    </row>
    <row collapsed="false" customFormat="false" customHeight="true" hidden="true" ht="12.75" outlineLevel="0" r="90">
      <c r="B90" s="125"/>
      <c r="C90" s="206" t="s">
        <v>311</v>
      </c>
      <c r="D90" s="178" t="s">
        <v>28</v>
      </c>
      <c r="E90" s="184" t="s">
        <v>386</v>
      </c>
      <c r="F90" s="184" t="s">
        <v>386</v>
      </c>
      <c r="G90" s="184" t="s">
        <v>391</v>
      </c>
      <c r="H90" s="184" t="s">
        <v>312</v>
      </c>
      <c r="I90" s="200" t="n">
        <v>92.47</v>
      </c>
      <c r="J90" s="208" t="n">
        <v>0</v>
      </c>
      <c r="K90" s="208"/>
      <c r="L90" s="208"/>
      <c r="M90" s="200" t="n">
        <v>0</v>
      </c>
      <c r="N90" s="200" t="n">
        <v>0</v>
      </c>
      <c r="O90" s="266" t="n">
        <v>92.47</v>
      </c>
    </row>
    <row collapsed="false" customFormat="false" customHeight="true" hidden="true" ht="12.75" outlineLevel="0" r="91">
      <c r="B91" s="122" t="s">
        <v>371</v>
      </c>
      <c r="C91" s="198" t="s">
        <v>214</v>
      </c>
      <c r="D91" s="199" t="s">
        <v>28</v>
      </c>
      <c r="E91" s="215" t="s">
        <v>386</v>
      </c>
      <c r="F91" s="215"/>
      <c r="G91" s="215"/>
      <c r="H91" s="215"/>
      <c r="I91" s="200" t="n">
        <f aca="false">I94+I98</f>
        <v>807.33</v>
      </c>
      <c r="J91" s="242" t="n">
        <v>0</v>
      </c>
      <c r="K91" s="200" t="n">
        <f aca="false">K92</f>
        <v>125.9</v>
      </c>
      <c r="L91" s="200" t="n">
        <f aca="false">L92</f>
        <v>-125.9</v>
      </c>
      <c r="M91" s="200" t="n">
        <f aca="false">M92</f>
        <v>0</v>
      </c>
      <c r="N91" s="200" t="n">
        <f aca="false">N92</f>
        <v>0</v>
      </c>
      <c r="O91" s="263" t="n">
        <f aca="false">O93</f>
        <v>92.47</v>
      </c>
    </row>
    <row collapsed="false" customFormat="false" customHeight="true" hidden="true" ht="12.75" outlineLevel="0" r="92">
      <c r="B92" s="122"/>
      <c r="C92" s="214" t="s">
        <v>320</v>
      </c>
      <c r="D92" s="199"/>
      <c r="E92" s="215" t="s">
        <v>386</v>
      </c>
      <c r="F92" s="215" t="s">
        <v>386</v>
      </c>
      <c r="G92" s="204" t="s">
        <v>337</v>
      </c>
      <c r="H92" s="215"/>
      <c r="I92" s="200"/>
      <c r="J92" s="242"/>
      <c r="K92" s="200" t="n">
        <f aca="false">K93</f>
        <v>125.9</v>
      </c>
      <c r="L92" s="200" t="n">
        <f aca="false">L93</f>
        <v>-125.9</v>
      </c>
      <c r="M92" s="200" t="n">
        <f aca="false">M93</f>
        <v>0</v>
      </c>
      <c r="N92" s="200" t="n">
        <f aca="false">N93</f>
        <v>0</v>
      </c>
      <c r="O92" s="263"/>
    </row>
    <row collapsed="false" customFormat="false" customHeight="true" hidden="true" ht="12.75" outlineLevel="0" r="93">
      <c r="B93" s="125"/>
      <c r="C93" s="212" t="s">
        <v>389</v>
      </c>
      <c r="D93" s="178" t="s">
        <v>28</v>
      </c>
      <c r="E93" s="184" t="s">
        <v>386</v>
      </c>
      <c r="F93" s="184" t="s">
        <v>386</v>
      </c>
      <c r="G93" s="184" t="s">
        <v>397</v>
      </c>
      <c r="H93" s="184"/>
      <c r="I93" s="200" t="n">
        <f aca="false">I94</f>
        <v>92.47</v>
      </c>
      <c r="J93" s="208" t="n">
        <v>0</v>
      </c>
      <c r="K93" s="200" t="n">
        <f aca="false">K94</f>
        <v>125.9</v>
      </c>
      <c r="L93" s="200" t="n">
        <f aca="false">L94</f>
        <v>-125.9</v>
      </c>
      <c r="M93" s="200" t="n">
        <f aca="false">M94</f>
        <v>0</v>
      </c>
      <c r="N93" s="200" t="n">
        <f aca="false">N94</f>
        <v>0</v>
      </c>
      <c r="O93" s="266" t="n">
        <f aca="false">O94</f>
        <v>92.47</v>
      </c>
    </row>
    <row collapsed="false" customFormat="false" customHeight="true" hidden="true" ht="12.75" outlineLevel="0" r="94">
      <c r="B94" s="125"/>
      <c r="C94" s="206" t="s">
        <v>398</v>
      </c>
      <c r="D94" s="178" t="s">
        <v>28</v>
      </c>
      <c r="E94" s="184" t="s">
        <v>386</v>
      </c>
      <c r="F94" s="184" t="s">
        <v>386</v>
      </c>
      <c r="G94" s="184" t="s">
        <v>399</v>
      </c>
      <c r="H94" s="184"/>
      <c r="I94" s="200" t="n">
        <f aca="false">I95+I96</f>
        <v>92.47</v>
      </c>
      <c r="J94" s="208" t="n">
        <v>0</v>
      </c>
      <c r="K94" s="200" t="n">
        <f aca="false">K95+K96</f>
        <v>125.9</v>
      </c>
      <c r="L94" s="200" t="n">
        <f aca="false">L95+L96</f>
        <v>-125.9</v>
      </c>
      <c r="M94" s="200" t="n">
        <f aca="false">M95+M96</f>
        <v>0</v>
      </c>
      <c r="N94" s="200" t="n">
        <f aca="false">N95+N96</f>
        <v>0</v>
      </c>
      <c r="O94" s="266" t="n">
        <v>92.47</v>
      </c>
    </row>
    <row collapsed="false" customFormat="false" customHeight="true" hidden="true" ht="12.75" outlineLevel="0" r="95">
      <c r="B95" s="125"/>
      <c r="C95" s="206" t="s">
        <v>311</v>
      </c>
      <c r="D95" s="178" t="s">
        <v>28</v>
      </c>
      <c r="E95" s="184" t="s">
        <v>386</v>
      </c>
      <c r="F95" s="184" t="s">
        <v>386</v>
      </c>
      <c r="G95" s="184" t="s">
        <v>399</v>
      </c>
      <c r="H95" s="184" t="s">
        <v>312</v>
      </c>
      <c r="I95" s="200" t="n">
        <v>92.47</v>
      </c>
      <c r="J95" s="208" t="n">
        <v>0</v>
      </c>
      <c r="K95" s="208" t="n">
        <v>96.69</v>
      </c>
      <c r="L95" s="208" t="n">
        <v>-96.69</v>
      </c>
      <c r="M95" s="208" t="n">
        <f aca="false">K95+L95</f>
        <v>0</v>
      </c>
      <c r="N95" s="200"/>
      <c r="O95" s="266" t="n">
        <v>92.47</v>
      </c>
    </row>
    <row collapsed="false" customFormat="false" customHeight="true" hidden="true" ht="12.75" outlineLevel="0" r="96">
      <c r="B96" s="125"/>
      <c r="C96" s="206" t="s">
        <v>318</v>
      </c>
      <c r="D96" s="178" t="s">
        <v>28</v>
      </c>
      <c r="E96" s="184" t="s">
        <v>386</v>
      </c>
      <c r="F96" s="184" t="s">
        <v>386</v>
      </c>
      <c r="G96" s="184" t="s">
        <v>399</v>
      </c>
      <c r="H96" s="184" t="s">
        <v>319</v>
      </c>
      <c r="I96" s="200"/>
      <c r="J96" s="208" t="n">
        <f aca="false">N96-I96</f>
        <v>0</v>
      </c>
      <c r="K96" s="208" t="n">
        <v>29.21</v>
      </c>
      <c r="L96" s="208" t="n">
        <v>-29.21</v>
      </c>
      <c r="M96" s="208" t="n">
        <f aca="false">K96+L96</f>
        <v>0</v>
      </c>
      <c r="N96" s="200"/>
      <c r="O96" s="266"/>
    </row>
    <row collapsed="false" customFormat="false" customHeight="true" hidden="false" ht="21.75" outlineLevel="0" r="97">
      <c r="B97" s="122" t="s">
        <v>375</v>
      </c>
      <c r="C97" s="198" t="s">
        <v>404</v>
      </c>
      <c r="D97" s="199" t="s">
        <v>28</v>
      </c>
      <c r="E97" s="199" t="s">
        <v>393</v>
      </c>
      <c r="F97" s="199"/>
      <c r="G97" s="199"/>
      <c r="H97" s="199"/>
      <c r="I97" s="200" t="n">
        <f aca="false">I98</f>
        <v>714.86</v>
      </c>
      <c r="J97" s="200" t="n">
        <v>0</v>
      </c>
      <c r="K97" s="200" t="n">
        <f aca="false">K104</f>
        <v>432.91</v>
      </c>
      <c r="L97" s="200" t="n">
        <f aca="false">L104</f>
        <v>-39.33</v>
      </c>
      <c r="M97" s="200" t="n">
        <f aca="false">M104</f>
        <v>472.24</v>
      </c>
      <c r="N97" s="200" t="n">
        <f aca="false">N104</f>
        <v>414.26</v>
      </c>
      <c r="O97" s="263" t="n">
        <f aca="false">O98</f>
        <v>607.53</v>
      </c>
    </row>
    <row collapsed="false" customFormat="false" customHeight="true" hidden="true" ht="12.75" outlineLevel="0" r="98">
      <c r="B98" s="125"/>
      <c r="C98" s="214" t="s">
        <v>228</v>
      </c>
      <c r="D98" s="199" t="s">
        <v>28</v>
      </c>
      <c r="E98" s="199" t="s">
        <v>393</v>
      </c>
      <c r="F98" s="199" t="s">
        <v>306</v>
      </c>
      <c r="G98" s="199"/>
      <c r="H98" s="199"/>
      <c r="I98" s="200" t="n">
        <f aca="false">I100</f>
        <v>714.86</v>
      </c>
      <c r="J98" s="200" t="n">
        <v>0</v>
      </c>
      <c r="K98" s="200"/>
      <c r="L98" s="200"/>
      <c r="M98" s="200" t="n">
        <f aca="false">M100</f>
        <v>0</v>
      </c>
      <c r="N98" s="200" t="n">
        <f aca="false">N100</f>
        <v>0</v>
      </c>
      <c r="O98" s="266" t="n">
        <f aca="false">O102+O103</f>
        <v>607.53</v>
      </c>
    </row>
    <row collapsed="false" customFormat="false" customHeight="true" hidden="true" ht="12.75" outlineLevel="0" r="99">
      <c r="B99" s="125"/>
      <c r="C99" s="205" t="s">
        <v>405</v>
      </c>
      <c r="D99" s="178" t="s">
        <v>28</v>
      </c>
      <c r="E99" s="178" t="s">
        <v>393</v>
      </c>
      <c r="F99" s="178" t="s">
        <v>306</v>
      </c>
      <c r="G99" s="178" t="s">
        <v>322</v>
      </c>
      <c r="H99" s="178"/>
      <c r="I99" s="200"/>
      <c r="J99" s="200"/>
      <c r="K99" s="200"/>
      <c r="L99" s="200"/>
      <c r="M99" s="200"/>
      <c r="N99" s="200"/>
      <c r="O99" s="266"/>
    </row>
    <row collapsed="false" customFormat="false" customHeight="true" hidden="true" ht="12.75" outlineLevel="0" r="100">
      <c r="B100" s="125"/>
      <c r="C100" s="212" t="s">
        <v>389</v>
      </c>
      <c r="D100" s="178" t="s">
        <v>28</v>
      </c>
      <c r="E100" s="178" t="s">
        <v>393</v>
      </c>
      <c r="F100" s="178" t="s">
        <v>306</v>
      </c>
      <c r="G100" s="178" t="s">
        <v>390</v>
      </c>
      <c r="H100" s="178"/>
      <c r="I100" s="200" t="n">
        <f aca="false">I102+I103</f>
        <v>714.86</v>
      </c>
      <c r="J100" s="208" t="n">
        <v>0</v>
      </c>
      <c r="K100" s="208"/>
      <c r="L100" s="208"/>
      <c r="M100" s="200" t="n">
        <f aca="false">M102+M103</f>
        <v>0</v>
      </c>
      <c r="N100" s="200" t="n">
        <f aca="false">N102+N103</f>
        <v>0</v>
      </c>
      <c r="O100" s="266" t="n">
        <f aca="false">O102+O103</f>
        <v>607.53</v>
      </c>
    </row>
    <row collapsed="false" customFormat="false" customHeight="false" hidden="true" ht="12.75" outlineLevel="0" r="101">
      <c r="B101" s="125"/>
      <c r="C101" s="253"/>
      <c r="D101" s="178"/>
      <c r="E101" s="178"/>
      <c r="F101" s="178"/>
      <c r="G101" s="178"/>
      <c r="H101" s="178"/>
      <c r="I101" s="200"/>
      <c r="J101" s="208"/>
      <c r="K101" s="208"/>
      <c r="L101" s="208"/>
      <c r="M101" s="200"/>
      <c r="N101" s="200"/>
      <c r="O101" s="266"/>
    </row>
    <row collapsed="false" customFormat="false" customHeight="true" hidden="true" ht="12.75" outlineLevel="0" r="102">
      <c r="B102" s="125"/>
      <c r="C102" s="214" t="s">
        <v>329</v>
      </c>
      <c r="D102" s="178" t="s">
        <v>28</v>
      </c>
      <c r="E102" s="178" t="s">
        <v>393</v>
      </c>
      <c r="F102" s="178" t="s">
        <v>306</v>
      </c>
      <c r="G102" s="178" t="s">
        <v>406</v>
      </c>
      <c r="H102" s="178" t="s">
        <v>330</v>
      </c>
      <c r="I102" s="200" t="n">
        <v>704.86</v>
      </c>
      <c r="J102" s="208" t="n">
        <v>0</v>
      </c>
      <c r="K102" s="208"/>
      <c r="L102" s="208"/>
      <c r="M102" s="200" t="n">
        <v>0</v>
      </c>
      <c r="N102" s="200" t="n">
        <v>0</v>
      </c>
      <c r="O102" s="266" t="n">
        <v>597.53</v>
      </c>
    </row>
    <row collapsed="false" customFormat="false" customHeight="true" hidden="true" ht="12.75" outlineLevel="0" r="103">
      <c r="B103" s="125"/>
      <c r="C103" s="220" t="s">
        <v>392</v>
      </c>
      <c r="D103" s="178" t="s">
        <v>28</v>
      </c>
      <c r="E103" s="178" t="s">
        <v>393</v>
      </c>
      <c r="F103" s="178" t="s">
        <v>306</v>
      </c>
      <c r="G103" s="178" t="s">
        <v>406</v>
      </c>
      <c r="H103" s="178" t="s">
        <v>395</v>
      </c>
      <c r="I103" s="208" t="n">
        <v>10</v>
      </c>
      <c r="J103" s="208" t="n">
        <v>0</v>
      </c>
      <c r="K103" s="208"/>
      <c r="L103" s="208"/>
      <c r="M103" s="208" t="n">
        <v>0</v>
      </c>
      <c r="N103" s="208" t="n">
        <v>0</v>
      </c>
      <c r="O103" s="266" t="n">
        <v>10</v>
      </c>
    </row>
    <row collapsed="false" customFormat="false" customHeight="true" hidden="false" ht="35.25" outlineLevel="0" r="104">
      <c r="B104" s="125"/>
      <c r="C104" s="214" t="s">
        <v>338</v>
      </c>
      <c r="D104" s="199" t="s">
        <v>28</v>
      </c>
      <c r="E104" s="199" t="s">
        <v>393</v>
      </c>
      <c r="F104" s="199" t="s">
        <v>306</v>
      </c>
      <c r="G104" s="204" t="s">
        <v>337</v>
      </c>
      <c r="H104" s="199"/>
      <c r="I104" s="200" t="n">
        <f aca="false">I106</f>
        <v>0</v>
      </c>
      <c r="J104" s="200" t="n">
        <f aca="false">N104-I104</f>
        <v>414.26</v>
      </c>
      <c r="K104" s="200" t="n">
        <f aca="false">K106</f>
        <v>432.91</v>
      </c>
      <c r="L104" s="200" t="n">
        <f aca="false">L106</f>
        <v>-39.33</v>
      </c>
      <c r="M104" s="200" t="n">
        <f aca="false">M106</f>
        <v>472.24</v>
      </c>
      <c r="N104" s="200" t="n">
        <f aca="false">N106</f>
        <v>414.26</v>
      </c>
      <c r="O104" s="266" t="e">
        <f aca="false">O108+O109</f>
        <v>#NAME?</v>
      </c>
    </row>
    <row collapsed="false" customFormat="false" customHeight="true" hidden="true" ht="12.75" outlineLevel="0" r="105">
      <c r="B105" s="125"/>
      <c r="C105" s="205" t="s">
        <v>405</v>
      </c>
      <c r="D105" s="178" t="s">
        <v>28</v>
      </c>
      <c r="E105" s="178" t="s">
        <v>393</v>
      </c>
      <c r="F105" s="178" t="s">
        <v>306</v>
      </c>
      <c r="G105" s="178" t="s">
        <v>322</v>
      </c>
      <c r="H105" s="178"/>
      <c r="I105" s="200"/>
      <c r="J105" s="200"/>
      <c r="K105" s="200"/>
      <c r="L105" s="200"/>
      <c r="M105" s="200"/>
      <c r="N105" s="200"/>
      <c r="O105" s="266"/>
    </row>
    <row collapsed="false" customFormat="false" customHeight="true" hidden="false" ht="51" outlineLevel="0" r="106">
      <c r="B106" s="125"/>
      <c r="C106" s="206" t="s">
        <v>408</v>
      </c>
      <c r="D106" s="178" t="s">
        <v>28</v>
      </c>
      <c r="E106" s="178" t="s">
        <v>393</v>
      </c>
      <c r="F106" s="178" t="s">
        <v>306</v>
      </c>
      <c r="G106" s="250" t="s">
        <v>394</v>
      </c>
      <c r="H106" s="178"/>
      <c r="I106" s="200" t="n">
        <v>0</v>
      </c>
      <c r="J106" s="208" t="n">
        <f aca="false">J107+J108</f>
        <v>0</v>
      </c>
      <c r="K106" s="208" t="n">
        <f aca="false">K107+K108</f>
        <v>432.91</v>
      </c>
      <c r="L106" s="208" t="n">
        <f aca="false">L107+L108</f>
        <v>-39.33</v>
      </c>
      <c r="M106" s="208" t="n">
        <f aca="false">M107+M108</f>
        <v>472.24</v>
      </c>
      <c r="N106" s="208" t="n">
        <f aca="false">N107+N108</f>
        <v>414.26</v>
      </c>
      <c r="O106" s="266" t="e">
        <f aca="false">O108+O109</f>
        <v>#NAME?</v>
      </c>
    </row>
    <row collapsed="false" customFormat="false" customHeight="true" hidden="false" ht="30" outlineLevel="0" r="107">
      <c r="B107" s="125"/>
      <c r="C107" s="214" t="s">
        <v>329</v>
      </c>
      <c r="D107" s="178" t="s">
        <v>28</v>
      </c>
      <c r="E107" s="178" t="s">
        <v>393</v>
      </c>
      <c r="F107" s="178" t="s">
        <v>306</v>
      </c>
      <c r="G107" s="250" t="s">
        <v>394</v>
      </c>
      <c r="H107" s="178" t="s">
        <v>330</v>
      </c>
      <c r="I107" s="200" t="n">
        <v>0</v>
      </c>
      <c r="J107" s="208" t="n">
        <v>0</v>
      </c>
      <c r="K107" s="208" t="n">
        <v>422.91</v>
      </c>
      <c r="L107" s="208" t="n">
        <f aca="false">K107-M107</f>
        <v>-39.33</v>
      </c>
      <c r="M107" s="208" t="n">
        <f aca="false">422.91+37+2.5-0.17</f>
        <v>462.24</v>
      </c>
      <c r="N107" s="208" t="n">
        <f aca="false">422.91-25.45+7.4+1.53-2.13</f>
        <v>404.26</v>
      </c>
      <c r="O107" s="266" t="n">
        <v>597.53</v>
      </c>
    </row>
    <row collapsed="false" customFormat="false" customHeight="true" hidden="false" ht="18.75" outlineLevel="0" r="108">
      <c r="B108" s="125"/>
      <c r="C108" s="220" t="s">
        <v>392</v>
      </c>
      <c r="D108" s="178" t="s">
        <v>28</v>
      </c>
      <c r="E108" s="178" t="s">
        <v>393</v>
      </c>
      <c r="F108" s="178" t="s">
        <v>306</v>
      </c>
      <c r="G108" s="250" t="s">
        <v>394</v>
      </c>
      <c r="H108" s="178" t="s">
        <v>395</v>
      </c>
      <c r="I108" s="208" t="n">
        <v>0</v>
      </c>
      <c r="J108" s="208" t="n">
        <v>0</v>
      </c>
      <c r="K108" s="208" t="n">
        <v>10</v>
      </c>
      <c r="L108" s="208"/>
      <c r="M108" s="208" t="n">
        <f aca="false">K108+L108</f>
        <v>10</v>
      </c>
      <c r="N108" s="208" t="n">
        <v>10</v>
      </c>
      <c r="O108" s="266" t="n">
        <v>10</v>
      </c>
    </row>
    <row collapsed="false" customFormat="false" customHeight="false" hidden="false" ht="15.95" outlineLevel="0" r="109">
      <c r="B109" s="254" t="s">
        <v>396</v>
      </c>
      <c r="C109" s="198" t="s">
        <v>429</v>
      </c>
      <c r="D109" s="199" t="s">
        <v>28</v>
      </c>
      <c r="E109" s="215" t="s">
        <v>346</v>
      </c>
      <c r="F109" s="215"/>
      <c r="G109" s="216"/>
      <c r="H109" s="215"/>
      <c r="I109" s="200" t="n">
        <f aca="false">I113</f>
        <v>660.04</v>
      </c>
      <c r="J109" s="200" t="n">
        <v>0</v>
      </c>
      <c r="K109" s="200" t="n">
        <f aca="false">K121</f>
        <v>812.43</v>
      </c>
      <c r="L109" s="200" t="n">
        <f aca="false">L121</f>
        <v>0</v>
      </c>
      <c r="M109" s="200" t="n">
        <f aca="false">M121</f>
        <v>812.43</v>
      </c>
      <c r="N109" s="200" t="n">
        <f aca="false">N121</f>
        <v>812.43</v>
      </c>
      <c r="O109" s="263" t="e">
        <f aca="false">O112</f>
        <v>#NAME?</v>
      </c>
    </row>
    <row collapsed="false" customFormat="false" customHeight="false" hidden="true" ht="12.75" outlineLevel="0" r="110">
      <c r="B110" s="255"/>
      <c r="C110" s="198"/>
      <c r="D110" s="199"/>
      <c r="E110" s="215"/>
      <c r="F110" s="215"/>
      <c r="G110" s="204"/>
      <c r="H110" s="215"/>
      <c r="I110" s="200"/>
      <c r="J110" s="200" t="n">
        <f aca="false">N110-I110</f>
        <v>0</v>
      </c>
      <c r="K110" s="200"/>
      <c r="L110" s="200"/>
      <c r="M110" s="200"/>
      <c r="N110" s="200"/>
      <c r="O110" s="263"/>
    </row>
    <row collapsed="false" customFormat="false" customHeight="false" hidden="true" ht="12.75" outlineLevel="0" r="111">
      <c r="B111" s="256"/>
      <c r="C111" s="198"/>
      <c r="D111" s="199"/>
      <c r="E111" s="215"/>
      <c r="F111" s="215"/>
      <c r="G111" s="204"/>
      <c r="H111" s="184"/>
      <c r="I111" s="208"/>
      <c r="J111" s="200" t="n">
        <f aca="false">N111-I111</f>
        <v>0</v>
      </c>
      <c r="K111" s="200"/>
      <c r="L111" s="200"/>
      <c r="M111" s="208"/>
      <c r="N111" s="208"/>
      <c r="O111" s="266"/>
    </row>
    <row collapsed="false" customFormat="false" customHeight="true" hidden="true" ht="12.75" outlineLevel="0" r="112">
      <c r="B112" s="256"/>
      <c r="C112" s="205" t="s">
        <v>405</v>
      </c>
      <c r="D112" s="178" t="s">
        <v>28</v>
      </c>
      <c r="E112" s="184" t="s">
        <v>346</v>
      </c>
      <c r="F112" s="184" t="s">
        <v>380</v>
      </c>
      <c r="G112" s="204" t="s">
        <v>322</v>
      </c>
      <c r="H112" s="184"/>
      <c r="I112" s="208"/>
      <c r="J112" s="200" t="n">
        <f aca="false">N112-I112</f>
        <v>0</v>
      </c>
      <c r="K112" s="200"/>
      <c r="L112" s="200"/>
      <c r="M112" s="208"/>
      <c r="N112" s="208"/>
      <c r="O112" s="266" t="e">
        <f aca="false">O113</f>
        <v>#NAME?</v>
      </c>
    </row>
    <row collapsed="false" customFormat="false" customHeight="false" hidden="true" ht="12.75" outlineLevel="0" r="113">
      <c r="B113" s="256"/>
      <c r="C113" s="212" t="s">
        <v>389</v>
      </c>
      <c r="D113" s="199" t="s">
        <v>28</v>
      </c>
      <c r="E113" s="215" t="s">
        <v>346</v>
      </c>
      <c r="F113" s="215" t="s">
        <v>380</v>
      </c>
      <c r="G113" s="204" t="s">
        <v>390</v>
      </c>
      <c r="H113" s="184"/>
      <c r="I113" s="208" t="n">
        <f aca="false">I114</f>
        <v>660.04</v>
      </c>
      <c r="J113" s="208" t="n">
        <v>0</v>
      </c>
      <c r="K113" s="208"/>
      <c r="L113" s="208"/>
      <c r="M113" s="208" t="n">
        <f aca="false">M114</f>
        <v>0</v>
      </c>
      <c r="N113" s="208" t="n">
        <f aca="false">N114</f>
        <v>0</v>
      </c>
      <c r="O113" s="266" t="e">
        <f aca="false">O114</f>
        <v>#NAME?</v>
      </c>
    </row>
    <row collapsed="false" customFormat="false" customHeight="true" hidden="true" ht="12.75" outlineLevel="0" r="114">
      <c r="B114" s="256"/>
      <c r="C114" s="212" t="s">
        <v>411</v>
      </c>
      <c r="D114" s="199" t="s">
        <v>28</v>
      </c>
      <c r="E114" s="215" t="s">
        <v>346</v>
      </c>
      <c r="F114" s="215" t="s">
        <v>380</v>
      </c>
      <c r="G114" s="204" t="s">
        <v>412</v>
      </c>
      <c r="H114" s="184" t="s">
        <v>82</v>
      </c>
      <c r="I114" s="208" t="n">
        <f aca="false">I115</f>
        <v>660.04</v>
      </c>
      <c r="J114" s="208" t="n">
        <v>0</v>
      </c>
      <c r="K114" s="208"/>
      <c r="L114" s="208"/>
      <c r="M114" s="208" t="n">
        <f aca="false">M115</f>
        <v>0</v>
      </c>
      <c r="N114" s="208" t="n">
        <f aca="false">N115</f>
        <v>0</v>
      </c>
      <c r="O114" s="266" t="e">
        <f aca="false">O115+#REF!</f>
        <v>#NAME?</v>
      </c>
    </row>
    <row collapsed="false" customFormat="false" customHeight="true" hidden="true" ht="12.75" outlineLevel="0" r="115">
      <c r="B115" s="256"/>
      <c r="C115" s="206" t="s">
        <v>311</v>
      </c>
      <c r="D115" s="178" t="s">
        <v>28</v>
      </c>
      <c r="E115" s="184" t="s">
        <v>346</v>
      </c>
      <c r="F115" s="184" t="s">
        <v>380</v>
      </c>
      <c r="G115" s="204" t="s">
        <v>412</v>
      </c>
      <c r="H115" s="184" t="s">
        <v>312</v>
      </c>
      <c r="I115" s="208" t="n">
        <v>660.04</v>
      </c>
      <c r="J115" s="208" t="n">
        <v>0</v>
      </c>
      <c r="K115" s="208"/>
      <c r="L115" s="208"/>
      <c r="M115" s="208" t="n">
        <v>0</v>
      </c>
      <c r="N115" s="208" t="n">
        <v>0</v>
      </c>
      <c r="O115" s="266" t="n">
        <v>658.21</v>
      </c>
    </row>
    <row collapsed="false" customFormat="false" customHeight="false" hidden="true" ht="12.75" outlineLevel="0" r="116">
      <c r="B116" s="255"/>
      <c r="C116" s="214"/>
      <c r="D116" s="178"/>
      <c r="E116" s="184"/>
      <c r="F116" s="184"/>
      <c r="G116" s="204"/>
      <c r="H116" s="184"/>
      <c r="I116" s="208"/>
      <c r="J116" s="280"/>
      <c r="K116" s="280"/>
      <c r="L116" s="280"/>
      <c r="M116" s="208"/>
      <c r="N116" s="208"/>
      <c r="O116" s="266"/>
    </row>
    <row collapsed="false" customFormat="false" customHeight="true" hidden="true" ht="12.75" outlineLevel="0" r="117">
      <c r="B117" s="255"/>
      <c r="C117" s="198"/>
      <c r="D117" s="199"/>
      <c r="E117" s="215"/>
      <c r="F117" s="215"/>
      <c r="G117" s="216"/>
      <c r="H117" s="215"/>
      <c r="I117" s="200"/>
      <c r="J117" s="281"/>
      <c r="K117" s="281"/>
      <c r="L117" s="281"/>
      <c r="M117" s="200"/>
      <c r="N117" s="200"/>
      <c r="O117" s="263"/>
    </row>
    <row collapsed="false" customFormat="false" customHeight="true" hidden="true" ht="12.75" outlineLevel="0" r="118">
      <c r="B118" s="255"/>
      <c r="C118" s="198"/>
      <c r="D118" s="199"/>
      <c r="E118" s="215"/>
      <c r="F118" s="215"/>
      <c r="G118" s="216"/>
      <c r="H118" s="215"/>
      <c r="I118" s="200"/>
      <c r="J118" s="281"/>
      <c r="K118" s="281"/>
      <c r="L118" s="281"/>
      <c r="M118" s="200"/>
      <c r="N118" s="200"/>
      <c r="O118" s="263"/>
    </row>
    <row collapsed="false" customFormat="false" customHeight="true" hidden="true" ht="12.75" outlineLevel="0" r="119">
      <c r="B119" s="255"/>
      <c r="C119" s="198"/>
      <c r="D119" s="199"/>
      <c r="E119" s="215"/>
      <c r="F119" s="215"/>
      <c r="G119" s="216"/>
      <c r="H119" s="215"/>
      <c r="I119" s="200"/>
      <c r="J119" s="281"/>
      <c r="K119" s="281"/>
      <c r="L119" s="281"/>
      <c r="M119" s="200"/>
      <c r="N119" s="200"/>
      <c r="O119" s="263"/>
    </row>
    <row collapsed="false" customFormat="false" customHeight="true" hidden="true" ht="12.75" outlineLevel="0" r="120">
      <c r="B120" s="255"/>
      <c r="C120" s="198"/>
      <c r="D120" s="199"/>
      <c r="E120" s="215"/>
      <c r="F120" s="215"/>
      <c r="G120" s="216"/>
      <c r="H120" s="215"/>
      <c r="I120" s="200"/>
      <c r="J120" s="281"/>
      <c r="K120" s="281"/>
      <c r="L120" s="281"/>
      <c r="M120" s="200"/>
      <c r="N120" s="200"/>
      <c r="O120" s="263"/>
    </row>
    <row collapsed="false" customFormat="false" customHeight="true" hidden="false" ht="31.5" outlineLevel="0" r="121">
      <c r="B121" s="255"/>
      <c r="C121" s="214" t="s">
        <v>338</v>
      </c>
      <c r="D121" s="199"/>
      <c r="E121" s="215" t="s">
        <v>346</v>
      </c>
      <c r="F121" s="215" t="s">
        <v>380</v>
      </c>
      <c r="G121" s="204" t="s">
        <v>337</v>
      </c>
      <c r="H121" s="215"/>
      <c r="I121" s="200"/>
      <c r="J121" s="281"/>
      <c r="K121" s="200" t="n">
        <f aca="false">K122</f>
        <v>812.43</v>
      </c>
      <c r="L121" s="200" t="n">
        <f aca="false">L122</f>
        <v>0</v>
      </c>
      <c r="M121" s="200" t="n">
        <f aca="false">M122</f>
        <v>812.43</v>
      </c>
      <c r="N121" s="200" t="n">
        <f aca="false">N122</f>
        <v>812.43</v>
      </c>
      <c r="O121" s="263"/>
    </row>
    <row collapsed="false" customFormat="false" customHeight="false" hidden="false" ht="26.85" outlineLevel="0" r="122">
      <c r="B122" s="256"/>
      <c r="C122" s="212" t="s">
        <v>413</v>
      </c>
      <c r="D122" s="199" t="s">
        <v>28</v>
      </c>
      <c r="E122" s="215" t="s">
        <v>346</v>
      </c>
      <c r="F122" s="215" t="s">
        <v>380</v>
      </c>
      <c r="G122" s="184" t="s">
        <v>414</v>
      </c>
      <c r="H122" s="184"/>
      <c r="I122" s="208" t="n">
        <f aca="false">I123</f>
        <v>0</v>
      </c>
      <c r="J122" s="200" t="n">
        <v>0</v>
      </c>
      <c r="K122" s="200" t="n">
        <f aca="false">K123</f>
        <v>812.43</v>
      </c>
      <c r="L122" s="200" t="n">
        <f aca="false">L123</f>
        <v>0</v>
      </c>
      <c r="M122" s="200" t="n">
        <f aca="false">M123</f>
        <v>812.43</v>
      </c>
      <c r="N122" s="200" t="n">
        <f aca="false">N123</f>
        <v>812.43</v>
      </c>
      <c r="O122" s="266" t="e">
        <f aca="false">O123</f>
        <v>#NAME?</v>
      </c>
    </row>
    <row collapsed="false" customFormat="false" customHeight="true" hidden="false" ht="42.75" outlineLevel="0" r="123">
      <c r="B123" s="256"/>
      <c r="C123" s="212" t="s">
        <v>415</v>
      </c>
      <c r="D123" s="199" t="s">
        <v>28</v>
      </c>
      <c r="E123" s="215" t="s">
        <v>346</v>
      </c>
      <c r="F123" s="215" t="s">
        <v>380</v>
      </c>
      <c r="G123" s="184" t="s">
        <v>414</v>
      </c>
      <c r="H123" s="184" t="s">
        <v>82</v>
      </c>
      <c r="I123" s="208" t="n">
        <f aca="false">I124</f>
        <v>0</v>
      </c>
      <c r="J123" s="208" t="n">
        <v>0</v>
      </c>
      <c r="K123" s="208" t="n">
        <f aca="false">K124+K125</f>
        <v>812.43</v>
      </c>
      <c r="L123" s="208" t="n">
        <f aca="false">L124+L125</f>
        <v>0</v>
      </c>
      <c r="M123" s="208" t="n">
        <f aca="false">M124+M125</f>
        <v>812.43</v>
      </c>
      <c r="N123" s="208" t="n">
        <f aca="false">N124+N125</f>
        <v>812.43</v>
      </c>
      <c r="O123" s="266" t="e">
        <f aca="false">O124+#REF!</f>
        <v>#NAME?</v>
      </c>
    </row>
    <row collapsed="false" customFormat="false" customHeight="true" hidden="false" ht="31.5" outlineLevel="0" r="124">
      <c r="B124" s="256"/>
      <c r="C124" s="206" t="s">
        <v>311</v>
      </c>
      <c r="D124" s="178" t="s">
        <v>28</v>
      </c>
      <c r="E124" s="184" t="s">
        <v>346</v>
      </c>
      <c r="F124" s="184" t="s">
        <v>380</v>
      </c>
      <c r="G124" s="204" t="s">
        <v>414</v>
      </c>
      <c r="H124" s="184" t="s">
        <v>312</v>
      </c>
      <c r="I124" s="208" t="n">
        <v>0</v>
      </c>
      <c r="J124" s="208" t="n">
        <v>0</v>
      </c>
      <c r="K124" s="208" t="n">
        <v>623.97</v>
      </c>
      <c r="L124" s="208" t="n">
        <v>0</v>
      </c>
      <c r="M124" s="208" t="n">
        <v>623.97</v>
      </c>
      <c r="N124" s="208" t="n">
        <v>623.97</v>
      </c>
      <c r="O124" s="266" t="n">
        <v>658.21</v>
      </c>
    </row>
    <row collapsed="false" customFormat="false" customHeight="true" hidden="false" ht="23.25" outlineLevel="0" r="125">
      <c r="B125" s="256"/>
      <c r="C125" s="206" t="s">
        <v>318</v>
      </c>
      <c r="D125" s="178"/>
      <c r="E125" s="184" t="s">
        <v>346</v>
      </c>
      <c r="F125" s="184" t="s">
        <v>380</v>
      </c>
      <c r="G125" s="204" t="s">
        <v>414</v>
      </c>
      <c r="H125" s="184" t="s">
        <v>319</v>
      </c>
      <c r="I125" s="208"/>
      <c r="J125" s="208"/>
      <c r="K125" s="208" t="n">
        <v>188.46</v>
      </c>
      <c r="L125" s="208" t="n">
        <v>0</v>
      </c>
      <c r="M125" s="208" t="n">
        <v>188.46</v>
      </c>
      <c r="N125" s="208" t="n">
        <v>188.46</v>
      </c>
      <c r="O125" s="266"/>
    </row>
    <row collapsed="false" customFormat="true" customHeight="true" hidden="false" ht="23.25" outlineLevel="0" r="126" s="223">
      <c r="B126" s="282"/>
      <c r="C126" s="222" t="s">
        <v>284</v>
      </c>
      <c r="D126" s="199"/>
      <c r="E126" s="215"/>
      <c r="F126" s="215"/>
      <c r="G126" s="216"/>
      <c r="H126" s="215"/>
      <c r="I126" s="200"/>
      <c r="J126" s="200"/>
      <c r="K126" s="259" t="e">
        <f aca="false">K9+K51+K97+K109</f>
        <v>#NAME?</v>
      </c>
      <c r="L126" s="259" t="n">
        <f aca="false">L51+L97</f>
        <v>-78.13</v>
      </c>
      <c r="M126" s="259" t="n">
        <f aca="false">M9+M51+M97+M109</f>
        <v>2827.81</v>
      </c>
      <c r="N126" s="259" t="n">
        <f aca="false">N9+N51+N97+N109</f>
        <v>2769.83</v>
      </c>
      <c r="O126" s="263"/>
    </row>
    <row collapsed="false" customFormat="false" customHeight="true" hidden="false" ht="18" outlineLevel="0" r="127">
      <c r="B127" s="255"/>
      <c r="C127" s="222" t="s">
        <v>419</v>
      </c>
      <c r="D127" s="199"/>
      <c r="E127" s="215" t="s">
        <v>430</v>
      </c>
      <c r="F127" s="215" t="s">
        <v>431</v>
      </c>
      <c r="G127" s="216"/>
      <c r="H127" s="215"/>
      <c r="I127" s="200" t="n">
        <v>71.23</v>
      </c>
      <c r="J127" s="200" t="n">
        <v>0</v>
      </c>
      <c r="K127" s="200" t="n">
        <v>130.33</v>
      </c>
      <c r="L127" s="200" t="n">
        <f aca="false">K127-M127</f>
        <v>57.83</v>
      </c>
      <c r="M127" s="200" t="n">
        <v>72.5</v>
      </c>
      <c r="N127" s="200" t="n">
        <v>145.78</v>
      </c>
      <c r="O127" s="263"/>
    </row>
    <row collapsed="false" customFormat="false" customHeight="true" hidden="false" ht="15.75" outlineLevel="0" r="128">
      <c r="B128" s="255"/>
      <c r="C128" s="258" t="s">
        <v>256</v>
      </c>
      <c r="D128" s="258"/>
      <c r="E128" s="258"/>
      <c r="F128" s="258"/>
      <c r="G128" s="258"/>
      <c r="H128" s="258"/>
      <c r="I128" s="283" t="n">
        <f aca="false">I9+I50+I75+I85+I97+I109+I127</f>
        <v>2922.4</v>
      </c>
      <c r="J128" s="200" t="n">
        <v>0</v>
      </c>
      <c r="K128" s="259" t="e">
        <f aca="false">K126+K127</f>
        <v>#NAME?</v>
      </c>
      <c r="L128" s="259" t="n">
        <f aca="false">L126+L127</f>
        <v>-20.3</v>
      </c>
      <c r="M128" s="259" t="n">
        <f aca="false">M126+M127</f>
        <v>2900.31</v>
      </c>
      <c r="N128" s="259" t="n">
        <f aca="false">N126+N127</f>
        <v>2915.61</v>
      </c>
      <c r="O128" s="284" t="e">
        <f aca="false">O9+O39+O52+O75+O85+O97+O109+O117</f>
        <v>#NAME?</v>
      </c>
    </row>
  </sheetData>
  <mergeCells count="4">
    <mergeCell ref="H1:O2"/>
    <mergeCell ref="B3:O3"/>
    <mergeCell ref="H5:N5"/>
    <mergeCell ref="C128:H12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6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14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1" width="9.32549019607843"/>
    <col collapsed="false" hidden="false" max="3" min="3" style="1" width="73.3686274509804"/>
    <col collapsed="false" hidden="false" max="4" min="4" style="1" width="9.32549019607843"/>
    <col collapsed="false" hidden="true" max="5" min="5" style="1" width="0"/>
    <col collapsed="false" hidden="false" max="7" min="6" style="1" width="9.32549019607843"/>
    <col collapsed="false" hidden="false" max="8" min="8" style="1" width="17.0862745098039"/>
    <col collapsed="false" hidden="false" max="9" min="9" style="1" width="9.32549019607843"/>
    <col collapsed="false" hidden="true" max="14" min="10" style="1" width="0"/>
    <col collapsed="false" hidden="false" max="15" min="15" style="1" width="14.7803921568627"/>
    <col collapsed="false" hidden="false" max="18" min="16" style="1" width="9.32549019607843"/>
    <col collapsed="false" hidden="false" max="19" min="19" style="1" width="12.2"/>
    <col collapsed="false" hidden="false" max="1025" min="20" style="1" width="9.32549019607843"/>
  </cols>
  <sheetData>
    <row collapsed="false" customFormat="false" customHeight="true" hidden="false" ht="39" outlineLevel="0" r="1">
      <c r="B1" s="186"/>
      <c r="C1" s="187"/>
      <c r="D1" s="188"/>
      <c r="E1" s="188"/>
      <c r="F1" s="188"/>
      <c r="G1" s="188"/>
      <c r="H1" s="188"/>
      <c r="I1" s="285" t="s">
        <v>432</v>
      </c>
      <c r="J1" s="285"/>
      <c r="K1" s="285"/>
      <c r="L1" s="285"/>
      <c r="M1" s="285"/>
      <c r="N1" s="285"/>
      <c r="O1" s="285"/>
    </row>
    <row collapsed="false" customFormat="false" customHeight="true" hidden="false" ht="68.25" outlineLevel="0" r="2">
      <c r="B2" s="186"/>
      <c r="C2" s="187"/>
      <c r="D2" s="188"/>
      <c r="E2" s="188"/>
      <c r="F2" s="188"/>
      <c r="G2" s="188"/>
      <c r="H2" s="188"/>
      <c r="I2" s="285"/>
      <c r="J2" s="285"/>
      <c r="K2" s="285"/>
      <c r="L2" s="285"/>
      <c r="M2" s="285"/>
      <c r="N2" s="285"/>
      <c r="O2" s="285"/>
    </row>
    <row collapsed="false" customFormat="false" customHeight="true" hidden="false" ht="41.25" outlineLevel="0" r="3">
      <c r="B3" s="286" t="s">
        <v>433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</row>
    <row collapsed="false" customFormat="false" customHeight="false" hidden="true" ht="12.75" outlineLevel="0" r="4">
      <c r="B4" s="50"/>
    </row>
    <row collapsed="false" customFormat="false" customHeight="false" hidden="true" ht="12.75" outlineLevel="0" r="5">
      <c r="B5" s="190"/>
      <c r="C5" s="190"/>
      <c r="D5" s="190"/>
      <c r="E5" s="190"/>
      <c r="F5" s="190"/>
      <c r="G5" s="190"/>
      <c r="H5" s="191"/>
      <c r="I5" s="192" t="s">
        <v>2</v>
      </c>
      <c r="J5" s="192"/>
      <c r="K5" s="192"/>
      <c r="L5" s="192"/>
    </row>
    <row collapsed="false" customFormat="true" customHeight="false" hidden="false" ht="100.7" outlineLevel="0" r="6" s="194">
      <c r="B6" s="261" t="s">
        <v>288</v>
      </c>
      <c r="C6" s="261" t="s">
        <v>289</v>
      </c>
      <c r="D6" s="14" t="s">
        <v>290</v>
      </c>
      <c r="E6" s="14" t="s">
        <v>290</v>
      </c>
      <c r="F6" s="14" t="s">
        <v>291</v>
      </c>
      <c r="G6" s="14" t="s">
        <v>292</v>
      </c>
      <c r="H6" s="14" t="s">
        <v>293</v>
      </c>
      <c r="I6" s="14" t="s">
        <v>294</v>
      </c>
      <c r="J6" s="14" t="s">
        <v>5</v>
      </c>
      <c r="K6" s="14" t="s">
        <v>297</v>
      </c>
      <c r="L6" s="261" t="s">
        <v>295</v>
      </c>
      <c r="M6" s="261" t="s">
        <v>160</v>
      </c>
      <c r="N6" s="287" t="s">
        <v>297</v>
      </c>
      <c r="O6" s="288" t="s">
        <v>298</v>
      </c>
    </row>
    <row collapsed="false" customFormat="false" customHeight="false" hidden="false" ht="15.95" outlineLevel="0" r="7">
      <c r="B7" s="177" t="n">
        <v>1</v>
      </c>
      <c r="C7" s="177" t="n">
        <v>2</v>
      </c>
      <c r="D7" s="17" t="s">
        <v>299</v>
      </c>
      <c r="E7" s="17" t="s">
        <v>299</v>
      </c>
      <c r="F7" s="17" t="s">
        <v>300</v>
      </c>
      <c r="G7" s="17" t="s">
        <v>301</v>
      </c>
      <c r="H7" s="17" t="s">
        <v>434</v>
      </c>
      <c r="I7" s="17" t="s">
        <v>435</v>
      </c>
      <c r="J7" s="17"/>
      <c r="K7" s="177" t="n">
        <v>8</v>
      </c>
      <c r="L7" s="177" t="n">
        <v>9</v>
      </c>
      <c r="M7" s="289"/>
      <c r="N7" s="290" t="n">
        <v>8</v>
      </c>
      <c r="O7" s="290" t="n">
        <v>9</v>
      </c>
    </row>
    <row collapsed="false" customFormat="false" customHeight="true" hidden="false" ht="21.75" outlineLevel="0" r="8">
      <c r="B8" s="261" t="s">
        <v>302</v>
      </c>
      <c r="C8" s="261" t="s">
        <v>303</v>
      </c>
      <c r="D8" s="14" t="s">
        <v>28</v>
      </c>
      <c r="E8" s="14" t="s">
        <v>28</v>
      </c>
      <c r="F8" s="17"/>
      <c r="G8" s="17"/>
      <c r="H8" s="17"/>
      <c r="I8" s="17"/>
      <c r="J8" s="17"/>
      <c r="K8" s="177"/>
      <c r="L8" s="177"/>
      <c r="M8" s="289"/>
      <c r="N8" s="289"/>
      <c r="O8" s="289"/>
    </row>
    <row collapsed="false" customFormat="false" customHeight="true" hidden="false" ht="21.75" outlineLevel="0" r="9">
      <c r="B9" s="261" t="s">
        <v>304</v>
      </c>
      <c r="C9" s="291" t="s">
        <v>305</v>
      </c>
      <c r="D9" s="292" t="s">
        <v>28</v>
      </c>
      <c r="E9" s="292" t="s">
        <v>28</v>
      </c>
      <c r="F9" s="292" t="s">
        <v>306</v>
      </c>
      <c r="G9" s="292"/>
      <c r="H9" s="292"/>
      <c r="I9" s="292" t="s">
        <v>82</v>
      </c>
      <c r="J9" s="263" t="n">
        <f aca="false">J13+J27+J49</f>
        <v>1451.14</v>
      </c>
      <c r="K9" s="266" t="n">
        <v>0</v>
      </c>
      <c r="L9" s="263" t="n">
        <f aca="false">L13+L27+L49</f>
        <v>1495.45</v>
      </c>
      <c r="M9" s="263" t="n">
        <f aca="false">M10+M20</f>
        <v>1337.1</v>
      </c>
      <c r="N9" s="263" t="n">
        <f aca="false">O9-J9</f>
        <v>190.1</v>
      </c>
      <c r="O9" s="263" t="n">
        <f aca="false">O13+O27+O49</f>
        <v>1641.24</v>
      </c>
    </row>
    <row collapsed="false" customFormat="false" customHeight="true" hidden="true" ht="12.75" outlineLevel="0" r="10">
      <c r="B10" s="177"/>
      <c r="C10" s="293" t="s">
        <v>307</v>
      </c>
      <c r="D10" s="294" t="s">
        <v>28</v>
      </c>
      <c r="E10" s="294"/>
      <c r="F10" s="295" t="s">
        <v>306</v>
      </c>
      <c r="G10" s="295" t="s">
        <v>308</v>
      </c>
      <c r="H10" s="295" t="s">
        <v>309</v>
      </c>
      <c r="I10" s="295"/>
      <c r="J10" s="266" t="n">
        <f aca="false">J11</f>
        <v>370.96</v>
      </c>
      <c r="K10" s="266" t="n">
        <f aca="false">K11</f>
        <v>0</v>
      </c>
      <c r="L10" s="263" t="n">
        <f aca="false">L11</f>
        <v>0</v>
      </c>
      <c r="M10" s="263" t="n">
        <f aca="false">M11</f>
        <v>370.96</v>
      </c>
      <c r="N10" s="289"/>
      <c r="O10" s="289"/>
    </row>
    <row collapsed="false" customFormat="false" customHeight="true" hidden="true" ht="12.75" outlineLevel="0" r="11">
      <c r="B11" s="177"/>
      <c r="C11" s="289" t="s">
        <v>310</v>
      </c>
      <c r="D11" s="294" t="s">
        <v>28</v>
      </c>
      <c r="E11" s="294"/>
      <c r="F11" s="295" t="s">
        <v>306</v>
      </c>
      <c r="G11" s="295" t="s">
        <v>308</v>
      </c>
      <c r="H11" s="295" t="s">
        <v>309</v>
      </c>
      <c r="I11" s="295"/>
      <c r="J11" s="266" t="n">
        <f aca="false">J12</f>
        <v>370.96</v>
      </c>
      <c r="K11" s="266" t="n">
        <f aca="false">K12</f>
        <v>0</v>
      </c>
      <c r="L11" s="263" t="n">
        <f aca="false">L12</f>
        <v>0</v>
      </c>
      <c r="M11" s="263" t="n">
        <f aca="false">M12</f>
        <v>370.96</v>
      </c>
      <c r="N11" s="289"/>
      <c r="O11" s="289"/>
    </row>
    <row collapsed="false" customFormat="false" customHeight="true" hidden="true" ht="12.75" outlineLevel="0" r="12">
      <c r="B12" s="177"/>
      <c r="C12" s="296" t="s">
        <v>311</v>
      </c>
      <c r="D12" s="294" t="s">
        <v>28</v>
      </c>
      <c r="E12" s="294"/>
      <c r="F12" s="295" t="s">
        <v>306</v>
      </c>
      <c r="G12" s="295" t="s">
        <v>308</v>
      </c>
      <c r="H12" s="295" t="s">
        <v>309</v>
      </c>
      <c r="I12" s="295" t="s">
        <v>312</v>
      </c>
      <c r="J12" s="266" t="n">
        <v>370.96</v>
      </c>
      <c r="K12" s="266" t="n">
        <v>0</v>
      </c>
      <c r="L12" s="263" t="n">
        <v>0</v>
      </c>
      <c r="M12" s="263" t="n">
        <v>370.96</v>
      </c>
      <c r="N12" s="289"/>
      <c r="O12" s="289"/>
    </row>
    <row collapsed="false" customFormat="false" customHeight="true" hidden="false" ht="33" outlineLevel="0" r="13">
      <c r="B13" s="177"/>
      <c r="C13" s="297" t="s">
        <v>313</v>
      </c>
      <c r="D13" s="294" t="s">
        <v>28</v>
      </c>
      <c r="E13" s="294" t="s">
        <v>28</v>
      </c>
      <c r="F13" s="295" t="s">
        <v>306</v>
      </c>
      <c r="G13" s="295" t="s">
        <v>308</v>
      </c>
      <c r="H13" s="295"/>
      <c r="I13" s="295"/>
      <c r="J13" s="263" t="n">
        <f aca="false">J14</f>
        <v>396.9</v>
      </c>
      <c r="K13" s="266" t="n">
        <f aca="false">K14</f>
        <v>0</v>
      </c>
      <c r="L13" s="266" t="n">
        <f aca="false">L14</f>
        <v>383.14</v>
      </c>
      <c r="M13" s="263"/>
      <c r="N13" s="266" t="n">
        <f aca="false">N14</f>
        <v>0</v>
      </c>
      <c r="O13" s="266" t="n">
        <f aca="false">O14</f>
        <v>396.9</v>
      </c>
    </row>
    <row collapsed="false" customFormat="false" customHeight="true" hidden="false" ht="21.75" outlineLevel="0" r="14">
      <c r="B14" s="177"/>
      <c r="C14" s="293" t="s">
        <v>314</v>
      </c>
      <c r="D14" s="294" t="s">
        <v>28</v>
      </c>
      <c r="E14" s="294" t="s">
        <v>28</v>
      </c>
      <c r="F14" s="295" t="s">
        <v>306</v>
      </c>
      <c r="G14" s="295" t="s">
        <v>308</v>
      </c>
      <c r="H14" s="295" t="s">
        <v>315</v>
      </c>
      <c r="I14" s="295"/>
      <c r="J14" s="266" t="n">
        <f aca="false">J15</f>
        <v>396.9</v>
      </c>
      <c r="K14" s="266" t="n">
        <f aca="false">K15</f>
        <v>0</v>
      </c>
      <c r="L14" s="266" t="n">
        <f aca="false">L15</f>
        <v>383.14</v>
      </c>
      <c r="M14" s="263"/>
      <c r="N14" s="266" t="n">
        <f aca="false">N15</f>
        <v>0</v>
      </c>
      <c r="O14" s="266" t="n">
        <f aca="false">O15</f>
        <v>396.9</v>
      </c>
    </row>
    <row collapsed="false" customFormat="false" customHeight="true" hidden="false" ht="21.75" outlineLevel="0" r="15">
      <c r="B15" s="177"/>
      <c r="C15" s="293" t="s">
        <v>307</v>
      </c>
      <c r="D15" s="294" t="s">
        <v>28</v>
      </c>
      <c r="E15" s="294" t="s">
        <v>28</v>
      </c>
      <c r="F15" s="295" t="s">
        <v>306</v>
      </c>
      <c r="G15" s="295" t="s">
        <v>308</v>
      </c>
      <c r="H15" s="295" t="s">
        <v>316</v>
      </c>
      <c r="I15" s="295"/>
      <c r="J15" s="266" t="n">
        <f aca="false">J16</f>
        <v>396.9</v>
      </c>
      <c r="K15" s="266" t="n">
        <f aca="false">K16</f>
        <v>0</v>
      </c>
      <c r="L15" s="266" t="n">
        <f aca="false">L16</f>
        <v>383.14</v>
      </c>
      <c r="M15" s="263"/>
      <c r="N15" s="266" t="n">
        <f aca="false">N16</f>
        <v>0</v>
      </c>
      <c r="O15" s="266" t="n">
        <f aca="false">O16</f>
        <v>396.9</v>
      </c>
    </row>
    <row collapsed="false" customFormat="false" customHeight="true" hidden="false" ht="24.75" outlineLevel="0" r="16">
      <c r="B16" s="177"/>
      <c r="C16" s="289" t="s">
        <v>310</v>
      </c>
      <c r="D16" s="294" t="s">
        <v>28</v>
      </c>
      <c r="E16" s="294" t="s">
        <v>28</v>
      </c>
      <c r="F16" s="295" t="s">
        <v>306</v>
      </c>
      <c r="G16" s="295" t="s">
        <v>308</v>
      </c>
      <c r="H16" s="295" t="s">
        <v>317</v>
      </c>
      <c r="I16" s="295"/>
      <c r="J16" s="266" t="n">
        <f aca="false">J17+J18</f>
        <v>396.9</v>
      </c>
      <c r="K16" s="266" t="n">
        <f aca="false">K17+K18</f>
        <v>0</v>
      </c>
      <c r="L16" s="266" t="n">
        <f aca="false">L17+L18</f>
        <v>383.14</v>
      </c>
      <c r="M16" s="263"/>
      <c r="N16" s="266" t="n">
        <f aca="false">N17+N18</f>
        <v>0</v>
      </c>
      <c r="O16" s="266" t="n">
        <f aca="false">O17+O18</f>
        <v>396.9</v>
      </c>
    </row>
    <row collapsed="false" customFormat="false" customHeight="true" hidden="false" ht="30.75" outlineLevel="0" r="17">
      <c r="B17" s="177"/>
      <c r="C17" s="296" t="s">
        <v>311</v>
      </c>
      <c r="D17" s="294" t="s">
        <v>28</v>
      </c>
      <c r="E17" s="294" t="s">
        <v>28</v>
      </c>
      <c r="F17" s="295" t="s">
        <v>306</v>
      </c>
      <c r="G17" s="295" t="s">
        <v>308</v>
      </c>
      <c r="H17" s="295" t="s">
        <v>317</v>
      </c>
      <c r="I17" s="295" t="s">
        <v>312</v>
      </c>
      <c r="J17" s="266" t="n">
        <v>304.84</v>
      </c>
      <c r="K17" s="266" t="n">
        <v>0</v>
      </c>
      <c r="L17" s="266" t="n">
        <v>294.45</v>
      </c>
      <c r="M17" s="263"/>
      <c r="N17" s="298" t="n">
        <f aca="false">J17-O17</f>
        <v>0</v>
      </c>
      <c r="O17" s="298" t="n">
        <v>304.84</v>
      </c>
    </row>
    <row collapsed="false" customFormat="false" customHeight="true" hidden="false" ht="21.75" outlineLevel="0" r="18">
      <c r="B18" s="177"/>
      <c r="C18" s="296" t="s">
        <v>318</v>
      </c>
      <c r="D18" s="294" t="s">
        <v>28</v>
      </c>
      <c r="E18" s="294" t="s">
        <v>28</v>
      </c>
      <c r="F18" s="295" t="s">
        <v>306</v>
      </c>
      <c r="G18" s="295" t="s">
        <v>308</v>
      </c>
      <c r="H18" s="295" t="s">
        <v>317</v>
      </c>
      <c r="I18" s="295" t="s">
        <v>319</v>
      </c>
      <c r="J18" s="266" t="n">
        <v>92.06</v>
      </c>
      <c r="K18" s="266" t="n">
        <v>0</v>
      </c>
      <c r="L18" s="266" t="n">
        <v>88.69</v>
      </c>
      <c r="M18" s="263"/>
      <c r="N18" s="298" t="n">
        <f aca="false">J18-O18</f>
        <v>0</v>
      </c>
      <c r="O18" s="298" t="n">
        <v>92.06</v>
      </c>
    </row>
    <row collapsed="false" customFormat="false" customHeight="true" hidden="true" ht="12.75" outlineLevel="0" r="19">
      <c r="B19" s="177"/>
      <c r="C19" s="299" t="s">
        <v>338</v>
      </c>
      <c r="D19" s="294" t="s">
        <v>28</v>
      </c>
      <c r="E19" s="294" t="s">
        <v>28</v>
      </c>
      <c r="F19" s="295" t="s">
        <v>306</v>
      </c>
      <c r="G19" s="295" t="s">
        <v>321</v>
      </c>
      <c r="H19" s="295" t="s">
        <v>322</v>
      </c>
      <c r="I19" s="295"/>
      <c r="J19" s="266" t="n">
        <f aca="false">J20</f>
        <v>966.14</v>
      </c>
      <c r="K19" s="266" t="n">
        <f aca="false">K20</f>
        <v>0</v>
      </c>
      <c r="L19" s="266"/>
      <c r="M19" s="263"/>
      <c r="N19" s="289"/>
      <c r="O19" s="289"/>
    </row>
    <row collapsed="false" customFormat="false" customHeight="true" hidden="true" ht="12.75" outlineLevel="0" r="20">
      <c r="B20" s="177"/>
      <c r="C20" s="293" t="s">
        <v>339</v>
      </c>
      <c r="D20" s="294" t="s">
        <v>28</v>
      </c>
      <c r="E20" s="294" t="s">
        <v>28</v>
      </c>
      <c r="F20" s="295" t="s">
        <v>306</v>
      </c>
      <c r="G20" s="295" t="s">
        <v>321</v>
      </c>
      <c r="H20" s="295" t="s">
        <v>324</v>
      </c>
      <c r="I20" s="295"/>
      <c r="J20" s="266" t="n">
        <f aca="false">J21+J22+J23+J24+J26</f>
        <v>966.14</v>
      </c>
      <c r="K20" s="266" t="n">
        <f aca="false">K21+K23+K24+K25+K26</f>
        <v>0</v>
      </c>
      <c r="L20" s="263" t="n">
        <f aca="false">L21+L22+L23+L24+L26</f>
        <v>0</v>
      </c>
      <c r="M20" s="263" t="n">
        <f aca="false">M21+M23+M24+M25+M26</f>
        <v>966.14</v>
      </c>
      <c r="N20" s="289"/>
      <c r="O20" s="289"/>
    </row>
    <row collapsed="false" customFormat="false" customHeight="true" hidden="true" ht="12.75" outlineLevel="0" r="21">
      <c r="B21" s="177"/>
      <c r="C21" s="300" t="s">
        <v>311</v>
      </c>
      <c r="D21" s="294" t="s">
        <v>28</v>
      </c>
      <c r="E21" s="294" t="s">
        <v>28</v>
      </c>
      <c r="F21" s="295" t="s">
        <v>306</v>
      </c>
      <c r="G21" s="295" t="s">
        <v>321</v>
      </c>
      <c r="H21" s="295" t="s">
        <v>324</v>
      </c>
      <c r="I21" s="295" t="s">
        <v>312</v>
      </c>
      <c r="J21" s="266" t="n">
        <v>806.14</v>
      </c>
      <c r="K21" s="266" t="n">
        <v>0</v>
      </c>
      <c r="L21" s="263" t="n">
        <v>0</v>
      </c>
      <c r="M21" s="263" t="n">
        <v>698.49</v>
      </c>
      <c r="N21" s="289"/>
      <c r="O21" s="289"/>
    </row>
    <row collapsed="false" customFormat="false" customHeight="true" hidden="true" ht="12.75" outlineLevel="0" r="22">
      <c r="B22" s="177"/>
      <c r="C22" s="301" t="s">
        <v>325</v>
      </c>
      <c r="D22" s="294" t="s">
        <v>28</v>
      </c>
      <c r="E22" s="294" t="s">
        <v>28</v>
      </c>
      <c r="F22" s="295" t="s">
        <v>306</v>
      </c>
      <c r="G22" s="295" t="s">
        <v>321</v>
      </c>
      <c r="H22" s="295" t="s">
        <v>324</v>
      </c>
      <c r="I22" s="295" t="s">
        <v>326</v>
      </c>
      <c r="J22" s="263"/>
      <c r="K22" s="266"/>
      <c r="L22" s="263"/>
      <c r="M22" s="263" t="n">
        <v>0</v>
      </c>
      <c r="N22" s="289"/>
      <c r="O22" s="289"/>
    </row>
    <row collapsed="false" customFormat="false" customHeight="true" hidden="true" ht="12.75" outlineLevel="0" r="23">
      <c r="B23" s="177"/>
      <c r="C23" s="301" t="s">
        <v>327</v>
      </c>
      <c r="D23" s="294" t="s">
        <v>28</v>
      </c>
      <c r="E23" s="294" t="s">
        <v>28</v>
      </c>
      <c r="F23" s="295" t="s">
        <v>306</v>
      </c>
      <c r="G23" s="295" t="s">
        <v>321</v>
      </c>
      <c r="H23" s="295" t="s">
        <v>324</v>
      </c>
      <c r="I23" s="295" t="s">
        <v>328</v>
      </c>
      <c r="J23" s="266" t="n">
        <v>55</v>
      </c>
      <c r="K23" s="266" t="n">
        <v>0</v>
      </c>
      <c r="L23" s="263" t="n">
        <v>0</v>
      </c>
      <c r="M23" s="263" t="n">
        <v>60</v>
      </c>
      <c r="N23" s="289"/>
      <c r="O23" s="289"/>
    </row>
    <row collapsed="false" customFormat="false" customHeight="true" hidden="true" ht="12.75" outlineLevel="0" r="24">
      <c r="B24" s="177"/>
      <c r="C24" s="301" t="s">
        <v>329</v>
      </c>
      <c r="D24" s="294" t="s">
        <v>28</v>
      </c>
      <c r="E24" s="294" t="s">
        <v>28</v>
      </c>
      <c r="F24" s="295" t="s">
        <v>306</v>
      </c>
      <c r="G24" s="295" t="s">
        <v>321</v>
      </c>
      <c r="H24" s="295" t="s">
        <v>324</v>
      </c>
      <c r="I24" s="295" t="s">
        <v>330</v>
      </c>
      <c r="J24" s="266" t="n">
        <v>40</v>
      </c>
      <c r="K24" s="266" t="n">
        <v>0</v>
      </c>
      <c r="L24" s="263" t="n">
        <v>0</v>
      </c>
      <c r="M24" s="263" t="n">
        <v>152.65</v>
      </c>
      <c r="N24" s="289"/>
      <c r="O24" s="289"/>
    </row>
    <row collapsed="false" customFormat="false" customHeight="true" hidden="true" ht="12.75" outlineLevel="0" r="25">
      <c r="B25" s="177"/>
      <c r="C25" s="301" t="s">
        <v>331</v>
      </c>
      <c r="D25" s="294" t="s">
        <v>28</v>
      </c>
      <c r="E25" s="294" t="s">
        <v>28</v>
      </c>
      <c r="F25" s="295" t="s">
        <v>306</v>
      </c>
      <c r="G25" s="295" t="s">
        <v>321</v>
      </c>
      <c r="H25" s="295" t="s">
        <v>332</v>
      </c>
      <c r="I25" s="295" t="s">
        <v>333</v>
      </c>
      <c r="J25" s="266"/>
      <c r="K25" s="266" t="n">
        <f aca="false">L25-J25</f>
        <v>0</v>
      </c>
      <c r="L25" s="263"/>
      <c r="M25" s="263"/>
      <c r="N25" s="289"/>
      <c r="O25" s="289"/>
    </row>
    <row collapsed="false" customFormat="false" customHeight="true" hidden="true" ht="12.75" outlineLevel="0" r="26">
      <c r="B26" s="177"/>
      <c r="C26" s="301" t="s">
        <v>334</v>
      </c>
      <c r="D26" s="294" t="s">
        <v>28</v>
      </c>
      <c r="E26" s="294" t="s">
        <v>28</v>
      </c>
      <c r="F26" s="295" t="s">
        <v>306</v>
      </c>
      <c r="G26" s="295" t="s">
        <v>321</v>
      </c>
      <c r="H26" s="295" t="s">
        <v>332</v>
      </c>
      <c r="I26" s="295" t="s">
        <v>335</v>
      </c>
      <c r="J26" s="266" t="n">
        <v>65</v>
      </c>
      <c r="K26" s="266" t="n">
        <v>0</v>
      </c>
      <c r="L26" s="263" t="n">
        <v>0</v>
      </c>
      <c r="M26" s="263" t="n">
        <v>55</v>
      </c>
      <c r="N26" s="289"/>
      <c r="O26" s="289"/>
    </row>
    <row collapsed="false" customFormat="true" customHeight="true" hidden="false" ht="49.5" outlineLevel="0" r="27" s="223">
      <c r="B27" s="261"/>
      <c r="C27" s="291" t="s">
        <v>168</v>
      </c>
      <c r="D27" s="292" t="s">
        <v>28</v>
      </c>
      <c r="E27" s="292" t="s">
        <v>28</v>
      </c>
      <c r="F27" s="302" t="s">
        <v>306</v>
      </c>
      <c r="G27" s="302" t="s">
        <v>321</v>
      </c>
      <c r="H27" s="302"/>
      <c r="I27" s="302"/>
      <c r="J27" s="263" t="n">
        <f aca="false">J28</f>
        <v>1053.24</v>
      </c>
      <c r="K27" s="263" t="n">
        <f aca="false">K28</f>
        <v>67</v>
      </c>
      <c r="L27" s="263" t="n">
        <f aca="false">L28</f>
        <v>1111.31</v>
      </c>
      <c r="M27" s="263"/>
      <c r="N27" s="263" t="n">
        <f aca="false">J17-O17</f>
        <v>0</v>
      </c>
      <c r="O27" s="263" t="n">
        <f aca="false">O28</f>
        <v>1243.34</v>
      </c>
    </row>
    <row collapsed="false" customFormat="false" customHeight="true" hidden="false" ht="33.75" outlineLevel="0" r="28">
      <c r="B28" s="177"/>
      <c r="C28" s="301" t="s">
        <v>338</v>
      </c>
      <c r="D28" s="294" t="s">
        <v>28</v>
      </c>
      <c r="E28" s="294" t="s">
        <v>28</v>
      </c>
      <c r="F28" s="295" t="s">
        <v>306</v>
      </c>
      <c r="G28" s="295" t="s">
        <v>321</v>
      </c>
      <c r="H28" s="295" t="s">
        <v>337</v>
      </c>
      <c r="I28" s="295"/>
      <c r="J28" s="266" t="n">
        <f aca="false">J29+J31+J38</f>
        <v>1053.24</v>
      </c>
      <c r="K28" s="266" t="n">
        <f aca="false">K29</f>
        <v>67</v>
      </c>
      <c r="L28" s="266" t="n">
        <f aca="false">L29</f>
        <v>1111.31</v>
      </c>
      <c r="M28" s="263"/>
      <c r="N28" s="266" t="n">
        <f aca="false">N29</f>
        <v>-456.75</v>
      </c>
      <c r="O28" s="266" t="n">
        <f aca="false">O29</f>
        <v>1243.34</v>
      </c>
    </row>
    <row collapsed="false" customFormat="false" customHeight="true" hidden="false" ht="34.5" outlineLevel="0" r="29">
      <c r="B29" s="177"/>
      <c r="C29" s="293" t="s">
        <v>339</v>
      </c>
      <c r="D29" s="294" t="s">
        <v>28</v>
      </c>
      <c r="E29" s="294" t="s">
        <v>28</v>
      </c>
      <c r="F29" s="295" t="s">
        <v>306</v>
      </c>
      <c r="G29" s="295" t="s">
        <v>321</v>
      </c>
      <c r="H29" s="295" t="s">
        <v>340</v>
      </c>
      <c r="I29" s="295"/>
      <c r="J29" s="266" t="n">
        <f aca="false">J30+J32+J33+J34+J39</f>
        <v>786.59</v>
      </c>
      <c r="K29" s="266" t="n">
        <f aca="false">K30+K33+K34+K35+K39</f>
        <v>67</v>
      </c>
      <c r="L29" s="266" t="n">
        <f aca="false">L30+L32+L33+L34+L39+L31+L38+L35</f>
        <v>1111.31</v>
      </c>
      <c r="M29" s="263"/>
      <c r="N29" s="266" t="n">
        <f aca="false">J29-O29</f>
        <v>-456.75</v>
      </c>
      <c r="O29" s="266" t="n">
        <f aca="false">O30+O31+O34+O36+O37+O38</f>
        <v>1243.34</v>
      </c>
    </row>
    <row collapsed="false" customFormat="false" customHeight="true" hidden="false" ht="21.75" outlineLevel="0" r="30">
      <c r="B30" s="177"/>
      <c r="C30" s="300" t="s">
        <v>342</v>
      </c>
      <c r="D30" s="294" t="s">
        <v>28</v>
      </c>
      <c r="E30" s="294" t="s">
        <v>28</v>
      </c>
      <c r="F30" s="295" t="s">
        <v>306</v>
      </c>
      <c r="G30" s="295" t="s">
        <v>321</v>
      </c>
      <c r="H30" s="295" t="s">
        <v>341</v>
      </c>
      <c r="I30" s="295" t="s">
        <v>312</v>
      </c>
      <c r="J30" s="266" t="n">
        <v>701.99</v>
      </c>
      <c r="K30" s="266" t="n">
        <v>0</v>
      </c>
      <c r="L30" s="266" t="n">
        <v>694.86</v>
      </c>
      <c r="M30" s="263"/>
      <c r="N30" s="298" t="n">
        <f aca="false">J30-O30</f>
        <v>44.58</v>
      </c>
      <c r="O30" s="298" t="n">
        <v>657.41</v>
      </c>
    </row>
    <row collapsed="false" customFormat="false" customHeight="true" hidden="false" ht="21.75" outlineLevel="0" r="31">
      <c r="B31" s="177"/>
      <c r="C31" s="296" t="s">
        <v>318</v>
      </c>
      <c r="D31" s="294" t="s">
        <v>28</v>
      </c>
      <c r="E31" s="294" t="s">
        <v>28</v>
      </c>
      <c r="F31" s="295" t="s">
        <v>306</v>
      </c>
      <c r="G31" s="295" t="s">
        <v>321</v>
      </c>
      <c r="H31" s="295" t="s">
        <v>341</v>
      </c>
      <c r="I31" s="295" t="s">
        <v>319</v>
      </c>
      <c r="J31" s="266" t="n">
        <v>212</v>
      </c>
      <c r="K31" s="266" t="n">
        <v>0</v>
      </c>
      <c r="L31" s="266" t="n">
        <v>201.35</v>
      </c>
      <c r="M31" s="263"/>
      <c r="N31" s="298" t="n">
        <f aca="false">J31-O31</f>
        <v>13.46</v>
      </c>
      <c r="O31" s="298" t="n">
        <v>198.54</v>
      </c>
    </row>
    <row collapsed="false" customFormat="false" customHeight="true" hidden="true" ht="12.75" outlineLevel="0" r="32">
      <c r="B32" s="177"/>
      <c r="C32" s="301" t="s">
        <v>325</v>
      </c>
      <c r="D32" s="294" t="s">
        <v>28</v>
      </c>
      <c r="E32" s="294" t="s">
        <v>28</v>
      </c>
      <c r="F32" s="295" t="s">
        <v>306</v>
      </c>
      <c r="G32" s="295" t="s">
        <v>321</v>
      </c>
      <c r="H32" s="295" t="s">
        <v>343</v>
      </c>
      <c r="I32" s="295" t="s">
        <v>326</v>
      </c>
      <c r="J32" s="263"/>
      <c r="K32" s="266"/>
      <c r="L32" s="266"/>
      <c r="M32" s="263"/>
      <c r="N32" s="289"/>
      <c r="O32" s="298" t="n">
        <f aca="false">L32+N32</f>
        <v>0</v>
      </c>
    </row>
    <row collapsed="false" customFormat="false" customHeight="true" hidden="true" ht="12.75" outlineLevel="0" r="33">
      <c r="B33" s="177"/>
      <c r="C33" s="301" t="s">
        <v>327</v>
      </c>
      <c r="D33" s="294" t="s">
        <v>28</v>
      </c>
      <c r="E33" s="294" t="s">
        <v>28</v>
      </c>
      <c r="F33" s="295" t="s">
        <v>306</v>
      </c>
      <c r="G33" s="295" t="s">
        <v>321</v>
      </c>
      <c r="H33" s="295" t="s">
        <v>343</v>
      </c>
      <c r="I33" s="295" t="s">
        <v>328</v>
      </c>
      <c r="J33" s="263" t="n">
        <v>0</v>
      </c>
      <c r="K33" s="266" t="n">
        <v>0</v>
      </c>
      <c r="L33" s="266" t="n">
        <v>84.6</v>
      </c>
      <c r="M33" s="263"/>
      <c r="N33" s="289"/>
      <c r="O33" s="298" t="n">
        <v>0</v>
      </c>
    </row>
    <row collapsed="false" customFormat="false" customHeight="true" hidden="false" ht="30" outlineLevel="0" r="34">
      <c r="B34" s="177"/>
      <c r="C34" s="301" t="s">
        <v>329</v>
      </c>
      <c r="D34" s="294" t="s">
        <v>28</v>
      </c>
      <c r="E34" s="294" t="s">
        <v>28</v>
      </c>
      <c r="F34" s="295" t="s">
        <v>306</v>
      </c>
      <c r="G34" s="295" t="s">
        <v>321</v>
      </c>
      <c r="H34" s="295" t="s">
        <v>343</v>
      </c>
      <c r="I34" s="295" t="s">
        <v>330</v>
      </c>
      <c r="J34" s="263" t="n">
        <v>84.6</v>
      </c>
      <c r="K34" s="266" t="n">
        <v>0</v>
      </c>
      <c r="L34" s="266" t="n">
        <v>40.5</v>
      </c>
      <c r="M34" s="263"/>
      <c r="N34" s="298" t="n">
        <f aca="false">J34-O34</f>
        <v>0</v>
      </c>
      <c r="O34" s="298" t="n">
        <v>84.6</v>
      </c>
    </row>
    <row collapsed="false" customFormat="false" customHeight="true" hidden="true" ht="12.75" outlineLevel="0" r="35">
      <c r="B35" s="177"/>
      <c r="C35" s="301" t="s">
        <v>331</v>
      </c>
      <c r="D35" s="294" t="s">
        <v>28</v>
      </c>
      <c r="E35" s="294" t="s">
        <v>28</v>
      </c>
      <c r="F35" s="295" t="s">
        <v>306</v>
      </c>
      <c r="G35" s="295" t="s">
        <v>321</v>
      </c>
      <c r="H35" s="295" t="s">
        <v>343</v>
      </c>
      <c r="I35" s="295" t="s">
        <v>333</v>
      </c>
      <c r="J35" s="263"/>
      <c r="K35" s="266" t="n">
        <f aca="false">L35-J35</f>
        <v>67</v>
      </c>
      <c r="L35" s="266" t="n">
        <v>67</v>
      </c>
      <c r="M35" s="263"/>
      <c r="N35" s="289"/>
      <c r="O35" s="298" t="n">
        <v>0</v>
      </c>
      <c r="S35" s="210"/>
    </row>
    <row collapsed="false" customFormat="false" customHeight="true" hidden="false" ht="21.75" outlineLevel="0" r="36">
      <c r="B36" s="177"/>
      <c r="C36" s="300" t="s">
        <v>342</v>
      </c>
      <c r="D36" s="294" t="s">
        <v>28</v>
      </c>
      <c r="E36" s="294"/>
      <c r="F36" s="295" t="s">
        <v>306</v>
      </c>
      <c r="G36" s="295" t="s">
        <v>321</v>
      </c>
      <c r="H36" s="295" t="s">
        <v>344</v>
      </c>
      <c r="I36" s="295" t="s">
        <v>312</v>
      </c>
      <c r="J36" s="263"/>
      <c r="K36" s="266"/>
      <c r="L36" s="266"/>
      <c r="M36" s="263"/>
      <c r="N36" s="289"/>
      <c r="O36" s="298" t="n">
        <v>175.68</v>
      </c>
      <c r="S36" s="210"/>
    </row>
    <row collapsed="false" customFormat="false" customHeight="true" hidden="false" ht="21.75" outlineLevel="0" r="37">
      <c r="B37" s="177"/>
      <c r="C37" s="296" t="s">
        <v>318</v>
      </c>
      <c r="D37" s="294" t="s">
        <v>28</v>
      </c>
      <c r="E37" s="294"/>
      <c r="F37" s="295" t="s">
        <v>306</v>
      </c>
      <c r="G37" s="295" t="s">
        <v>321</v>
      </c>
      <c r="H37" s="295" t="s">
        <v>344</v>
      </c>
      <c r="I37" s="295" t="s">
        <v>319</v>
      </c>
      <c r="J37" s="263"/>
      <c r="K37" s="266"/>
      <c r="L37" s="266"/>
      <c r="M37" s="263"/>
      <c r="N37" s="289"/>
      <c r="O37" s="298" t="n">
        <v>52.11</v>
      </c>
      <c r="S37" s="210"/>
    </row>
    <row collapsed="false" customFormat="false" customHeight="true" hidden="false" ht="21.75" outlineLevel="0" r="38">
      <c r="B38" s="177"/>
      <c r="C38" s="301" t="s">
        <v>334</v>
      </c>
      <c r="D38" s="294" t="s">
        <v>28</v>
      </c>
      <c r="E38" s="294" t="s">
        <v>28</v>
      </c>
      <c r="F38" s="295" t="s">
        <v>306</v>
      </c>
      <c r="G38" s="295" t="s">
        <v>321</v>
      </c>
      <c r="H38" s="295" t="s">
        <v>343</v>
      </c>
      <c r="I38" s="295" t="s">
        <v>335</v>
      </c>
      <c r="J38" s="266" t="n">
        <v>54.65</v>
      </c>
      <c r="K38" s="266"/>
      <c r="L38" s="266" t="n">
        <v>6</v>
      </c>
      <c r="M38" s="263"/>
      <c r="N38" s="298" t="n">
        <v>0</v>
      </c>
      <c r="O38" s="298" t="n">
        <v>75</v>
      </c>
    </row>
    <row collapsed="false" customFormat="false" customHeight="true" hidden="true" ht="12.75" outlineLevel="0" r="39">
      <c r="B39" s="177"/>
      <c r="C39" s="301" t="s">
        <v>436</v>
      </c>
      <c r="D39" s="294" t="s">
        <v>28</v>
      </c>
      <c r="E39" s="294" t="s">
        <v>28</v>
      </c>
      <c r="F39" s="295" t="s">
        <v>306</v>
      </c>
      <c r="G39" s="295" t="s">
        <v>321</v>
      </c>
      <c r="H39" s="295" t="s">
        <v>343</v>
      </c>
      <c r="I39" s="295" t="s">
        <v>437</v>
      </c>
      <c r="J39" s="263" t="n">
        <v>0</v>
      </c>
      <c r="K39" s="266" t="n">
        <v>0</v>
      </c>
      <c r="L39" s="266" t="n">
        <v>17</v>
      </c>
      <c r="M39" s="263"/>
      <c r="N39" s="289"/>
      <c r="O39" s="298" t="n">
        <v>0</v>
      </c>
    </row>
    <row collapsed="false" customFormat="false" customHeight="true" hidden="true" ht="12.75" outlineLevel="0" r="40">
      <c r="B40" s="177"/>
      <c r="C40" s="289" t="s">
        <v>345</v>
      </c>
      <c r="D40" s="294" t="s">
        <v>28</v>
      </c>
      <c r="E40" s="294" t="s">
        <v>28</v>
      </c>
      <c r="F40" s="295" t="s">
        <v>306</v>
      </c>
      <c r="G40" s="295" t="s">
        <v>346</v>
      </c>
      <c r="H40" s="295" t="s">
        <v>347</v>
      </c>
      <c r="I40" s="295"/>
      <c r="J40" s="266" t="n">
        <f aca="false">J41</f>
        <v>1</v>
      </c>
      <c r="K40" s="265" t="n">
        <f aca="false">K41</f>
        <v>0</v>
      </c>
      <c r="L40" s="263" t="n">
        <f aca="false">L41</f>
        <v>0</v>
      </c>
      <c r="M40" s="264" t="n">
        <f aca="false">M41</f>
        <v>1</v>
      </c>
      <c r="N40" s="289"/>
      <c r="O40" s="289"/>
    </row>
    <row collapsed="false" customFormat="false" customHeight="true" hidden="true" ht="12.75" outlineLevel="0" r="41">
      <c r="B41" s="177"/>
      <c r="C41" s="303" t="s">
        <v>172</v>
      </c>
      <c r="D41" s="294" t="s">
        <v>28</v>
      </c>
      <c r="E41" s="294" t="s">
        <v>28</v>
      </c>
      <c r="F41" s="295" t="s">
        <v>306</v>
      </c>
      <c r="G41" s="295" t="s">
        <v>386</v>
      </c>
      <c r="H41" s="304" t="s">
        <v>315</v>
      </c>
      <c r="I41" s="295"/>
      <c r="J41" s="266" t="n">
        <f aca="false">J42</f>
        <v>1</v>
      </c>
      <c r="K41" s="265" t="n">
        <f aca="false">K42</f>
        <v>0</v>
      </c>
      <c r="L41" s="266" t="n">
        <f aca="false">L42</f>
        <v>0</v>
      </c>
      <c r="M41" s="265" t="n">
        <f aca="false">M42</f>
        <v>1</v>
      </c>
      <c r="N41" s="305" t="n">
        <f aca="false">N42</f>
        <v>28</v>
      </c>
      <c r="O41" s="266" t="n">
        <f aca="false">O42</f>
        <v>28</v>
      </c>
    </row>
    <row collapsed="false" customFormat="false" customHeight="true" hidden="true" ht="12.75" outlineLevel="0" r="42">
      <c r="B42" s="177"/>
      <c r="C42" s="306" t="s">
        <v>348</v>
      </c>
      <c r="D42" s="294" t="s">
        <v>28</v>
      </c>
      <c r="E42" s="294" t="s">
        <v>28</v>
      </c>
      <c r="F42" s="295" t="s">
        <v>306</v>
      </c>
      <c r="G42" s="295" t="s">
        <v>386</v>
      </c>
      <c r="H42" s="304" t="s">
        <v>315</v>
      </c>
      <c r="I42" s="295" t="s">
        <v>82</v>
      </c>
      <c r="J42" s="266" t="n">
        <f aca="false">J44</f>
        <v>1</v>
      </c>
      <c r="K42" s="265" t="n">
        <f aca="false">K44</f>
        <v>0</v>
      </c>
      <c r="L42" s="266" t="n">
        <f aca="false">L44</f>
        <v>0</v>
      </c>
      <c r="M42" s="265" t="n">
        <f aca="false">M44</f>
        <v>1</v>
      </c>
      <c r="N42" s="305" t="n">
        <f aca="false">N43</f>
        <v>28</v>
      </c>
      <c r="O42" s="266" t="n">
        <f aca="false">O43</f>
        <v>28</v>
      </c>
    </row>
    <row collapsed="false" customFormat="false" customHeight="true" hidden="true" ht="12.75" outlineLevel="0" r="43">
      <c r="B43" s="177"/>
      <c r="C43" s="307" t="s">
        <v>349</v>
      </c>
      <c r="D43" s="294"/>
      <c r="E43" s="294" t="s">
        <v>28</v>
      </c>
      <c r="F43" s="295" t="s">
        <v>306</v>
      </c>
      <c r="G43" s="295" t="s">
        <v>386</v>
      </c>
      <c r="H43" s="295" t="s">
        <v>350</v>
      </c>
      <c r="I43" s="295"/>
      <c r="J43" s="266"/>
      <c r="K43" s="265"/>
      <c r="L43" s="266"/>
      <c r="M43" s="265"/>
      <c r="N43" s="305" t="n">
        <f aca="false">N44</f>
        <v>28</v>
      </c>
      <c r="O43" s="266" t="n">
        <f aca="false">O44</f>
        <v>28</v>
      </c>
    </row>
    <row collapsed="false" customFormat="false" customHeight="true" hidden="true" ht="12.75" outlineLevel="0" r="44">
      <c r="B44" s="177"/>
      <c r="C44" s="301" t="s">
        <v>329</v>
      </c>
      <c r="D44" s="294" t="s">
        <v>28</v>
      </c>
      <c r="E44" s="294" t="s">
        <v>28</v>
      </c>
      <c r="F44" s="295" t="s">
        <v>306</v>
      </c>
      <c r="G44" s="295" t="s">
        <v>386</v>
      </c>
      <c r="H44" s="295" t="s">
        <v>350</v>
      </c>
      <c r="I44" s="295" t="s">
        <v>351</v>
      </c>
      <c r="J44" s="266" t="n">
        <v>1</v>
      </c>
      <c r="K44" s="265" t="n">
        <v>0</v>
      </c>
      <c r="L44" s="266" t="n">
        <v>0</v>
      </c>
      <c r="M44" s="265" t="n">
        <v>1</v>
      </c>
      <c r="N44" s="308" t="n">
        <v>28</v>
      </c>
      <c r="O44" s="298" t="n">
        <f aca="false">L44+N44</f>
        <v>28</v>
      </c>
    </row>
    <row collapsed="false" customFormat="false" customHeight="true" hidden="true" ht="12.75" outlineLevel="0" r="45">
      <c r="B45" s="177"/>
      <c r="C45" s="309"/>
      <c r="D45" s="292"/>
      <c r="E45" s="294" t="s">
        <v>28</v>
      </c>
      <c r="F45" s="302"/>
      <c r="G45" s="302"/>
      <c r="H45" s="302"/>
      <c r="I45" s="302"/>
      <c r="J45" s="263"/>
      <c r="K45" s="263"/>
      <c r="L45" s="263"/>
      <c r="M45" s="263"/>
      <c r="N45" s="289"/>
      <c r="O45" s="289"/>
    </row>
    <row collapsed="false" customFormat="false" customHeight="true" hidden="true" ht="12.75" outlineLevel="0" r="46">
      <c r="B46" s="177"/>
      <c r="C46" s="310"/>
      <c r="D46" s="294"/>
      <c r="E46" s="294" t="s">
        <v>28</v>
      </c>
      <c r="F46" s="295"/>
      <c r="G46" s="295"/>
      <c r="H46" s="295"/>
      <c r="I46" s="295"/>
      <c r="J46" s="266"/>
      <c r="K46" s="266"/>
      <c r="L46" s="266"/>
      <c r="M46" s="263"/>
      <c r="N46" s="289"/>
      <c r="O46" s="289"/>
    </row>
    <row collapsed="false" customFormat="false" customHeight="true" hidden="true" ht="12.75" outlineLevel="0" r="47">
      <c r="B47" s="177"/>
      <c r="C47" s="301"/>
      <c r="D47" s="294"/>
      <c r="E47" s="294" t="s">
        <v>28</v>
      </c>
      <c r="F47" s="295"/>
      <c r="G47" s="295"/>
      <c r="H47" s="295"/>
      <c r="I47" s="295"/>
      <c r="J47" s="266"/>
      <c r="K47" s="265"/>
      <c r="L47" s="266"/>
      <c r="M47" s="263"/>
      <c r="N47" s="289"/>
      <c r="O47" s="289"/>
    </row>
    <row collapsed="false" customFormat="false" customHeight="true" hidden="true" ht="12.75" outlineLevel="0" r="48">
      <c r="B48" s="177"/>
      <c r="C48" s="301"/>
      <c r="D48" s="294"/>
      <c r="E48" s="294"/>
      <c r="F48" s="295"/>
      <c r="G48" s="295"/>
      <c r="H48" s="295"/>
      <c r="I48" s="295"/>
      <c r="J48" s="266"/>
      <c r="K48" s="265"/>
      <c r="L48" s="266"/>
      <c r="M48" s="263"/>
      <c r="N48" s="289"/>
      <c r="O48" s="298" t="n">
        <f aca="false">L48+N48</f>
        <v>0</v>
      </c>
    </row>
    <row collapsed="false" customFormat="true" customHeight="true" hidden="false" ht="21.75" outlineLevel="0" r="49" s="223">
      <c r="B49" s="261"/>
      <c r="C49" s="311" t="s">
        <v>174</v>
      </c>
      <c r="D49" s="292" t="s">
        <v>28</v>
      </c>
      <c r="E49" s="292" t="s">
        <v>28</v>
      </c>
      <c r="F49" s="302" t="s">
        <v>306</v>
      </c>
      <c r="G49" s="302" t="s">
        <v>346</v>
      </c>
      <c r="H49" s="302"/>
      <c r="I49" s="302"/>
      <c r="J49" s="263" t="n">
        <f aca="false">J50</f>
        <v>1</v>
      </c>
      <c r="K49" s="264" t="n">
        <f aca="false">K50</f>
        <v>0</v>
      </c>
      <c r="L49" s="263" t="n">
        <f aca="false">L50</f>
        <v>1</v>
      </c>
      <c r="M49" s="263"/>
      <c r="N49" s="263" t="n">
        <f aca="false">N50</f>
        <v>0</v>
      </c>
      <c r="O49" s="263" t="n">
        <f aca="false">O50</f>
        <v>1</v>
      </c>
    </row>
    <row collapsed="false" customFormat="false" customHeight="true" hidden="false" ht="21.75" outlineLevel="0" r="50">
      <c r="B50" s="177"/>
      <c r="C50" s="293" t="s">
        <v>307</v>
      </c>
      <c r="D50" s="294" t="s">
        <v>28</v>
      </c>
      <c r="E50" s="294" t="s">
        <v>28</v>
      </c>
      <c r="F50" s="295" t="s">
        <v>306</v>
      </c>
      <c r="G50" s="295" t="s">
        <v>346</v>
      </c>
      <c r="H50" s="295" t="s">
        <v>315</v>
      </c>
      <c r="I50" s="295"/>
      <c r="J50" s="266" t="n">
        <f aca="false">J51</f>
        <v>1</v>
      </c>
      <c r="K50" s="265" t="n">
        <f aca="false">K51</f>
        <v>0</v>
      </c>
      <c r="L50" s="266" t="n">
        <f aca="false">L51</f>
        <v>1</v>
      </c>
      <c r="M50" s="263"/>
      <c r="N50" s="266" t="n">
        <f aca="false">N51</f>
        <v>0</v>
      </c>
      <c r="O50" s="266" t="n">
        <f aca="false">O51</f>
        <v>1</v>
      </c>
    </row>
    <row collapsed="false" customFormat="false" customHeight="true" hidden="false" ht="21.75" outlineLevel="0" r="51">
      <c r="B51" s="177"/>
      <c r="C51" s="310" t="s">
        <v>352</v>
      </c>
      <c r="D51" s="294" t="s">
        <v>28</v>
      </c>
      <c r="E51" s="294" t="s">
        <v>28</v>
      </c>
      <c r="F51" s="295" t="s">
        <v>306</v>
      </c>
      <c r="G51" s="295" t="s">
        <v>346</v>
      </c>
      <c r="H51" s="295" t="s">
        <v>353</v>
      </c>
      <c r="I51" s="295" t="s">
        <v>82</v>
      </c>
      <c r="J51" s="266" t="n">
        <f aca="false">J52</f>
        <v>1</v>
      </c>
      <c r="K51" s="265" t="n">
        <v>0</v>
      </c>
      <c r="L51" s="266" t="n">
        <f aca="false">L52</f>
        <v>1</v>
      </c>
      <c r="M51" s="263"/>
      <c r="N51" s="266" t="n">
        <f aca="false">N52</f>
        <v>0</v>
      </c>
      <c r="O51" s="266" t="n">
        <f aca="false">O52</f>
        <v>1</v>
      </c>
    </row>
    <row collapsed="false" customFormat="false" customHeight="true" hidden="false" ht="21.75" outlineLevel="0" r="52">
      <c r="B52" s="177"/>
      <c r="C52" s="301" t="s">
        <v>354</v>
      </c>
      <c r="D52" s="294" t="s">
        <v>28</v>
      </c>
      <c r="E52" s="294" t="s">
        <v>28</v>
      </c>
      <c r="F52" s="295" t="s">
        <v>306</v>
      </c>
      <c r="G52" s="295" t="s">
        <v>346</v>
      </c>
      <c r="H52" s="295" t="s">
        <v>353</v>
      </c>
      <c r="I52" s="295" t="s">
        <v>355</v>
      </c>
      <c r="J52" s="266" t="n">
        <v>1</v>
      </c>
      <c r="K52" s="265" t="n">
        <v>0</v>
      </c>
      <c r="L52" s="266" t="n">
        <v>1</v>
      </c>
      <c r="M52" s="263"/>
      <c r="N52" s="289"/>
      <c r="O52" s="298" t="n">
        <f aca="false">L52+N52</f>
        <v>1</v>
      </c>
    </row>
    <row collapsed="false" customFormat="false" customHeight="true" hidden="true" ht="12.75" outlineLevel="0" r="53">
      <c r="B53" s="177"/>
      <c r="C53" s="289" t="s">
        <v>345</v>
      </c>
      <c r="D53" s="294" t="s">
        <v>28</v>
      </c>
      <c r="E53" s="294" t="s">
        <v>28</v>
      </c>
      <c r="F53" s="295" t="s">
        <v>308</v>
      </c>
      <c r="G53" s="295"/>
      <c r="H53" s="295"/>
      <c r="I53" s="295"/>
      <c r="J53" s="266" t="n">
        <v>0</v>
      </c>
      <c r="K53" s="265" t="n">
        <f aca="false">K55</f>
        <v>0</v>
      </c>
      <c r="L53" s="266" t="n">
        <f aca="false">L55</f>
        <v>47.4</v>
      </c>
      <c r="M53" s="263"/>
      <c r="N53" s="289"/>
      <c r="O53" s="289"/>
    </row>
    <row collapsed="false" customFormat="true" customHeight="true" hidden="false" ht="21.75" outlineLevel="0" r="54" s="223">
      <c r="B54" s="261" t="s">
        <v>357</v>
      </c>
      <c r="C54" s="312" t="s">
        <v>358</v>
      </c>
      <c r="D54" s="292" t="s">
        <v>28</v>
      </c>
      <c r="E54" s="292" t="s">
        <v>28</v>
      </c>
      <c r="F54" s="302" t="s">
        <v>308</v>
      </c>
      <c r="G54" s="302" t="s">
        <v>360</v>
      </c>
      <c r="H54" s="302"/>
      <c r="I54" s="302"/>
      <c r="J54" s="263" t="n">
        <f aca="false">J55</f>
        <v>51.4</v>
      </c>
      <c r="K54" s="264"/>
      <c r="L54" s="263" t="n">
        <f aca="false">L55</f>
        <v>47.4</v>
      </c>
      <c r="M54" s="263"/>
      <c r="N54" s="263" t="n">
        <f aca="false">N55</f>
        <v>-37</v>
      </c>
      <c r="O54" s="263" t="n">
        <f aca="false">O55</f>
        <v>92</v>
      </c>
    </row>
    <row collapsed="false" customFormat="true" customHeight="true" hidden="false" ht="21.75" outlineLevel="0" r="55" s="223">
      <c r="B55" s="261"/>
      <c r="C55" s="313" t="s">
        <v>359</v>
      </c>
      <c r="D55" s="292" t="s">
        <v>28</v>
      </c>
      <c r="E55" s="292" t="s">
        <v>28</v>
      </c>
      <c r="F55" s="302" t="s">
        <v>308</v>
      </c>
      <c r="G55" s="302" t="s">
        <v>360</v>
      </c>
      <c r="H55" s="302"/>
      <c r="I55" s="302"/>
      <c r="J55" s="263" t="n">
        <f aca="false">J64</f>
        <v>51.4</v>
      </c>
      <c r="K55" s="264" t="n">
        <f aca="false">K56</f>
        <v>0</v>
      </c>
      <c r="L55" s="263" t="n">
        <f aca="false">L64</f>
        <v>47.4</v>
      </c>
      <c r="M55" s="263" t="n">
        <f aca="false">M56</f>
        <v>45.7</v>
      </c>
      <c r="N55" s="263" t="n">
        <f aca="false">N64</f>
        <v>-37</v>
      </c>
      <c r="O55" s="263" t="n">
        <f aca="false">O64</f>
        <v>92</v>
      </c>
    </row>
    <row collapsed="false" customFormat="false" customHeight="true" hidden="true" ht="12.75" outlineLevel="0" r="56">
      <c r="B56" s="177"/>
      <c r="C56" s="310" t="s">
        <v>361</v>
      </c>
      <c r="D56" s="294" t="s">
        <v>28</v>
      </c>
      <c r="E56" s="294" t="s">
        <v>28</v>
      </c>
      <c r="F56" s="295" t="s">
        <v>308</v>
      </c>
      <c r="G56" s="295" t="s">
        <v>360</v>
      </c>
      <c r="H56" s="295" t="s">
        <v>362</v>
      </c>
      <c r="I56" s="295"/>
      <c r="J56" s="266" t="n">
        <f aca="false">J57+J58</f>
        <v>45.7</v>
      </c>
      <c r="K56" s="265" t="n">
        <v>0</v>
      </c>
      <c r="L56" s="266" t="n">
        <f aca="false">L57+L58</f>
        <v>0</v>
      </c>
      <c r="M56" s="266" t="n">
        <f aca="false">M57+M58</f>
        <v>45.7</v>
      </c>
      <c r="N56" s="289"/>
      <c r="O56" s="289"/>
    </row>
    <row collapsed="false" customFormat="false" customHeight="true" hidden="true" ht="12.75" outlineLevel="0" r="57">
      <c r="B57" s="177"/>
      <c r="C57" s="296" t="s">
        <v>311</v>
      </c>
      <c r="D57" s="294" t="s">
        <v>28</v>
      </c>
      <c r="E57" s="294" t="s">
        <v>28</v>
      </c>
      <c r="F57" s="295" t="s">
        <v>308</v>
      </c>
      <c r="G57" s="295" t="s">
        <v>360</v>
      </c>
      <c r="H57" s="295" t="s">
        <v>362</v>
      </c>
      <c r="I57" s="295" t="s">
        <v>312</v>
      </c>
      <c r="J57" s="266" t="n">
        <v>45.7</v>
      </c>
      <c r="K57" s="265" t="n">
        <v>0</v>
      </c>
      <c r="L57" s="266" t="n">
        <v>0</v>
      </c>
      <c r="M57" s="266" t="n">
        <v>43.7</v>
      </c>
      <c r="N57" s="289"/>
      <c r="O57" s="289"/>
    </row>
    <row collapsed="false" customFormat="false" customHeight="true" hidden="true" ht="12.75" outlineLevel="0" r="58">
      <c r="B58" s="177"/>
      <c r="C58" s="301" t="s">
        <v>329</v>
      </c>
      <c r="D58" s="294" t="s">
        <v>28</v>
      </c>
      <c r="E58" s="294" t="s">
        <v>28</v>
      </c>
      <c r="F58" s="295" t="s">
        <v>308</v>
      </c>
      <c r="G58" s="295" t="s">
        <v>360</v>
      </c>
      <c r="H58" s="295" t="s">
        <v>362</v>
      </c>
      <c r="I58" s="295" t="s">
        <v>330</v>
      </c>
      <c r="J58" s="266"/>
      <c r="K58" s="265" t="n">
        <f aca="false">L58-J58</f>
        <v>0</v>
      </c>
      <c r="L58" s="266"/>
      <c r="M58" s="266" t="n">
        <v>2</v>
      </c>
      <c r="N58" s="289"/>
      <c r="O58" s="289"/>
    </row>
    <row collapsed="false" customFormat="false" customHeight="true" hidden="true" ht="12.75" outlineLevel="0" r="59">
      <c r="B59" s="314"/>
      <c r="C59" s="315"/>
      <c r="D59" s="316"/>
      <c r="E59" s="294" t="s">
        <v>28</v>
      </c>
      <c r="F59" s="317"/>
      <c r="G59" s="317"/>
      <c r="H59" s="317"/>
      <c r="I59" s="317"/>
      <c r="J59" s="318"/>
      <c r="K59" s="267"/>
      <c r="L59" s="318"/>
      <c r="M59" s="267"/>
      <c r="N59" s="289"/>
      <c r="O59" s="289"/>
    </row>
    <row collapsed="false" customFormat="false" customHeight="true" hidden="true" ht="12.75" outlineLevel="0" r="60">
      <c r="B60" s="177"/>
      <c r="C60" s="291"/>
      <c r="D60" s="292"/>
      <c r="E60" s="294" t="s">
        <v>28</v>
      </c>
      <c r="F60" s="302"/>
      <c r="G60" s="302"/>
      <c r="H60" s="302"/>
      <c r="I60" s="302"/>
      <c r="J60" s="264"/>
      <c r="K60" s="264"/>
      <c r="L60" s="264"/>
      <c r="M60" s="264"/>
      <c r="N60" s="289"/>
      <c r="O60" s="289"/>
    </row>
    <row collapsed="false" customFormat="false" customHeight="true" hidden="true" ht="12.75" outlineLevel="0" r="61">
      <c r="B61" s="177"/>
      <c r="C61" s="291"/>
      <c r="D61" s="292"/>
      <c r="E61" s="294" t="s">
        <v>28</v>
      </c>
      <c r="F61" s="302"/>
      <c r="G61" s="302"/>
      <c r="H61" s="302"/>
      <c r="I61" s="302"/>
      <c r="J61" s="264"/>
      <c r="K61" s="264"/>
      <c r="L61" s="264"/>
      <c r="M61" s="264"/>
      <c r="N61" s="289"/>
      <c r="O61" s="289"/>
    </row>
    <row collapsed="false" customFormat="false" customHeight="true" hidden="true" ht="12.75" outlineLevel="0" r="62">
      <c r="B62" s="177"/>
      <c r="C62" s="310"/>
      <c r="D62" s="294"/>
      <c r="E62" s="294" t="s">
        <v>28</v>
      </c>
      <c r="F62" s="295"/>
      <c r="G62" s="295"/>
      <c r="H62" s="295"/>
      <c r="I62" s="295"/>
      <c r="J62" s="265"/>
      <c r="K62" s="265"/>
      <c r="L62" s="265"/>
      <c r="M62" s="265"/>
      <c r="N62" s="289"/>
      <c r="O62" s="289"/>
    </row>
    <row collapsed="false" customFormat="false" customHeight="true" hidden="true" ht="12.75" outlineLevel="0" r="63">
      <c r="B63" s="177"/>
      <c r="C63" s="301"/>
      <c r="D63" s="294"/>
      <c r="E63" s="294" t="s">
        <v>28</v>
      </c>
      <c r="F63" s="295"/>
      <c r="G63" s="295"/>
      <c r="H63" s="295"/>
      <c r="I63" s="295"/>
      <c r="J63" s="266"/>
      <c r="K63" s="265"/>
      <c r="L63" s="266"/>
      <c r="M63" s="265"/>
      <c r="N63" s="289"/>
      <c r="O63" s="289"/>
    </row>
    <row collapsed="false" customFormat="false" customHeight="true" hidden="false" ht="36" outlineLevel="0" r="64">
      <c r="B64" s="177"/>
      <c r="C64" s="301" t="s">
        <v>338</v>
      </c>
      <c r="D64" s="294" t="s">
        <v>28</v>
      </c>
      <c r="E64" s="294" t="s">
        <v>28</v>
      </c>
      <c r="F64" s="295" t="s">
        <v>308</v>
      </c>
      <c r="G64" s="295" t="s">
        <v>360</v>
      </c>
      <c r="H64" s="295" t="s">
        <v>337</v>
      </c>
      <c r="I64" s="295"/>
      <c r="J64" s="266" t="n">
        <f aca="false">J65</f>
        <v>51.4</v>
      </c>
      <c r="K64" s="265" t="n">
        <v>0</v>
      </c>
      <c r="L64" s="266" t="n">
        <f aca="false">L65</f>
        <v>47.4</v>
      </c>
      <c r="M64" s="265"/>
      <c r="N64" s="266" t="n">
        <f aca="false">N65</f>
        <v>-37</v>
      </c>
      <c r="O64" s="266" t="n">
        <f aca="false">O65</f>
        <v>92</v>
      </c>
    </row>
    <row collapsed="false" customFormat="false" customHeight="true" hidden="false" ht="30" outlineLevel="0" r="65">
      <c r="B65" s="177"/>
      <c r="C65" s="310" t="s">
        <v>364</v>
      </c>
      <c r="D65" s="294" t="s">
        <v>28</v>
      </c>
      <c r="E65" s="294" t="s">
        <v>28</v>
      </c>
      <c r="F65" s="295" t="s">
        <v>308</v>
      </c>
      <c r="G65" s="295" t="s">
        <v>360</v>
      </c>
      <c r="H65" s="295" t="s">
        <v>365</v>
      </c>
      <c r="I65" s="295"/>
      <c r="J65" s="266" t="n">
        <f aca="false">J66+J68</f>
        <v>51.4</v>
      </c>
      <c r="K65" s="265" t="n">
        <v>0</v>
      </c>
      <c r="L65" s="266" t="n">
        <f aca="false">L66</f>
        <v>47.4</v>
      </c>
      <c r="M65" s="265"/>
      <c r="N65" s="266" t="n">
        <f aca="false">N66</f>
        <v>-37</v>
      </c>
      <c r="O65" s="266" t="n">
        <f aca="false">O66</f>
        <v>92</v>
      </c>
    </row>
    <row collapsed="false" customFormat="false" customHeight="true" hidden="false" ht="67.5" outlineLevel="0" r="66">
      <c r="B66" s="177"/>
      <c r="C66" s="296" t="s">
        <v>366</v>
      </c>
      <c r="D66" s="294" t="s">
        <v>28</v>
      </c>
      <c r="E66" s="294" t="s">
        <v>28</v>
      </c>
      <c r="F66" s="295" t="s">
        <v>308</v>
      </c>
      <c r="G66" s="295" t="s">
        <v>360</v>
      </c>
      <c r="H66" s="295" t="s">
        <v>367</v>
      </c>
      <c r="I66" s="295" t="s">
        <v>82</v>
      </c>
      <c r="J66" s="266" t="n">
        <v>51.4</v>
      </c>
      <c r="K66" s="265" t="n">
        <v>0</v>
      </c>
      <c r="L66" s="266" t="n">
        <f aca="false">L67+L70+L71</f>
        <v>47.4</v>
      </c>
      <c r="M66" s="265"/>
      <c r="N66" s="266" t="n">
        <f aca="false">N67+N70+N71</f>
        <v>-37</v>
      </c>
      <c r="O66" s="266" t="n">
        <f aca="false">O67+O70+O71</f>
        <v>92</v>
      </c>
    </row>
    <row collapsed="false" customFormat="false" customHeight="true" hidden="false" ht="31.5" outlineLevel="0" r="67">
      <c r="B67" s="177"/>
      <c r="C67" s="296" t="s">
        <v>311</v>
      </c>
      <c r="D67" s="294" t="s">
        <v>28</v>
      </c>
      <c r="E67" s="294" t="s">
        <v>28</v>
      </c>
      <c r="F67" s="295" t="s">
        <v>308</v>
      </c>
      <c r="G67" s="295" t="s">
        <v>360</v>
      </c>
      <c r="H67" s="295" t="s">
        <v>367</v>
      </c>
      <c r="I67" s="295" t="s">
        <v>312</v>
      </c>
      <c r="J67" s="305" t="n">
        <v>39</v>
      </c>
      <c r="K67" s="265" t="n">
        <v>0</v>
      </c>
      <c r="L67" s="266" t="n">
        <v>36.12</v>
      </c>
      <c r="M67" s="265"/>
      <c r="N67" s="298" t="n">
        <f aca="false">J67-O67</f>
        <v>-28.9</v>
      </c>
      <c r="O67" s="298" t="n">
        <v>67.9</v>
      </c>
    </row>
    <row collapsed="false" customFormat="false" customHeight="true" hidden="true" ht="12.75" outlineLevel="0" r="68">
      <c r="B68" s="177"/>
      <c r="C68" s="297" t="s">
        <v>438</v>
      </c>
      <c r="D68" s="294" t="s">
        <v>28</v>
      </c>
      <c r="E68" s="294" t="s">
        <v>28</v>
      </c>
      <c r="F68" s="295" t="s">
        <v>321</v>
      </c>
      <c r="G68" s="295" t="s">
        <v>369</v>
      </c>
      <c r="H68" s="302"/>
      <c r="I68" s="302"/>
      <c r="J68" s="263" t="n">
        <f aca="false">J69</f>
        <v>0</v>
      </c>
      <c r="K68" s="264" t="n">
        <f aca="false">L68-J68</f>
        <v>0</v>
      </c>
      <c r="L68" s="263" t="n">
        <f aca="false">L69</f>
        <v>0</v>
      </c>
      <c r="M68" s="265"/>
      <c r="N68" s="289"/>
      <c r="O68" s="298" t="n">
        <f aca="false">L68+N68</f>
        <v>0</v>
      </c>
    </row>
    <row collapsed="false" customFormat="false" customHeight="true" hidden="true" ht="12.75" outlineLevel="0" r="69">
      <c r="B69" s="177"/>
      <c r="C69" s="301" t="s">
        <v>329</v>
      </c>
      <c r="D69" s="294" t="s">
        <v>28</v>
      </c>
      <c r="E69" s="294" t="s">
        <v>28</v>
      </c>
      <c r="F69" s="295" t="s">
        <v>321</v>
      </c>
      <c r="G69" s="295" t="s">
        <v>369</v>
      </c>
      <c r="H69" s="295" t="s">
        <v>370</v>
      </c>
      <c r="I69" s="295" t="s">
        <v>330</v>
      </c>
      <c r="J69" s="266" t="n">
        <v>0</v>
      </c>
      <c r="K69" s="265" t="n">
        <f aca="false">L69-J69</f>
        <v>0</v>
      </c>
      <c r="L69" s="266" t="n">
        <v>0</v>
      </c>
      <c r="M69" s="265"/>
      <c r="N69" s="289"/>
      <c r="O69" s="298" t="n">
        <f aca="false">L69+N69</f>
        <v>0</v>
      </c>
    </row>
    <row collapsed="false" customFormat="false" customHeight="true" hidden="false" ht="21.75" outlineLevel="0" r="70">
      <c r="B70" s="177"/>
      <c r="C70" s="296" t="s">
        <v>318</v>
      </c>
      <c r="D70" s="294" t="s">
        <v>28</v>
      </c>
      <c r="E70" s="294" t="s">
        <v>28</v>
      </c>
      <c r="F70" s="295" t="s">
        <v>308</v>
      </c>
      <c r="G70" s="295" t="s">
        <v>360</v>
      </c>
      <c r="H70" s="295" t="s">
        <v>367</v>
      </c>
      <c r="I70" s="295" t="s">
        <v>319</v>
      </c>
      <c r="J70" s="266" t="n">
        <v>12.4</v>
      </c>
      <c r="K70" s="265"/>
      <c r="L70" s="266" t="n">
        <v>11.28</v>
      </c>
      <c r="M70" s="265"/>
      <c r="N70" s="298" t="n">
        <f aca="false">J70-O70</f>
        <v>-8.1</v>
      </c>
      <c r="O70" s="298" t="n">
        <v>20.5</v>
      </c>
    </row>
    <row collapsed="false" customFormat="false" customHeight="true" hidden="false" ht="35.25" outlineLevel="0" r="71">
      <c r="B71" s="177"/>
      <c r="C71" s="301" t="s">
        <v>329</v>
      </c>
      <c r="D71" s="294" t="s">
        <v>28</v>
      </c>
      <c r="E71" s="294" t="s">
        <v>28</v>
      </c>
      <c r="F71" s="295" t="s">
        <v>308</v>
      </c>
      <c r="G71" s="295" t="s">
        <v>360</v>
      </c>
      <c r="H71" s="295" t="s">
        <v>367</v>
      </c>
      <c r="I71" s="295" t="s">
        <v>330</v>
      </c>
      <c r="J71" s="266"/>
      <c r="K71" s="265"/>
      <c r="L71" s="266" t="n">
        <v>0</v>
      </c>
      <c r="M71" s="265"/>
      <c r="N71" s="289"/>
      <c r="O71" s="298" t="n">
        <v>3.6</v>
      </c>
    </row>
    <row collapsed="false" customFormat="false" customHeight="true" hidden="true" ht="12.75" outlineLevel="0" r="72">
      <c r="B72" s="261" t="s">
        <v>371</v>
      </c>
      <c r="C72" s="319" t="s">
        <v>265</v>
      </c>
      <c r="D72" s="294" t="s">
        <v>28</v>
      </c>
      <c r="E72" s="292" t="s">
        <v>28</v>
      </c>
      <c r="F72" s="302" t="s">
        <v>321</v>
      </c>
      <c r="G72" s="295"/>
      <c r="H72" s="295"/>
      <c r="I72" s="295"/>
      <c r="J72" s="263" t="n">
        <f aca="false">J73</f>
        <v>0</v>
      </c>
      <c r="K72" s="264" t="n">
        <f aca="false">L72-J72</f>
        <v>0</v>
      </c>
      <c r="L72" s="263" t="n">
        <f aca="false">L73</f>
        <v>0</v>
      </c>
      <c r="M72" s="265"/>
      <c r="N72" s="263" t="n">
        <f aca="false">N73</f>
        <v>0</v>
      </c>
      <c r="O72" s="263" t="n">
        <f aca="false">O73</f>
        <v>0</v>
      </c>
    </row>
    <row collapsed="false" customFormat="false" customHeight="true" hidden="true" ht="12.75" outlineLevel="0" r="73">
      <c r="B73" s="177"/>
      <c r="C73" s="293" t="s">
        <v>338</v>
      </c>
      <c r="D73" s="294" t="s">
        <v>28</v>
      </c>
      <c r="E73" s="294" t="s">
        <v>28</v>
      </c>
      <c r="F73" s="295" t="s">
        <v>321</v>
      </c>
      <c r="G73" s="295" t="s">
        <v>369</v>
      </c>
      <c r="H73" s="295" t="s">
        <v>337</v>
      </c>
      <c r="I73" s="295"/>
      <c r="J73" s="266" t="n">
        <v>0</v>
      </c>
      <c r="K73" s="265" t="n">
        <f aca="false">L73-J73</f>
        <v>0</v>
      </c>
      <c r="L73" s="266" t="n">
        <f aca="false">L74</f>
        <v>0</v>
      </c>
      <c r="M73" s="265"/>
      <c r="N73" s="266" t="n">
        <f aca="false">N74</f>
        <v>0</v>
      </c>
      <c r="O73" s="266" t="n">
        <f aca="false">O74</f>
        <v>0</v>
      </c>
    </row>
    <row collapsed="false" customFormat="false" customHeight="true" hidden="true" ht="12.75" outlineLevel="0" r="74">
      <c r="B74" s="177"/>
      <c r="C74" s="310" t="s">
        <v>364</v>
      </c>
      <c r="D74" s="294" t="s">
        <v>28</v>
      </c>
      <c r="E74" s="294" t="s">
        <v>28</v>
      </c>
      <c r="F74" s="295" t="s">
        <v>321</v>
      </c>
      <c r="G74" s="295" t="s">
        <v>369</v>
      </c>
      <c r="H74" s="295" t="s">
        <v>365</v>
      </c>
      <c r="I74" s="295"/>
      <c r="J74" s="263" t="n">
        <f aca="false">J75</f>
        <v>0</v>
      </c>
      <c r="K74" s="265" t="n">
        <f aca="false">L74-J74</f>
        <v>0</v>
      </c>
      <c r="L74" s="266" t="n">
        <f aca="false">L75</f>
        <v>0</v>
      </c>
      <c r="M74" s="265"/>
      <c r="N74" s="266" t="n">
        <f aca="false">N75</f>
        <v>0</v>
      </c>
      <c r="O74" s="266" t="n">
        <f aca="false">O75</f>
        <v>0</v>
      </c>
    </row>
    <row collapsed="false" customFormat="false" customHeight="true" hidden="true" ht="12.75" outlineLevel="0" r="75">
      <c r="B75" s="177"/>
      <c r="C75" s="301" t="s">
        <v>439</v>
      </c>
      <c r="D75" s="294" t="s">
        <v>28</v>
      </c>
      <c r="E75" s="294" t="s">
        <v>28</v>
      </c>
      <c r="F75" s="295" t="s">
        <v>321</v>
      </c>
      <c r="G75" s="295" t="s">
        <v>369</v>
      </c>
      <c r="H75" s="295" t="s">
        <v>378</v>
      </c>
      <c r="I75" s="295" t="s">
        <v>82</v>
      </c>
      <c r="J75" s="266" t="n">
        <v>0</v>
      </c>
      <c r="K75" s="265" t="n">
        <f aca="false">L75-J75</f>
        <v>0</v>
      </c>
      <c r="L75" s="266" t="n">
        <f aca="false">L76+L77+L78</f>
        <v>0</v>
      </c>
      <c r="M75" s="265"/>
      <c r="N75" s="266" t="n">
        <f aca="false">N76+N77+N78</f>
        <v>0</v>
      </c>
      <c r="O75" s="266" t="n">
        <f aca="false">O76+O77+O78</f>
        <v>0</v>
      </c>
    </row>
    <row collapsed="false" customFormat="false" customHeight="true" hidden="true" ht="12.75" outlineLevel="0" r="76">
      <c r="B76" s="177"/>
      <c r="C76" s="296" t="s">
        <v>311</v>
      </c>
      <c r="D76" s="294" t="s">
        <v>28</v>
      </c>
      <c r="E76" s="294" t="s">
        <v>28</v>
      </c>
      <c r="F76" s="295" t="s">
        <v>321</v>
      </c>
      <c r="G76" s="295" t="s">
        <v>369</v>
      </c>
      <c r="H76" s="295" t="s">
        <v>378</v>
      </c>
      <c r="I76" s="295" t="s">
        <v>312</v>
      </c>
      <c r="J76" s="266"/>
      <c r="K76" s="320" t="s">
        <v>356</v>
      </c>
      <c r="L76" s="266" t="n">
        <v>0</v>
      </c>
      <c r="M76" s="265"/>
      <c r="N76" s="289"/>
      <c r="O76" s="298" t="n">
        <f aca="false">L76+N76</f>
        <v>0</v>
      </c>
    </row>
    <row collapsed="false" customFormat="false" customHeight="true" hidden="true" ht="12.75" outlineLevel="0" r="77">
      <c r="B77" s="177"/>
      <c r="C77" s="296" t="s">
        <v>318</v>
      </c>
      <c r="D77" s="294"/>
      <c r="E77" s="294" t="s">
        <v>28</v>
      </c>
      <c r="F77" s="295" t="s">
        <v>321</v>
      </c>
      <c r="G77" s="295" t="s">
        <v>369</v>
      </c>
      <c r="H77" s="295" t="s">
        <v>378</v>
      </c>
      <c r="I77" s="295" t="s">
        <v>319</v>
      </c>
      <c r="J77" s="266"/>
      <c r="K77" s="320"/>
      <c r="L77" s="266" t="n">
        <v>0</v>
      </c>
      <c r="M77" s="265"/>
      <c r="N77" s="289"/>
      <c r="O77" s="298" t="n">
        <f aca="false">L77+N77</f>
        <v>0</v>
      </c>
    </row>
    <row collapsed="false" customFormat="false" customHeight="true" hidden="true" ht="12.75" outlineLevel="0" r="78">
      <c r="B78" s="177"/>
      <c r="C78" s="310" t="s">
        <v>401</v>
      </c>
      <c r="D78" s="294"/>
      <c r="E78" s="294" t="s">
        <v>28</v>
      </c>
      <c r="F78" s="295" t="s">
        <v>321</v>
      </c>
      <c r="G78" s="295" t="s">
        <v>369</v>
      </c>
      <c r="H78" s="295" t="s">
        <v>378</v>
      </c>
      <c r="I78" s="295" t="s">
        <v>402</v>
      </c>
      <c r="J78" s="266"/>
      <c r="K78" s="320"/>
      <c r="L78" s="266" t="n">
        <v>0</v>
      </c>
      <c r="M78" s="265"/>
      <c r="N78" s="289"/>
      <c r="O78" s="298" t="n">
        <f aca="false">L78+N78</f>
        <v>0</v>
      </c>
    </row>
    <row collapsed="false" customFormat="false" customHeight="true" hidden="true" ht="12.75" outlineLevel="0" r="79">
      <c r="B79" s="261" t="s">
        <v>375</v>
      </c>
      <c r="C79" s="291" t="s">
        <v>379</v>
      </c>
      <c r="D79" s="292" t="s">
        <v>28</v>
      </c>
      <c r="E79" s="294" t="s">
        <v>28</v>
      </c>
      <c r="F79" s="302" t="s">
        <v>380</v>
      </c>
      <c r="G79" s="302" t="s">
        <v>360</v>
      </c>
      <c r="H79" s="302"/>
      <c r="I79" s="302"/>
      <c r="J79" s="263" t="n">
        <f aca="false">J82</f>
        <v>0</v>
      </c>
      <c r="K79" s="263" t="n">
        <f aca="false">K80</f>
        <v>0</v>
      </c>
      <c r="L79" s="263" t="n">
        <f aca="false">L82</f>
        <v>0</v>
      </c>
      <c r="M79" s="263" t="n">
        <f aca="false">M80</f>
        <v>40</v>
      </c>
      <c r="N79" s="263" t="n">
        <f aca="false">N80</f>
        <v>0</v>
      </c>
      <c r="O79" s="263" t="n">
        <f aca="false">O80</f>
        <v>0</v>
      </c>
    </row>
    <row collapsed="false" customFormat="false" customHeight="true" hidden="true" ht="12.75" outlineLevel="0" r="80">
      <c r="B80" s="177"/>
      <c r="C80" s="293" t="s">
        <v>338</v>
      </c>
      <c r="D80" s="294" t="s">
        <v>28</v>
      </c>
      <c r="E80" s="294" t="s">
        <v>28</v>
      </c>
      <c r="F80" s="295" t="s">
        <v>380</v>
      </c>
      <c r="G80" s="295" t="s">
        <v>360</v>
      </c>
      <c r="H80" s="295" t="s">
        <v>337</v>
      </c>
      <c r="I80" s="295"/>
      <c r="J80" s="263"/>
      <c r="K80" s="266" t="n">
        <f aca="false">K81</f>
        <v>0</v>
      </c>
      <c r="L80" s="266" t="n">
        <f aca="false">L81</f>
        <v>0</v>
      </c>
      <c r="M80" s="266" t="n">
        <f aca="false">M81</f>
        <v>40</v>
      </c>
      <c r="N80" s="266" t="n">
        <f aca="false">N81</f>
        <v>0</v>
      </c>
      <c r="O80" s="266" t="n">
        <f aca="false">O81</f>
        <v>0</v>
      </c>
    </row>
    <row collapsed="false" customFormat="false" customHeight="true" hidden="true" ht="12.75" outlineLevel="0" r="81">
      <c r="B81" s="177"/>
      <c r="C81" s="293" t="s">
        <v>440</v>
      </c>
      <c r="D81" s="294" t="s">
        <v>28</v>
      </c>
      <c r="E81" s="294" t="s">
        <v>28</v>
      </c>
      <c r="F81" s="295" t="s">
        <v>380</v>
      </c>
      <c r="G81" s="295" t="s">
        <v>360</v>
      </c>
      <c r="H81" s="295" t="s">
        <v>373</v>
      </c>
      <c r="I81" s="295"/>
      <c r="J81" s="263"/>
      <c r="K81" s="266" t="n">
        <f aca="false">K82</f>
        <v>0</v>
      </c>
      <c r="L81" s="266" t="n">
        <f aca="false">L83</f>
        <v>0</v>
      </c>
      <c r="M81" s="266" t="n">
        <f aca="false">M82</f>
        <v>40</v>
      </c>
      <c r="N81" s="266" t="n">
        <f aca="false">N83</f>
        <v>0</v>
      </c>
      <c r="O81" s="266" t="n">
        <f aca="false">O83</f>
        <v>0</v>
      </c>
    </row>
    <row collapsed="false" customFormat="false" customHeight="true" hidden="true" ht="12.75" outlineLevel="0" r="82">
      <c r="B82" s="177"/>
      <c r="C82" s="293" t="s">
        <v>441</v>
      </c>
      <c r="D82" s="294" t="s">
        <v>28</v>
      </c>
      <c r="E82" s="294" t="s">
        <v>28</v>
      </c>
      <c r="F82" s="295" t="s">
        <v>380</v>
      </c>
      <c r="G82" s="295" t="s">
        <v>360</v>
      </c>
      <c r="H82" s="295" t="s">
        <v>382</v>
      </c>
      <c r="I82" s="295"/>
      <c r="J82" s="263" t="n">
        <f aca="false">J83</f>
        <v>0</v>
      </c>
      <c r="K82" s="266" t="n">
        <f aca="false">K83</f>
        <v>0</v>
      </c>
      <c r="L82" s="266" t="n">
        <f aca="false">L83</f>
        <v>0</v>
      </c>
      <c r="M82" s="266" t="n">
        <f aca="false">M83</f>
        <v>40</v>
      </c>
      <c r="N82" s="289"/>
      <c r="O82" s="289"/>
    </row>
    <row collapsed="false" customFormat="false" customHeight="true" hidden="true" ht="12.75" outlineLevel="0" r="83">
      <c r="B83" s="177"/>
      <c r="C83" s="301" t="s">
        <v>442</v>
      </c>
      <c r="D83" s="294" t="s">
        <v>28</v>
      </c>
      <c r="E83" s="294" t="s">
        <v>28</v>
      </c>
      <c r="F83" s="295" t="s">
        <v>380</v>
      </c>
      <c r="G83" s="295" t="s">
        <v>360</v>
      </c>
      <c r="H83" s="295" t="s">
        <v>373</v>
      </c>
      <c r="I83" s="295" t="s">
        <v>330</v>
      </c>
      <c r="J83" s="263"/>
      <c r="K83" s="266" t="n">
        <f aca="false">L83-J83</f>
        <v>0</v>
      </c>
      <c r="L83" s="266" t="n">
        <v>0</v>
      </c>
      <c r="M83" s="266" t="n">
        <v>40</v>
      </c>
      <c r="N83" s="289" t="n">
        <v>0</v>
      </c>
      <c r="O83" s="298" t="n">
        <f aca="false">L83+N83</f>
        <v>0</v>
      </c>
    </row>
    <row collapsed="false" customFormat="false" customHeight="true" hidden="true" ht="12.75" outlineLevel="0" r="84">
      <c r="B84" s="177"/>
      <c r="C84" s="291" t="s">
        <v>384</v>
      </c>
      <c r="D84" s="294" t="s">
        <v>28</v>
      </c>
      <c r="E84" s="294" t="s">
        <v>28</v>
      </c>
      <c r="F84" s="295" t="s">
        <v>380</v>
      </c>
      <c r="G84" s="295" t="s">
        <v>380</v>
      </c>
      <c r="H84" s="295"/>
      <c r="I84" s="295"/>
      <c r="J84" s="263" t="n">
        <f aca="false">J85+J88</f>
        <v>0</v>
      </c>
      <c r="K84" s="263" t="n">
        <f aca="false">K85+K88</f>
        <v>0</v>
      </c>
      <c r="L84" s="263" t="n">
        <f aca="false">L85+L88</f>
        <v>0</v>
      </c>
      <c r="M84" s="263"/>
      <c r="N84" s="289"/>
      <c r="O84" s="289"/>
    </row>
    <row collapsed="false" customFormat="false" customHeight="true" hidden="true" ht="12.75" outlineLevel="0" r="85">
      <c r="B85" s="177"/>
      <c r="C85" s="296" t="s">
        <v>311</v>
      </c>
      <c r="D85" s="294" t="s">
        <v>28</v>
      </c>
      <c r="E85" s="294" t="s">
        <v>28</v>
      </c>
      <c r="F85" s="295" t="s">
        <v>380</v>
      </c>
      <c r="G85" s="295" t="s">
        <v>380</v>
      </c>
      <c r="H85" s="295" t="s">
        <v>385</v>
      </c>
      <c r="I85" s="295" t="s">
        <v>312</v>
      </c>
      <c r="J85" s="266" t="n">
        <v>0</v>
      </c>
      <c r="K85" s="266" t="n">
        <f aca="false">L85-J85</f>
        <v>0</v>
      </c>
      <c r="L85" s="266" t="n">
        <v>0</v>
      </c>
      <c r="M85" s="263" t="n">
        <v>0</v>
      </c>
      <c r="N85" s="289"/>
      <c r="O85" s="289"/>
    </row>
    <row collapsed="false" customFormat="false" customHeight="true" hidden="true" ht="12.75" outlineLevel="0" r="86">
      <c r="B86" s="177"/>
      <c r="C86" s="301"/>
      <c r="D86" s="294"/>
      <c r="E86" s="294" t="s">
        <v>28</v>
      </c>
      <c r="F86" s="295"/>
      <c r="G86" s="295"/>
      <c r="H86" s="295"/>
      <c r="I86" s="295"/>
      <c r="J86" s="266"/>
      <c r="K86" s="266"/>
      <c r="L86" s="266"/>
      <c r="M86" s="263"/>
      <c r="N86" s="289"/>
      <c r="O86" s="289"/>
    </row>
    <row collapsed="false" customFormat="false" customHeight="true" hidden="true" ht="12.75" outlineLevel="0" r="87">
      <c r="B87" s="177"/>
      <c r="C87" s="293"/>
      <c r="D87" s="294"/>
      <c r="E87" s="294" t="s">
        <v>28</v>
      </c>
      <c r="F87" s="295"/>
      <c r="G87" s="295"/>
      <c r="H87" s="295"/>
      <c r="I87" s="295"/>
      <c r="J87" s="266"/>
      <c r="K87" s="266"/>
      <c r="L87" s="266"/>
      <c r="M87" s="263"/>
      <c r="N87" s="289"/>
      <c r="O87" s="289"/>
    </row>
    <row collapsed="false" customFormat="false" customHeight="true" hidden="true" ht="12.75" outlineLevel="0" r="88">
      <c r="B88" s="177"/>
      <c r="C88" s="301" t="s">
        <v>329</v>
      </c>
      <c r="D88" s="294" t="s">
        <v>28</v>
      </c>
      <c r="E88" s="294" t="s">
        <v>28</v>
      </c>
      <c r="F88" s="295" t="s">
        <v>380</v>
      </c>
      <c r="G88" s="295" t="s">
        <v>380</v>
      </c>
      <c r="H88" s="295" t="s">
        <v>385</v>
      </c>
      <c r="I88" s="295" t="s">
        <v>330</v>
      </c>
      <c r="J88" s="266" t="n">
        <v>0</v>
      </c>
      <c r="K88" s="266" t="n">
        <f aca="false">L88-J88</f>
        <v>0</v>
      </c>
      <c r="L88" s="266" t="n">
        <v>0</v>
      </c>
      <c r="M88" s="263" t="n">
        <v>0</v>
      </c>
      <c r="N88" s="289"/>
      <c r="O88" s="289"/>
    </row>
    <row collapsed="false" customFormat="false" customHeight="true" hidden="true" ht="12.75" outlineLevel="0" r="89">
      <c r="B89" s="177"/>
      <c r="C89" s="291" t="s">
        <v>214</v>
      </c>
      <c r="D89" s="292" t="s">
        <v>28</v>
      </c>
      <c r="E89" s="294" t="s">
        <v>28</v>
      </c>
      <c r="F89" s="302" t="s">
        <v>386</v>
      </c>
      <c r="G89" s="302"/>
      <c r="H89" s="302"/>
      <c r="I89" s="302"/>
      <c r="J89" s="263" t="n">
        <f aca="false">J91+J93</f>
        <v>92.47</v>
      </c>
      <c r="K89" s="279" t="n">
        <v>0</v>
      </c>
      <c r="L89" s="263" t="n">
        <f aca="false">L91+L93</f>
        <v>0</v>
      </c>
      <c r="M89" s="263" t="n">
        <f aca="false">M90</f>
        <v>92.47</v>
      </c>
      <c r="N89" s="289"/>
      <c r="O89" s="289"/>
    </row>
    <row collapsed="false" customFormat="true" customHeight="true" hidden="true" ht="12.75" outlineLevel="0" r="90" s="271">
      <c r="B90" s="321"/>
      <c r="C90" s="322" t="s">
        <v>387</v>
      </c>
      <c r="D90" s="323" t="s">
        <v>28</v>
      </c>
      <c r="E90" s="323" t="s">
        <v>28</v>
      </c>
      <c r="F90" s="324" t="s">
        <v>386</v>
      </c>
      <c r="G90" s="324"/>
      <c r="H90" s="324" t="s">
        <v>322</v>
      </c>
      <c r="I90" s="324"/>
      <c r="J90" s="325" t="n">
        <f aca="false">J93</f>
        <v>92.47</v>
      </c>
      <c r="K90" s="278" t="n">
        <f aca="false">K93</f>
        <v>0</v>
      </c>
      <c r="L90" s="325" t="n">
        <f aca="false">L93</f>
        <v>0</v>
      </c>
      <c r="M90" s="278" t="n">
        <f aca="false">M93</f>
        <v>92.47</v>
      </c>
      <c r="N90" s="326"/>
      <c r="O90" s="326"/>
    </row>
    <row collapsed="false" customFormat="true" customHeight="true" hidden="true" ht="12.75" outlineLevel="0" r="91" s="237">
      <c r="B91" s="327"/>
      <c r="C91" s="328" t="s">
        <v>345</v>
      </c>
      <c r="D91" s="329" t="s">
        <v>28</v>
      </c>
      <c r="E91" s="330" t="s">
        <v>28</v>
      </c>
      <c r="F91" s="331" t="s">
        <v>386</v>
      </c>
      <c r="G91" s="331" t="s">
        <v>380</v>
      </c>
      <c r="H91" s="331" t="s">
        <v>388</v>
      </c>
      <c r="I91" s="331"/>
      <c r="J91" s="332" t="n">
        <f aca="false">J92</f>
        <v>0</v>
      </c>
      <c r="K91" s="332" t="n">
        <f aca="false">L91-J91</f>
        <v>0</v>
      </c>
      <c r="L91" s="332" t="n">
        <f aca="false">L92</f>
        <v>0</v>
      </c>
      <c r="M91" s="279"/>
      <c r="N91" s="333"/>
      <c r="O91" s="333"/>
    </row>
    <row collapsed="false" customFormat="true" customHeight="true" hidden="true" ht="12.75" outlineLevel="0" r="92" s="237">
      <c r="B92" s="327"/>
      <c r="C92" s="334" t="s">
        <v>329</v>
      </c>
      <c r="D92" s="330" t="s">
        <v>28</v>
      </c>
      <c r="E92" s="330" t="s">
        <v>28</v>
      </c>
      <c r="F92" s="335" t="s">
        <v>386</v>
      </c>
      <c r="G92" s="335" t="s">
        <v>380</v>
      </c>
      <c r="H92" s="335" t="s">
        <v>388</v>
      </c>
      <c r="I92" s="335" t="s">
        <v>330</v>
      </c>
      <c r="J92" s="332" t="n">
        <v>0</v>
      </c>
      <c r="K92" s="279" t="n">
        <f aca="false">L92-J92</f>
        <v>0</v>
      </c>
      <c r="L92" s="332" t="n">
        <v>0</v>
      </c>
      <c r="M92" s="279"/>
      <c r="N92" s="333"/>
      <c r="O92" s="333"/>
    </row>
    <row collapsed="false" customFormat="false" customHeight="true" hidden="true" ht="12.75" outlineLevel="0" r="93">
      <c r="B93" s="177"/>
      <c r="C93" s="293" t="s">
        <v>389</v>
      </c>
      <c r="D93" s="294" t="s">
        <v>28</v>
      </c>
      <c r="E93" s="294" t="s">
        <v>28</v>
      </c>
      <c r="F93" s="295" t="s">
        <v>386</v>
      </c>
      <c r="G93" s="295" t="s">
        <v>386</v>
      </c>
      <c r="H93" s="295" t="s">
        <v>390</v>
      </c>
      <c r="I93" s="295"/>
      <c r="J93" s="263" t="n">
        <f aca="false">J94</f>
        <v>92.47</v>
      </c>
      <c r="K93" s="266" t="n">
        <f aca="false">K94</f>
        <v>0</v>
      </c>
      <c r="L93" s="263" t="n">
        <f aca="false">L94</f>
        <v>0</v>
      </c>
      <c r="M93" s="266" t="n">
        <f aca="false">M94</f>
        <v>92.47</v>
      </c>
      <c r="N93" s="289"/>
      <c r="O93" s="289"/>
    </row>
    <row collapsed="false" customFormat="false" customHeight="true" hidden="true" ht="12.75" outlineLevel="0" r="94">
      <c r="B94" s="177"/>
      <c r="C94" s="296" t="s">
        <v>311</v>
      </c>
      <c r="D94" s="294" t="s">
        <v>28</v>
      </c>
      <c r="E94" s="294" t="s">
        <v>28</v>
      </c>
      <c r="F94" s="295" t="s">
        <v>386</v>
      </c>
      <c r="G94" s="295" t="s">
        <v>386</v>
      </c>
      <c r="H94" s="295" t="s">
        <v>391</v>
      </c>
      <c r="I94" s="295" t="s">
        <v>312</v>
      </c>
      <c r="J94" s="263" t="n">
        <v>92.47</v>
      </c>
      <c r="K94" s="266" t="n">
        <v>0</v>
      </c>
      <c r="L94" s="263" t="n">
        <v>0</v>
      </c>
      <c r="M94" s="266" t="n">
        <v>92.47</v>
      </c>
      <c r="N94" s="289"/>
      <c r="O94" s="289"/>
    </row>
    <row collapsed="false" customFormat="false" customHeight="true" hidden="true" ht="12.75" outlineLevel="0" r="95">
      <c r="B95" s="261" t="s">
        <v>396</v>
      </c>
      <c r="C95" s="291" t="s">
        <v>214</v>
      </c>
      <c r="D95" s="292" t="s">
        <v>28</v>
      </c>
      <c r="E95" s="292" t="s">
        <v>28</v>
      </c>
      <c r="F95" s="302" t="s">
        <v>386</v>
      </c>
      <c r="G95" s="302"/>
      <c r="H95" s="302"/>
      <c r="I95" s="302"/>
      <c r="J95" s="263" t="n">
        <f aca="false">J98+J102</f>
        <v>807.33</v>
      </c>
      <c r="K95" s="332" t="n">
        <v>0</v>
      </c>
      <c r="L95" s="263" t="n">
        <f aca="false">L96</f>
        <v>0</v>
      </c>
      <c r="M95" s="263" t="n">
        <f aca="false">M97</f>
        <v>92.47</v>
      </c>
      <c r="N95" s="263" t="n">
        <f aca="false">N96</f>
        <v>0</v>
      </c>
      <c r="O95" s="263" t="n">
        <f aca="false">O96</f>
        <v>0</v>
      </c>
    </row>
    <row collapsed="false" customFormat="false" customHeight="true" hidden="true" ht="12.75" outlineLevel="0" r="96">
      <c r="B96" s="261"/>
      <c r="C96" s="301" t="s">
        <v>320</v>
      </c>
      <c r="D96" s="292"/>
      <c r="E96" s="294" t="s">
        <v>28</v>
      </c>
      <c r="F96" s="295" t="s">
        <v>386</v>
      </c>
      <c r="G96" s="295" t="s">
        <v>386</v>
      </c>
      <c r="H96" s="295" t="s">
        <v>337</v>
      </c>
      <c r="I96" s="302"/>
      <c r="J96" s="263"/>
      <c r="K96" s="332"/>
      <c r="L96" s="266" t="n">
        <f aca="false">L97</f>
        <v>0</v>
      </c>
      <c r="M96" s="263"/>
      <c r="N96" s="266" t="n">
        <f aca="false">N97</f>
        <v>0</v>
      </c>
      <c r="O96" s="266" t="n">
        <f aca="false">O97</f>
        <v>0</v>
      </c>
    </row>
    <row collapsed="false" customFormat="false" customHeight="true" hidden="true" ht="12.75" outlineLevel="0" r="97">
      <c r="B97" s="177"/>
      <c r="C97" s="293" t="s">
        <v>389</v>
      </c>
      <c r="D97" s="294" t="s">
        <v>28</v>
      </c>
      <c r="E97" s="294" t="s">
        <v>28</v>
      </c>
      <c r="F97" s="295" t="s">
        <v>386</v>
      </c>
      <c r="G97" s="295" t="s">
        <v>386</v>
      </c>
      <c r="H97" s="295" t="s">
        <v>397</v>
      </c>
      <c r="I97" s="295"/>
      <c r="J97" s="263" t="n">
        <f aca="false">J98</f>
        <v>92.47</v>
      </c>
      <c r="K97" s="266" t="n">
        <v>0</v>
      </c>
      <c r="L97" s="266" t="n">
        <f aca="false">L98</f>
        <v>0</v>
      </c>
      <c r="M97" s="266" t="n">
        <f aca="false">M98</f>
        <v>92.47</v>
      </c>
      <c r="N97" s="266" t="n">
        <f aca="false">N98</f>
        <v>0</v>
      </c>
      <c r="O97" s="266" t="n">
        <f aca="false">O98</f>
        <v>0</v>
      </c>
    </row>
    <row collapsed="false" customFormat="false" customHeight="true" hidden="true" ht="12.75" outlineLevel="0" r="98">
      <c r="B98" s="177"/>
      <c r="C98" s="296" t="s">
        <v>398</v>
      </c>
      <c r="D98" s="294" t="s">
        <v>28</v>
      </c>
      <c r="E98" s="294" t="s">
        <v>28</v>
      </c>
      <c r="F98" s="295" t="s">
        <v>386</v>
      </c>
      <c r="G98" s="295" t="s">
        <v>386</v>
      </c>
      <c r="H98" s="295" t="s">
        <v>399</v>
      </c>
      <c r="I98" s="295"/>
      <c r="J98" s="263" t="n">
        <f aca="false">J99+J100</f>
        <v>92.47</v>
      </c>
      <c r="K98" s="266" t="n">
        <v>0</v>
      </c>
      <c r="L98" s="266" t="n">
        <f aca="false">L99+L100</f>
        <v>0</v>
      </c>
      <c r="M98" s="266" t="n">
        <v>92.47</v>
      </c>
      <c r="N98" s="266" t="n">
        <f aca="false">N99+N100</f>
        <v>0</v>
      </c>
      <c r="O98" s="266" t="n">
        <f aca="false">O99+O100</f>
        <v>0</v>
      </c>
    </row>
    <row collapsed="false" customFormat="false" customHeight="true" hidden="true" ht="12.75" outlineLevel="0" r="99">
      <c r="B99" s="177"/>
      <c r="C99" s="296" t="s">
        <v>311</v>
      </c>
      <c r="D99" s="294" t="s">
        <v>28</v>
      </c>
      <c r="E99" s="294" t="s">
        <v>28</v>
      </c>
      <c r="F99" s="295" t="s">
        <v>386</v>
      </c>
      <c r="G99" s="295" t="s">
        <v>386</v>
      </c>
      <c r="H99" s="295" t="s">
        <v>399</v>
      </c>
      <c r="I99" s="295" t="s">
        <v>312</v>
      </c>
      <c r="J99" s="263" t="n">
        <v>92.47</v>
      </c>
      <c r="K99" s="266" t="n">
        <v>0</v>
      </c>
      <c r="L99" s="266" t="n">
        <v>0</v>
      </c>
      <c r="M99" s="266" t="n">
        <v>92.47</v>
      </c>
      <c r="N99" s="289"/>
      <c r="O99" s="298" t="n">
        <f aca="false">L99+N99</f>
        <v>0</v>
      </c>
    </row>
    <row collapsed="false" customFormat="false" customHeight="true" hidden="true" ht="12.75" outlineLevel="0" r="100">
      <c r="B100" s="177"/>
      <c r="C100" s="296" t="s">
        <v>318</v>
      </c>
      <c r="D100" s="294" t="s">
        <v>28</v>
      </c>
      <c r="E100" s="294" t="s">
        <v>28</v>
      </c>
      <c r="F100" s="295" t="s">
        <v>386</v>
      </c>
      <c r="G100" s="295" t="s">
        <v>386</v>
      </c>
      <c r="H100" s="295" t="s">
        <v>399</v>
      </c>
      <c r="I100" s="295" t="s">
        <v>319</v>
      </c>
      <c r="J100" s="263"/>
      <c r="K100" s="266" t="n">
        <f aca="false">L100-J100</f>
        <v>0</v>
      </c>
      <c r="L100" s="266" t="n">
        <v>0</v>
      </c>
      <c r="M100" s="266"/>
      <c r="N100" s="289"/>
      <c r="O100" s="298" t="n">
        <f aca="false">L100+N100</f>
        <v>0</v>
      </c>
    </row>
    <row collapsed="false" customFormat="false" customHeight="true" hidden="false" ht="21.75" outlineLevel="0" r="101">
      <c r="B101" s="261" t="s">
        <v>371</v>
      </c>
      <c r="C101" s="291" t="s">
        <v>404</v>
      </c>
      <c r="D101" s="292" t="s">
        <v>28</v>
      </c>
      <c r="E101" s="292" t="s">
        <v>28</v>
      </c>
      <c r="F101" s="292" t="s">
        <v>393</v>
      </c>
      <c r="G101" s="292" t="s">
        <v>306</v>
      </c>
      <c r="H101" s="292"/>
      <c r="I101" s="292"/>
      <c r="J101" s="263" t="n">
        <f aca="false">J108</f>
        <v>492.64</v>
      </c>
      <c r="K101" s="263" t="n">
        <v>0</v>
      </c>
      <c r="L101" s="263" t="n">
        <f aca="false">L108</f>
        <v>513.57</v>
      </c>
      <c r="M101" s="263" t="n">
        <f aca="false">M102</f>
        <v>607.53</v>
      </c>
      <c r="N101" s="263" t="n">
        <f aca="false">N108</f>
        <v>-158.87</v>
      </c>
      <c r="O101" s="263" t="n">
        <f aca="false">O108</f>
        <v>333.77</v>
      </c>
    </row>
    <row collapsed="false" customFormat="false" customHeight="true" hidden="true" ht="12.75" outlineLevel="0" r="102">
      <c r="B102" s="177"/>
      <c r="C102" s="301" t="s">
        <v>228</v>
      </c>
      <c r="D102" s="292" t="s">
        <v>28</v>
      </c>
      <c r="E102" s="294" t="s">
        <v>28</v>
      </c>
      <c r="F102" s="292" t="s">
        <v>393</v>
      </c>
      <c r="G102" s="292" t="s">
        <v>306</v>
      </c>
      <c r="H102" s="292"/>
      <c r="I102" s="292"/>
      <c r="J102" s="263" t="n">
        <f aca="false">J104</f>
        <v>714.86</v>
      </c>
      <c r="K102" s="263" t="n">
        <v>0</v>
      </c>
      <c r="L102" s="263" t="n">
        <f aca="false">L104</f>
        <v>0</v>
      </c>
      <c r="M102" s="266" t="n">
        <f aca="false">M106+M107</f>
        <v>607.53</v>
      </c>
      <c r="N102" s="289"/>
      <c r="O102" s="289"/>
    </row>
    <row collapsed="false" customFormat="false" customHeight="true" hidden="true" ht="12.75" outlineLevel="0" r="103">
      <c r="B103" s="177"/>
      <c r="C103" s="293" t="s">
        <v>405</v>
      </c>
      <c r="D103" s="294" t="s">
        <v>28</v>
      </c>
      <c r="E103" s="294" t="s">
        <v>28</v>
      </c>
      <c r="F103" s="294" t="s">
        <v>393</v>
      </c>
      <c r="G103" s="294" t="s">
        <v>306</v>
      </c>
      <c r="H103" s="294" t="s">
        <v>322</v>
      </c>
      <c r="I103" s="294"/>
      <c r="J103" s="263"/>
      <c r="K103" s="263"/>
      <c r="L103" s="263"/>
      <c r="M103" s="266"/>
      <c r="N103" s="289"/>
      <c r="O103" s="289"/>
    </row>
    <row collapsed="false" customFormat="false" customHeight="true" hidden="true" ht="12.75" outlineLevel="0" r="104">
      <c r="B104" s="177"/>
      <c r="C104" s="293" t="s">
        <v>389</v>
      </c>
      <c r="D104" s="294" t="s">
        <v>28</v>
      </c>
      <c r="E104" s="294" t="s">
        <v>28</v>
      </c>
      <c r="F104" s="294" t="s">
        <v>393</v>
      </c>
      <c r="G104" s="294" t="s">
        <v>306</v>
      </c>
      <c r="H104" s="294" t="s">
        <v>390</v>
      </c>
      <c r="I104" s="294"/>
      <c r="J104" s="263" t="n">
        <f aca="false">J106+J107</f>
        <v>714.86</v>
      </c>
      <c r="K104" s="266" t="n">
        <v>0</v>
      </c>
      <c r="L104" s="263" t="n">
        <f aca="false">L106+L107</f>
        <v>0</v>
      </c>
      <c r="M104" s="266" t="n">
        <f aca="false">M106+M107</f>
        <v>607.53</v>
      </c>
      <c r="N104" s="289"/>
      <c r="O104" s="289"/>
    </row>
    <row collapsed="false" customFormat="false" customHeight="true" hidden="true" ht="12.75" outlineLevel="0" r="105">
      <c r="B105" s="177"/>
      <c r="C105" s="336"/>
      <c r="D105" s="294"/>
      <c r="E105" s="294" t="s">
        <v>28</v>
      </c>
      <c r="F105" s="294"/>
      <c r="G105" s="294"/>
      <c r="H105" s="294"/>
      <c r="I105" s="294"/>
      <c r="J105" s="263"/>
      <c r="K105" s="266"/>
      <c r="L105" s="263"/>
      <c r="M105" s="266"/>
      <c r="N105" s="289"/>
      <c r="O105" s="289"/>
    </row>
    <row collapsed="false" customFormat="false" customHeight="true" hidden="true" ht="12.75" outlineLevel="0" r="106">
      <c r="B106" s="177"/>
      <c r="C106" s="301" t="s">
        <v>329</v>
      </c>
      <c r="D106" s="294" t="s">
        <v>28</v>
      </c>
      <c r="E106" s="294" t="s">
        <v>28</v>
      </c>
      <c r="F106" s="294" t="s">
        <v>393</v>
      </c>
      <c r="G106" s="294" t="s">
        <v>306</v>
      </c>
      <c r="H106" s="294" t="s">
        <v>406</v>
      </c>
      <c r="I106" s="294" t="s">
        <v>330</v>
      </c>
      <c r="J106" s="263" t="n">
        <v>704.86</v>
      </c>
      <c r="K106" s="266" t="n">
        <v>0</v>
      </c>
      <c r="L106" s="263" t="n">
        <v>0</v>
      </c>
      <c r="M106" s="266" t="n">
        <v>597.53</v>
      </c>
      <c r="N106" s="289"/>
      <c r="O106" s="289"/>
    </row>
    <row collapsed="false" customFormat="false" customHeight="true" hidden="true" ht="12.75" outlineLevel="0" r="107">
      <c r="B107" s="177"/>
      <c r="C107" s="310" t="s">
        <v>392</v>
      </c>
      <c r="D107" s="294" t="s">
        <v>28</v>
      </c>
      <c r="E107" s="294" t="s">
        <v>28</v>
      </c>
      <c r="F107" s="294" t="s">
        <v>393</v>
      </c>
      <c r="G107" s="294" t="s">
        <v>306</v>
      </c>
      <c r="H107" s="294" t="s">
        <v>406</v>
      </c>
      <c r="I107" s="294" t="s">
        <v>395</v>
      </c>
      <c r="J107" s="266" t="n">
        <v>10</v>
      </c>
      <c r="K107" s="266" t="n">
        <v>0</v>
      </c>
      <c r="L107" s="266" t="n">
        <v>0</v>
      </c>
      <c r="M107" s="266" t="n">
        <v>10</v>
      </c>
      <c r="N107" s="289"/>
      <c r="O107" s="289"/>
    </row>
    <row collapsed="false" customFormat="false" customHeight="true" hidden="false" ht="39" outlineLevel="0" r="108">
      <c r="B108" s="177"/>
      <c r="C108" s="301" t="s">
        <v>338</v>
      </c>
      <c r="D108" s="292" t="s">
        <v>28</v>
      </c>
      <c r="E108" s="294" t="s">
        <v>28</v>
      </c>
      <c r="F108" s="294" t="s">
        <v>393</v>
      </c>
      <c r="G108" s="294" t="s">
        <v>306</v>
      </c>
      <c r="H108" s="295" t="s">
        <v>337</v>
      </c>
      <c r="I108" s="292"/>
      <c r="J108" s="263" t="n">
        <f aca="false">J110</f>
        <v>492.64</v>
      </c>
      <c r="K108" s="263" t="n">
        <f aca="false">L108-J108</f>
        <v>20.9299999999999</v>
      </c>
      <c r="L108" s="266" t="n">
        <f aca="false">L110</f>
        <v>513.57</v>
      </c>
      <c r="M108" s="266" t="e">
        <f aca="false">M113+M116</f>
        <v>#NAME?</v>
      </c>
      <c r="N108" s="266" t="n">
        <f aca="false">N110</f>
        <v>-158.87</v>
      </c>
      <c r="O108" s="266" t="n">
        <f aca="false">O110</f>
        <v>333.77</v>
      </c>
    </row>
    <row collapsed="false" customFormat="false" customHeight="true" hidden="true" ht="12.75" outlineLevel="0" r="109">
      <c r="B109" s="177"/>
      <c r="C109" s="293" t="s">
        <v>405</v>
      </c>
      <c r="D109" s="294" t="s">
        <v>28</v>
      </c>
      <c r="E109" s="294" t="s">
        <v>28</v>
      </c>
      <c r="F109" s="294" t="s">
        <v>393</v>
      </c>
      <c r="G109" s="294" t="s">
        <v>306</v>
      </c>
      <c r="H109" s="294" t="s">
        <v>322</v>
      </c>
      <c r="I109" s="294"/>
      <c r="J109" s="263"/>
      <c r="K109" s="263"/>
      <c r="L109" s="263"/>
      <c r="M109" s="266"/>
      <c r="N109" s="289"/>
      <c r="O109" s="289"/>
    </row>
    <row collapsed="false" customFormat="false" customHeight="true" hidden="false" ht="50.25" outlineLevel="0" r="110">
      <c r="B110" s="177"/>
      <c r="C110" s="296" t="s">
        <v>408</v>
      </c>
      <c r="D110" s="294" t="s">
        <v>28</v>
      </c>
      <c r="E110" s="294" t="s">
        <v>28</v>
      </c>
      <c r="F110" s="294" t="s">
        <v>393</v>
      </c>
      <c r="G110" s="294" t="s">
        <v>306</v>
      </c>
      <c r="H110" s="294" t="s">
        <v>394</v>
      </c>
      <c r="I110" s="294"/>
      <c r="J110" s="266" t="n">
        <f aca="false">J112+J113</f>
        <v>492.64</v>
      </c>
      <c r="K110" s="266" t="n">
        <f aca="false">K112+K113</f>
        <v>0</v>
      </c>
      <c r="L110" s="266" t="n">
        <f aca="false">L112+L113+L111</f>
        <v>513.57</v>
      </c>
      <c r="M110" s="266" t="e">
        <f aca="false">M113+M116</f>
        <v>#NAME?</v>
      </c>
      <c r="N110" s="266" t="n">
        <f aca="false">N112+N113+N111</f>
        <v>-158.87</v>
      </c>
      <c r="O110" s="266" t="n">
        <f aca="false">O112+O113+O111</f>
        <v>333.77</v>
      </c>
    </row>
    <row collapsed="false" customFormat="false" customHeight="true" hidden="true" ht="12.75" outlineLevel="0" r="111">
      <c r="B111" s="177"/>
      <c r="C111" s="296"/>
      <c r="D111" s="294"/>
      <c r="E111" s="294"/>
      <c r="F111" s="294" t="s">
        <v>393</v>
      </c>
      <c r="G111" s="294" t="s">
        <v>306</v>
      </c>
      <c r="H111" s="294" t="s">
        <v>394</v>
      </c>
      <c r="I111" s="294" t="s">
        <v>443</v>
      </c>
      <c r="J111" s="266"/>
      <c r="K111" s="266"/>
      <c r="L111" s="266"/>
      <c r="M111" s="266"/>
      <c r="N111" s="289" t="n">
        <v>0</v>
      </c>
      <c r="O111" s="298" t="n">
        <f aca="false">L111+N111</f>
        <v>0</v>
      </c>
    </row>
    <row collapsed="false" customFormat="false" customHeight="true" hidden="false" ht="34.5" outlineLevel="0" r="112">
      <c r="B112" s="177"/>
      <c r="C112" s="301" t="s">
        <v>329</v>
      </c>
      <c r="D112" s="294" t="s">
        <v>28</v>
      </c>
      <c r="E112" s="294" t="s">
        <v>28</v>
      </c>
      <c r="F112" s="294" t="s">
        <v>393</v>
      </c>
      <c r="G112" s="294" t="s">
        <v>306</v>
      </c>
      <c r="H112" s="294" t="s">
        <v>394</v>
      </c>
      <c r="I112" s="294" t="s">
        <v>330</v>
      </c>
      <c r="J112" s="266" t="n">
        <v>482.64</v>
      </c>
      <c r="K112" s="266" t="n">
        <v>0</v>
      </c>
      <c r="L112" s="266" t="n">
        <v>503.57</v>
      </c>
      <c r="M112" s="266" t="n">
        <v>597.53</v>
      </c>
      <c r="N112" s="298" t="n">
        <f aca="false">O112-J112</f>
        <v>-158.87</v>
      </c>
      <c r="O112" s="298" t="n">
        <v>323.77</v>
      </c>
    </row>
    <row collapsed="false" customFormat="false" customHeight="true" hidden="false" ht="21.75" outlineLevel="0" r="113">
      <c r="B113" s="177"/>
      <c r="C113" s="310" t="s">
        <v>401</v>
      </c>
      <c r="D113" s="294" t="s">
        <v>28</v>
      </c>
      <c r="E113" s="294" t="s">
        <v>28</v>
      </c>
      <c r="F113" s="294" t="s">
        <v>393</v>
      </c>
      <c r="G113" s="294" t="s">
        <v>306</v>
      </c>
      <c r="H113" s="294" t="s">
        <v>394</v>
      </c>
      <c r="I113" s="294" t="s">
        <v>402</v>
      </c>
      <c r="J113" s="266" t="n">
        <v>10</v>
      </c>
      <c r="K113" s="266" t="n">
        <v>0</v>
      </c>
      <c r="L113" s="266" t="n">
        <v>10</v>
      </c>
      <c r="M113" s="266" t="n">
        <v>10</v>
      </c>
      <c r="N113" s="289"/>
      <c r="O113" s="298" t="n">
        <f aca="false">L113+N113</f>
        <v>10</v>
      </c>
    </row>
    <row collapsed="false" customFormat="false" customHeight="true" hidden="false" ht="30" outlineLevel="0" r="114">
      <c r="B114" s="177"/>
      <c r="C114" s="311" t="s">
        <v>400</v>
      </c>
      <c r="D114" s="292" t="s">
        <v>28</v>
      </c>
      <c r="E114" s="292"/>
      <c r="F114" s="292" t="s">
        <v>321</v>
      </c>
      <c r="G114" s="292" t="s">
        <v>369</v>
      </c>
      <c r="H114" s="292" t="s">
        <v>365</v>
      </c>
      <c r="I114" s="292" t="s">
        <v>82</v>
      </c>
      <c r="J114" s="263"/>
      <c r="K114" s="263"/>
      <c r="L114" s="263"/>
      <c r="M114" s="263"/>
      <c r="N114" s="312"/>
      <c r="O114" s="337" t="n">
        <f aca="false">O115</f>
        <v>1</v>
      </c>
    </row>
    <row collapsed="false" customFormat="false" customHeight="true" hidden="false" ht="21.75" outlineLevel="0" r="115">
      <c r="B115" s="177"/>
      <c r="C115" s="310" t="s">
        <v>401</v>
      </c>
      <c r="D115" s="294" t="s">
        <v>28</v>
      </c>
      <c r="E115" s="294"/>
      <c r="F115" s="294" t="s">
        <v>321</v>
      </c>
      <c r="G115" s="294" t="s">
        <v>369</v>
      </c>
      <c r="H115" s="294" t="s">
        <v>394</v>
      </c>
      <c r="I115" s="294" t="s">
        <v>402</v>
      </c>
      <c r="J115" s="266"/>
      <c r="K115" s="266"/>
      <c r="L115" s="266"/>
      <c r="M115" s="266"/>
      <c r="N115" s="289"/>
      <c r="O115" s="298" t="n">
        <v>1</v>
      </c>
    </row>
    <row collapsed="false" customFormat="false" customHeight="true" hidden="false" ht="21.75" outlineLevel="0" r="116">
      <c r="B116" s="338" t="s">
        <v>375</v>
      </c>
      <c r="C116" s="291" t="s">
        <v>244</v>
      </c>
      <c r="D116" s="292" t="s">
        <v>28</v>
      </c>
      <c r="E116" s="292" t="s">
        <v>28</v>
      </c>
      <c r="F116" s="302" t="s">
        <v>346</v>
      </c>
      <c r="G116" s="302" t="s">
        <v>380</v>
      </c>
      <c r="H116" s="302"/>
      <c r="I116" s="302"/>
      <c r="J116" s="263" t="n">
        <f aca="false">J128</f>
        <v>812.43</v>
      </c>
      <c r="K116" s="263" t="n">
        <v>0</v>
      </c>
      <c r="L116" s="263" t="n">
        <f aca="false">L128</f>
        <v>714.58</v>
      </c>
      <c r="M116" s="263" t="e">
        <f aca="false">M119</f>
        <v>#NAME?</v>
      </c>
      <c r="N116" s="263" t="n">
        <f aca="false">N128</f>
        <v>-74.9099999999999</v>
      </c>
      <c r="O116" s="263" t="n">
        <f aca="false">O128</f>
        <v>1864.74</v>
      </c>
    </row>
    <row collapsed="false" customFormat="false" customHeight="true" hidden="true" ht="12.75" outlineLevel="0" r="117">
      <c r="B117" s="339"/>
      <c r="C117" s="291"/>
      <c r="D117" s="292"/>
      <c r="E117" s="294" t="s">
        <v>28</v>
      </c>
      <c r="F117" s="302"/>
      <c r="G117" s="302"/>
      <c r="H117" s="295"/>
      <c r="I117" s="302"/>
      <c r="J117" s="263"/>
      <c r="K117" s="263" t="n">
        <f aca="false">L117-J117</f>
        <v>0</v>
      </c>
      <c r="L117" s="263"/>
      <c r="M117" s="263"/>
      <c r="N117" s="289"/>
      <c r="O117" s="289"/>
    </row>
    <row collapsed="false" customFormat="false" customHeight="true" hidden="true" ht="12.75" outlineLevel="0" r="118">
      <c r="B118" s="340"/>
      <c r="C118" s="291"/>
      <c r="D118" s="292"/>
      <c r="E118" s="294" t="s">
        <v>28</v>
      </c>
      <c r="F118" s="302"/>
      <c r="G118" s="302"/>
      <c r="H118" s="295"/>
      <c r="I118" s="295"/>
      <c r="J118" s="266"/>
      <c r="K118" s="263" t="n">
        <f aca="false">L118-J118</f>
        <v>0</v>
      </c>
      <c r="L118" s="266"/>
      <c r="M118" s="266"/>
      <c r="N118" s="289"/>
      <c r="O118" s="289"/>
    </row>
    <row collapsed="false" customFormat="false" customHeight="true" hidden="true" ht="12.75" outlineLevel="0" r="119">
      <c r="B119" s="340"/>
      <c r="C119" s="293" t="s">
        <v>405</v>
      </c>
      <c r="D119" s="294" t="s">
        <v>28</v>
      </c>
      <c r="E119" s="294" t="s">
        <v>28</v>
      </c>
      <c r="F119" s="295" t="s">
        <v>346</v>
      </c>
      <c r="G119" s="295" t="s">
        <v>380</v>
      </c>
      <c r="H119" s="295" t="s">
        <v>322</v>
      </c>
      <c r="I119" s="295"/>
      <c r="J119" s="266"/>
      <c r="K119" s="263" t="n">
        <f aca="false">L119-J119</f>
        <v>0</v>
      </c>
      <c r="L119" s="266"/>
      <c r="M119" s="266" t="e">
        <f aca="false">M120</f>
        <v>#NAME?</v>
      </c>
      <c r="N119" s="289"/>
      <c r="O119" s="289"/>
    </row>
    <row collapsed="false" customFormat="false" customHeight="true" hidden="true" ht="12.75" outlineLevel="0" r="120">
      <c r="B120" s="340"/>
      <c r="C120" s="293" t="s">
        <v>389</v>
      </c>
      <c r="D120" s="292" t="s">
        <v>28</v>
      </c>
      <c r="E120" s="294" t="s">
        <v>28</v>
      </c>
      <c r="F120" s="302" t="s">
        <v>346</v>
      </c>
      <c r="G120" s="302" t="s">
        <v>380</v>
      </c>
      <c r="H120" s="295" t="s">
        <v>390</v>
      </c>
      <c r="I120" s="295"/>
      <c r="J120" s="266" t="n">
        <f aca="false">J121</f>
        <v>660.04</v>
      </c>
      <c r="K120" s="266" t="n">
        <v>0</v>
      </c>
      <c r="L120" s="266" t="n">
        <f aca="false">L121</f>
        <v>0</v>
      </c>
      <c r="M120" s="266" t="e">
        <f aca="false">M121</f>
        <v>#NAME?</v>
      </c>
      <c r="N120" s="289"/>
      <c r="O120" s="289"/>
    </row>
    <row collapsed="false" customFormat="false" customHeight="true" hidden="true" ht="12.75" outlineLevel="0" r="121">
      <c r="B121" s="340"/>
      <c r="C121" s="293" t="s">
        <v>411</v>
      </c>
      <c r="D121" s="292" t="s">
        <v>28</v>
      </c>
      <c r="E121" s="294" t="s">
        <v>28</v>
      </c>
      <c r="F121" s="302" t="s">
        <v>346</v>
      </c>
      <c r="G121" s="302" t="s">
        <v>380</v>
      </c>
      <c r="H121" s="295" t="s">
        <v>412</v>
      </c>
      <c r="I121" s="295" t="s">
        <v>82</v>
      </c>
      <c r="J121" s="266" t="n">
        <f aca="false">J122</f>
        <v>660.04</v>
      </c>
      <c r="K121" s="266" t="n">
        <v>0</v>
      </c>
      <c r="L121" s="266" t="n">
        <f aca="false">L122</f>
        <v>0</v>
      </c>
      <c r="M121" s="266" t="e">
        <f aca="false">M122+#REF!</f>
        <v>#NAME?</v>
      </c>
      <c r="N121" s="289"/>
      <c r="O121" s="289"/>
    </row>
    <row collapsed="false" customFormat="false" customHeight="true" hidden="true" ht="12.75" outlineLevel="0" r="122">
      <c r="B122" s="340"/>
      <c r="C122" s="296" t="s">
        <v>311</v>
      </c>
      <c r="D122" s="294" t="s">
        <v>28</v>
      </c>
      <c r="E122" s="294" t="s">
        <v>28</v>
      </c>
      <c r="F122" s="295" t="s">
        <v>346</v>
      </c>
      <c r="G122" s="295" t="s">
        <v>380</v>
      </c>
      <c r="H122" s="295" t="s">
        <v>412</v>
      </c>
      <c r="I122" s="295" t="s">
        <v>312</v>
      </c>
      <c r="J122" s="266" t="n">
        <v>660.04</v>
      </c>
      <c r="K122" s="266" t="n">
        <v>0</v>
      </c>
      <c r="L122" s="266" t="n">
        <v>0</v>
      </c>
      <c r="M122" s="266" t="n">
        <v>658.21</v>
      </c>
      <c r="N122" s="289"/>
      <c r="O122" s="289"/>
    </row>
    <row collapsed="false" customFormat="false" customHeight="true" hidden="true" ht="12.75" outlineLevel="0" r="123">
      <c r="B123" s="339"/>
      <c r="C123" s="301"/>
      <c r="D123" s="294"/>
      <c r="E123" s="294" t="s">
        <v>28</v>
      </c>
      <c r="F123" s="295"/>
      <c r="G123" s="295"/>
      <c r="H123" s="295"/>
      <c r="I123" s="295"/>
      <c r="J123" s="266"/>
      <c r="K123" s="341"/>
      <c r="L123" s="266"/>
      <c r="M123" s="266"/>
      <c r="N123" s="289"/>
      <c r="O123" s="289"/>
    </row>
    <row collapsed="false" customFormat="false" customHeight="true" hidden="true" ht="12.75" outlineLevel="0" r="124">
      <c r="B124" s="339"/>
      <c r="C124" s="291"/>
      <c r="D124" s="292"/>
      <c r="E124" s="294" t="s">
        <v>28</v>
      </c>
      <c r="F124" s="302"/>
      <c r="G124" s="302"/>
      <c r="H124" s="302"/>
      <c r="I124" s="302"/>
      <c r="J124" s="263"/>
      <c r="K124" s="342"/>
      <c r="L124" s="263"/>
      <c r="M124" s="263"/>
      <c r="N124" s="289"/>
      <c r="O124" s="289"/>
    </row>
    <row collapsed="false" customFormat="false" customHeight="true" hidden="true" ht="12.75" outlineLevel="0" r="125">
      <c r="B125" s="339"/>
      <c r="C125" s="291"/>
      <c r="D125" s="292"/>
      <c r="E125" s="294" t="s">
        <v>28</v>
      </c>
      <c r="F125" s="302"/>
      <c r="G125" s="302"/>
      <c r="H125" s="302"/>
      <c r="I125" s="302"/>
      <c r="J125" s="263"/>
      <c r="K125" s="342"/>
      <c r="L125" s="263"/>
      <c r="M125" s="263"/>
      <c r="N125" s="289"/>
      <c r="O125" s="289"/>
    </row>
    <row collapsed="false" customFormat="false" customHeight="true" hidden="true" ht="12.75" outlineLevel="0" r="126">
      <c r="B126" s="339"/>
      <c r="C126" s="291"/>
      <c r="D126" s="292"/>
      <c r="E126" s="294" t="s">
        <v>28</v>
      </c>
      <c r="F126" s="302"/>
      <c r="G126" s="302"/>
      <c r="H126" s="302"/>
      <c r="I126" s="302"/>
      <c r="J126" s="263"/>
      <c r="K126" s="342"/>
      <c r="L126" s="263"/>
      <c r="M126" s="263"/>
      <c r="N126" s="289"/>
      <c r="O126" s="289"/>
    </row>
    <row collapsed="false" customFormat="false" customHeight="true" hidden="true" ht="12.75" outlineLevel="0" r="127">
      <c r="B127" s="339"/>
      <c r="C127" s="291"/>
      <c r="D127" s="292"/>
      <c r="E127" s="294" t="s">
        <v>28</v>
      </c>
      <c r="F127" s="302"/>
      <c r="G127" s="302"/>
      <c r="H127" s="302"/>
      <c r="I127" s="302"/>
      <c r="J127" s="263"/>
      <c r="K127" s="342"/>
      <c r="L127" s="263"/>
      <c r="M127" s="263"/>
      <c r="N127" s="289"/>
      <c r="O127" s="289"/>
    </row>
    <row collapsed="false" customFormat="false" customHeight="true" hidden="false" ht="32.25" outlineLevel="0" r="128">
      <c r="B128" s="339"/>
      <c r="C128" s="301" t="s">
        <v>338</v>
      </c>
      <c r="D128" s="292"/>
      <c r="E128" s="294" t="s">
        <v>28</v>
      </c>
      <c r="F128" s="295" t="s">
        <v>346</v>
      </c>
      <c r="G128" s="295" t="s">
        <v>380</v>
      </c>
      <c r="H128" s="295" t="s">
        <v>337</v>
      </c>
      <c r="I128" s="302"/>
      <c r="J128" s="263" t="n">
        <f aca="false">J129</f>
        <v>812.43</v>
      </c>
      <c r="K128" s="342"/>
      <c r="L128" s="266" t="n">
        <f aca="false">L129</f>
        <v>714.58</v>
      </c>
      <c r="M128" s="263"/>
      <c r="N128" s="266" t="n">
        <f aca="false">N129</f>
        <v>-74.9099999999999</v>
      </c>
      <c r="O128" s="266" t="n">
        <f aca="false">O129</f>
        <v>1864.74</v>
      </c>
    </row>
    <row collapsed="false" customFormat="false" customHeight="true" hidden="false" ht="33" outlineLevel="0" r="129">
      <c r="B129" s="340"/>
      <c r="C129" s="293" t="s">
        <v>413</v>
      </c>
      <c r="D129" s="292" t="s">
        <v>28</v>
      </c>
      <c r="E129" s="294" t="s">
        <v>28</v>
      </c>
      <c r="F129" s="295" t="s">
        <v>346</v>
      </c>
      <c r="G129" s="295" t="s">
        <v>380</v>
      </c>
      <c r="H129" s="295" t="s">
        <v>414</v>
      </c>
      <c r="I129" s="295"/>
      <c r="J129" s="266" t="n">
        <f aca="false">J130</f>
        <v>812.43</v>
      </c>
      <c r="K129" s="263" t="n">
        <v>0</v>
      </c>
      <c r="L129" s="266" t="n">
        <f aca="false">L130+L135</f>
        <v>714.58</v>
      </c>
      <c r="M129" s="266" t="e">
        <f aca="false">M130</f>
        <v>#NAME?</v>
      </c>
      <c r="N129" s="266" t="n">
        <f aca="false">N130+N135</f>
        <v>-74.9099999999999</v>
      </c>
      <c r="O129" s="266" t="n">
        <f aca="false">O130+O135</f>
        <v>1864.74</v>
      </c>
    </row>
    <row collapsed="false" customFormat="false" customHeight="true" hidden="false" ht="49.5" outlineLevel="0" r="130">
      <c r="B130" s="340"/>
      <c r="C130" s="293" t="s">
        <v>415</v>
      </c>
      <c r="D130" s="292" t="s">
        <v>28</v>
      </c>
      <c r="E130" s="294" t="s">
        <v>28</v>
      </c>
      <c r="F130" s="295" t="s">
        <v>346</v>
      </c>
      <c r="G130" s="295" t="s">
        <v>380</v>
      </c>
      <c r="H130" s="295" t="s">
        <v>414</v>
      </c>
      <c r="I130" s="295" t="s">
        <v>82</v>
      </c>
      <c r="J130" s="266" t="n">
        <f aca="false">J131+J132</f>
        <v>812.43</v>
      </c>
      <c r="K130" s="266" t="n">
        <v>0</v>
      </c>
      <c r="L130" s="266" t="n">
        <f aca="false">L131+L132</f>
        <v>610.49</v>
      </c>
      <c r="M130" s="266" t="e">
        <f aca="false">M131+#REF!</f>
        <v>#NAME?</v>
      </c>
      <c r="N130" s="266" t="n">
        <f aca="false">N131+N132</f>
        <v>-74.9099999999999</v>
      </c>
      <c r="O130" s="266" t="n">
        <f aca="false">O131+O132+O133+O134</f>
        <v>1610.58</v>
      </c>
    </row>
    <row collapsed="false" customFormat="false" customHeight="true" hidden="false" ht="33.75" outlineLevel="0" r="131">
      <c r="B131" s="340"/>
      <c r="C131" s="296" t="s">
        <v>311</v>
      </c>
      <c r="D131" s="294" t="s">
        <v>28</v>
      </c>
      <c r="E131" s="294" t="s">
        <v>28</v>
      </c>
      <c r="F131" s="295" t="s">
        <v>346</v>
      </c>
      <c r="G131" s="295" t="s">
        <v>380</v>
      </c>
      <c r="H131" s="295" t="s">
        <v>414</v>
      </c>
      <c r="I131" s="295" t="s">
        <v>312</v>
      </c>
      <c r="J131" s="266" t="n">
        <v>623.97</v>
      </c>
      <c r="K131" s="266" t="n">
        <v>0</v>
      </c>
      <c r="L131" s="266" t="n">
        <v>468.89</v>
      </c>
      <c r="M131" s="266" t="n">
        <v>658.21</v>
      </c>
      <c r="N131" s="298" t="n">
        <f aca="false">J131-O131</f>
        <v>-57.55</v>
      </c>
      <c r="O131" s="298" t="n">
        <v>681.52</v>
      </c>
    </row>
    <row collapsed="false" customFormat="false" customHeight="true" hidden="false" ht="21.75" outlineLevel="0" r="132">
      <c r="B132" s="340"/>
      <c r="C132" s="296" t="s">
        <v>318</v>
      </c>
      <c r="D132" s="294"/>
      <c r="E132" s="294" t="s">
        <v>28</v>
      </c>
      <c r="F132" s="295" t="s">
        <v>346</v>
      </c>
      <c r="G132" s="295" t="s">
        <v>380</v>
      </c>
      <c r="H132" s="295" t="s">
        <v>414</v>
      </c>
      <c r="I132" s="295" t="s">
        <v>319</v>
      </c>
      <c r="J132" s="266" t="n">
        <v>188.46</v>
      </c>
      <c r="K132" s="266"/>
      <c r="L132" s="266" t="n">
        <v>141.6</v>
      </c>
      <c r="M132" s="266"/>
      <c r="N132" s="298" t="n">
        <f aca="false">J132-O132</f>
        <v>-17.36</v>
      </c>
      <c r="O132" s="298" t="n">
        <v>205.82</v>
      </c>
    </row>
    <row collapsed="false" customFormat="false" customHeight="true" hidden="false" ht="29.25" outlineLevel="0" r="133">
      <c r="B133" s="340"/>
      <c r="C133" s="296" t="s">
        <v>311</v>
      </c>
      <c r="D133" s="294"/>
      <c r="E133" s="294"/>
      <c r="F133" s="295" t="s">
        <v>346</v>
      </c>
      <c r="G133" s="295" t="s">
        <v>380</v>
      </c>
      <c r="H133" s="295" t="s">
        <v>416</v>
      </c>
      <c r="I133" s="295" t="s">
        <v>312</v>
      </c>
      <c r="J133" s="266"/>
      <c r="K133" s="266"/>
      <c r="L133" s="266"/>
      <c r="M133" s="266"/>
      <c r="N133" s="298"/>
      <c r="O133" s="298" t="n">
        <v>555.49</v>
      </c>
    </row>
    <row collapsed="false" customFormat="false" customHeight="true" hidden="false" ht="21.75" outlineLevel="0" r="134">
      <c r="B134" s="340"/>
      <c r="C134" s="296" t="s">
        <v>318</v>
      </c>
      <c r="D134" s="294"/>
      <c r="E134" s="294"/>
      <c r="F134" s="295" t="s">
        <v>346</v>
      </c>
      <c r="G134" s="295" t="s">
        <v>380</v>
      </c>
      <c r="H134" s="295" t="s">
        <v>416</v>
      </c>
      <c r="I134" s="295" t="s">
        <v>319</v>
      </c>
      <c r="J134" s="266"/>
      <c r="K134" s="266"/>
      <c r="L134" s="266"/>
      <c r="M134" s="266"/>
      <c r="N134" s="298"/>
      <c r="O134" s="298" t="n">
        <v>167.75</v>
      </c>
    </row>
    <row collapsed="false" customFormat="false" customHeight="true" hidden="false" ht="45" outlineLevel="0" r="135">
      <c r="B135" s="340"/>
      <c r="C135" s="309" t="s">
        <v>417</v>
      </c>
      <c r="D135" s="294"/>
      <c r="E135" s="294" t="s">
        <v>28</v>
      </c>
      <c r="F135" s="302" t="s">
        <v>346</v>
      </c>
      <c r="G135" s="302" t="s">
        <v>380</v>
      </c>
      <c r="H135" s="302" t="s">
        <v>418</v>
      </c>
      <c r="I135" s="302" t="s">
        <v>82</v>
      </c>
      <c r="J135" s="263" t="n">
        <v>0</v>
      </c>
      <c r="K135" s="263"/>
      <c r="L135" s="263" t="n">
        <f aca="false">L136+L137+L141</f>
        <v>104.09</v>
      </c>
      <c r="M135" s="263"/>
      <c r="N135" s="263" t="n">
        <v>0</v>
      </c>
      <c r="O135" s="263" t="n">
        <f aca="false">O136+O137+O138+O139</f>
        <v>254.16</v>
      </c>
    </row>
    <row collapsed="false" customFormat="false" customHeight="true" hidden="false" ht="29.25" outlineLevel="0" r="136">
      <c r="B136" s="340"/>
      <c r="C136" s="296" t="s">
        <v>311</v>
      </c>
      <c r="D136" s="294"/>
      <c r="E136" s="294" t="s">
        <v>28</v>
      </c>
      <c r="F136" s="295" t="s">
        <v>346</v>
      </c>
      <c r="G136" s="295" t="s">
        <v>380</v>
      </c>
      <c r="H136" s="295" t="s">
        <v>418</v>
      </c>
      <c r="I136" s="295" t="s">
        <v>312</v>
      </c>
      <c r="J136" s="266" t="n">
        <v>0</v>
      </c>
      <c r="K136" s="266"/>
      <c r="L136" s="266" t="n">
        <v>80.09</v>
      </c>
      <c r="M136" s="266"/>
      <c r="N136" s="298" t="n">
        <f aca="false">O136-J136</f>
        <v>121.54</v>
      </c>
      <c r="O136" s="298" t="n">
        <v>121.54</v>
      </c>
    </row>
    <row collapsed="false" customFormat="false" customHeight="true" hidden="false" ht="21.75" outlineLevel="0" r="137">
      <c r="B137" s="340"/>
      <c r="C137" s="296" t="s">
        <v>318</v>
      </c>
      <c r="D137" s="294"/>
      <c r="E137" s="294" t="s">
        <v>28</v>
      </c>
      <c r="F137" s="295" t="s">
        <v>346</v>
      </c>
      <c r="G137" s="295" t="s">
        <v>380</v>
      </c>
      <c r="H137" s="295" t="s">
        <v>418</v>
      </c>
      <c r="I137" s="295" t="s">
        <v>319</v>
      </c>
      <c r="J137" s="266" t="n">
        <v>0</v>
      </c>
      <c r="K137" s="266"/>
      <c r="L137" s="266" t="n">
        <v>24</v>
      </c>
      <c r="M137" s="266"/>
      <c r="N137" s="298" t="n">
        <f aca="false">O137-J137</f>
        <v>36.7</v>
      </c>
      <c r="O137" s="298" t="n">
        <v>36.7</v>
      </c>
    </row>
    <row collapsed="false" customFormat="false" customHeight="true" hidden="false" ht="27.75" outlineLevel="0" r="138">
      <c r="B138" s="340"/>
      <c r="C138" s="296" t="s">
        <v>311</v>
      </c>
      <c r="D138" s="294"/>
      <c r="E138" s="294"/>
      <c r="F138" s="295" t="s">
        <v>346</v>
      </c>
      <c r="G138" s="295" t="s">
        <v>380</v>
      </c>
      <c r="H138" s="295" t="s">
        <v>416</v>
      </c>
      <c r="I138" s="295" t="s">
        <v>312</v>
      </c>
      <c r="J138" s="266"/>
      <c r="K138" s="266"/>
      <c r="L138" s="266"/>
      <c r="M138" s="266"/>
      <c r="N138" s="298"/>
      <c r="O138" s="298" t="n">
        <v>73.67</v>
      </c>
    </row>
    <row collapsed="false" customFormat="false" customHeight="true" hidden="false" ht="21.75" outlineLevel="0" r="139">
      <c r="B139" s="340"/>
      <c r="C139" s="296" t="s">
        <v>318</v>
      </c>
      <c r="D139" s="294"/>
      <c r="E139" s="294"/>
      <c r="F139" s="295" t="s">
        <v>346</v>
      </c>
      <c r="G139" s="295" t="s">
        <v>380</v>
      </c>
      <c r="H139" s="295" t="s">
        <v>416</v>
      </c>
      <c r="I139" s="295" t="s">
        <v>319</v>
      </c>
      <c r="J139" s="266"/>
      <c r="K139" s="266"/>
      <c r="L139" s="266"/>
      <c r="M139" s="266"/>
      <c r="N139" s="298"/>
      <c r="O139" s="298" t="n">
        <v>22.25</v>
      </c>
    </row>
    <row collapsed="false" customFormat="false" customHeight="true" hidden="false" ht="21.75" outlineLevel="0" r="140">
      <c r="B140" s="339"/>
      <c r="C140" s="309" t="s">
        <v>419</v>
      </c>
      <c r="D140" s="292"/>
      <c r="E140" s="292"/>
      <c r="F140" s="302"/>
      <c r="G140" s="302"/>
      <c r="H140" s="302"/>
      <c r="I140" s="302"/>
      <c r="J140" s="263" t="n">
        <v>65</v>
      </c>
      <c r="K140" s="263" t="n">
        <v>0</v>
      </c>
      <c r="L140" s="263"/>
      <c r="M140" s="263"/>
      <c r="N140" s="289"/>
      <c r="O140" s="289"/>
    </row>
    <row collapsed="false" customFormat="false" customHeight="true" hidden="true" ht="12.75" outlineLevel="0" r="141">
      <c r="B141" s="339"/>
      <c r="C141" s="301" t="s">
        <v>329</v>
      </c>
      <c r="D141" s="292"/>
      <c r="E141" s="294" t="s">
        <v>28</v>
      </c>
      <c r="F141" s="295" t="s">
        <v>346</v>
      </c>
      <c r="G141" s="295" t="s">
        <v>380</v>
      </c>
      <c r="H141" s="295" t="s">
        <v>418</v>
      </c>
      <c r="I141" s="302" t="s">
        <v>443</v>
      </c>
      <c r="J141" s="263" t="n">
        <v>0</v>
      </c>
      <c r="K141" s="263"/>
      <c r="L141" s="263"/>
      <c r="M141" s="263"/>
      <c r="N141" s="289" t="n">
        <v>0</v>
      </c>
      <c r="O141" s="298" t="n">
        <f aca="false">L141+N141</f>
        <v>0</v>
      </c>
    </row>
    <row collapsed="false" customFormat="false" customHeight="true" hidden="false" ht="21.75" outlineLevel="0" r="142">
      <c r="B142" s="339"/>
      <c r="C142" s="343" t="s">
        <v>256</v>
      </c>
      <c r="D142" s="343"/>
      <c r="E142" s="343"/>
      <c r="F142" s="343"/>
      <c r="G142" s="343"/>
      <c r="H142" s="343"/>
      <c r="I142" s="343"/>
      <c r="J142" s="344" t="n">
        <f aca="false">J13+J27+J49+J54+J101+J128+J140</f>
        <v>2872.61</v>
      </c>
      <c r="K142" s="263" t="n">
        <v>0</v>
      </c>
      <c r="L142" s="345" t="n">
        <f aca="false">L15+L29+L50+L64+L72+L95+L108+L129+L79+L41</f>
        <v>2771</v>
      </c>
      <c r="M142" s="284" t="e">
        <f aca="false">M9+M40+M55+M79+M89+M101+M116+M124</f>
        <v>#NAME?</v>
      </c>
      <c r="N142" s="345" t="n">
        <f aca="false">J142-O142</f>
        <v>-1060.14</v>
      </c>
      <c r="O142" s="345" t="n">
        <f aca="false">O9+O54+O101+O116+O114</f>
        <v>3932.75</v>
      </c>
    </row>
  </sheetData>
  <mergeCells count="4">
    <mergeCell ref="I1:O2"/>
    <mergeCell ref="B3:O3"/>
    <mergeCell ref="I5:L5"/>
    <mergeCell ref="C142:I14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5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P1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1" width="9.32549019607843"/>
    <col collapsed="false" hidden="false" max="3" min="3" style="1" width="43.9294117647059"/>
    <col collapsed="false" hidden="false" max="4" min="4" style="1" width="9.32549019607843"/>
    <col collapsed="false" hidden="true" max="5" min="5" style="1" width="0"/>
    <col collapsed="false" hidden="false" max="7" min="6" style="1" width="9.32549019607843"/>
    <col collapsed="false" hidden="false" max="8" min="8" style="1" width="12.9254901960784"/>
    <col collapsed="false" hidden="false" max="9" min="9" style="1" width="10.9058823529412"/>
    <col collapsed="false" hidden="true" max="13" min="10" style="1" width="0"/>
    <col collapsed="false" hidden="false" max="14" min="14" style="1" width="11.6313725490196"/>
    <col collapsed="false" hidden="false" max="15" min="15" style="1" width="13.3490196078431"/>
    <col collapsed="false" hidden="true" max="16" min="16" style="1" width="0"/>
    <col collapsed="false" hidden="false" max="1025" min="17" style="1" width="9.32549019607843"/>
  </cols>
  <sheetData>
    <row collapsed="false" customFormat="false" customHeight="false" hidden="false" ht="13.55" outlineLevel="0" r="2">
      <c r="N2" s="50"/>
      <c r="O2" s="50"/>
    </row>
    <row collapsed="false" customFormat="false" customHeight="true" hidden="false" ht="57" outlineLevel="0" r="3">
      <c r="B3" s="186"/>
      <c r="C3" s="187"/>
      <c r="D3" s="188"/>
      <c r="E3" s="188"/>
      <c r="F3" s="188"/>
      <c r="G3" s="188"/>
      <c r="H3" s="188"/>
      <c r="I3" s="189" t="s">
        <v>444</v>
      </c>
      <c r="J3" s="189"/>
      <c r="K3" s="189"/>
      <c r="L3" s="189"/>
      <c r="M3" s="189"/>
      <c r="N3" s="189"/>
      <c r="O3" s="189"/>
      <c r="P3" s="189"/>
    </row>
    <row collapsed="false" customFormat="false" customHeight="true" hidden="false" ht="34.5" outlineLevel="0" r="4">
      <c r="B4" s="171" t="s">
        <v>445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collapsed="false" customFormat="false" customHeight="false" hidden="true" ht="12.75" outlineLevel="0" r="5">
      <c r="B5" s="50"/>
    </row>
    <row collapsed="false" customFormat="false" customHeight="false" hidden="true" ht="12.75" outlineLevel="0" r="6">
      <c r="B6" s="190"/>
      <c r="C6" s="190"/>
      <c r="D6" s="190"/>
      <c r="E6" s="190"/>
      <c r="F6" s="190"/>
      <c r="G6" s="190"/>
      <c r="H6" s="191"/>
      <c r="I6" s="192" t="s">
        <v>2</v>
      </c>
      <c r="J6" s="192"/>
      <c r="K6" s="192"/>
      <c r="L6" s="192"/>
      <c r="M6" s="192"/>
      <c r="N6" s="192"/>
      <c r="O6" s="192"/>
    </row>
    <row collapsed="false" customFormat="false" customHeight="false" hidden="false" ht="15.95" outlineLevel="0" r="7">
      <c r="B7" s="190"/>
      <c r="C7" s="190"/>
      <c r="D7" s="190"/>
      <c r="E7" s="190"/>
      <c r="F7" s="190"/>
      <c r="G7" s="190"/>
      <c r="H7" s="191"/>
      <c r="I7" s="192"/>
      <c r="J7" s="192"/>
      <c r="K7" s="192"/>
      <c r="L7" s="192"/>
      <c r="M7" s="192"/>
      <c r="N7" s="192"/>
      <c r="O7" s="192" t="s">
        <v>287</v>
      </c>
    </row>
    <row collapsed="false" customFormat="true" customHeight="false" hidden="false" ht="90.25" outlineLevel="0" r="8" s="194">
      <c r="B8" s="122" t="s">
        <v>288</v>
      </c>
      <c r="C8" s="122" t="s">
        <v>289</v>
      </c>
      <c r="D8" s="195" t="s">
        <v>290</v>
      </c>
      <c r="E8" s="195" t="s">
        <v>290</v>
      </c>
      <c r="F8" s="195" t="s">
        <v>291</v>
      </c>
      <c r="G8" s="195" t="s">
        <v>292</v>
      </c>
      <c r="H8" s="195" t="s">
        <v>293</v>
      </c>
      <c r="I8" s="195" t="s">
        <v>294</v>
      </c>
      <c r="J8" s="195" t="s">
        <v>422</v>
      </c>
      <c r="K8" s="195" t="s">
        <v>423</v>
      </c>
      <c r="L8" s="195" t="s">
        <v>424</v>
      </c>
      <c r="M8" s="195" t="s">
        <v>425</v>
      </c>
      <c r="N8" s="122" t="s">
        <v>446</v>
      </c>
      <c r="O8" s="122" t="s">
        <v>426</v>
      </c>
      <c r="P8" s="261" t="s">
        <v>160</v>
      </c>
    </row>
    <row collapsed="false" customFormat="false" customHeight="false" hidden="false" ht="14.75" outlineLevel="0" r="9">
      <c r="B9" s="125" t="n">
        <v>1</v>
      </c>
      <c r="C9" s="125" t="n">
        <v>2</v>
      </c>
      <c r="D9" s="142" t="s">
        <v>299</v>
      </c>
      <c r="E9" s="142"/>
      <c r="F9" s="142" t="s">
        <v>300</v>
      </c>
      <c r="G9" s="142" t="s">
        <v>301</v>
      </c>
      <c r="H9" s="142" t="s">
        <v>434</v>
      </c>
      <c r="I9" s="142" t="s">
        <v>435</v>
      </c>
      <c r="J9" s="142"/>
      <c r="K9" s="125" t="n">
        <v>8</v>
      </c>
      <c r="L9" s="125" t="n">
        <v>8</v>
      </c>
      <c r="M9" s="125" t="n">
        <v>8</v>
      </c>
      <c r="N9" s="125" t="n">
        <v>9</v>
      </c>
      <c r="O9" s="125" t="n">
        <v>10</v>
      </c>
      <c r="P9" s="262"/>
    </row>
    <row collapsed="false" customFormat="false" customHeight="false" hidden="false" ht="26.85" outlineLevel="0" r="10">
      <c r="B10" s="122" t="s">
        <v>302</v>
      </c>
      <c r="C10" s="122" t="s">
        <v>303</v>
      </c>
      <c r="D10" s="195" t="s">
        <v>28</v>
      </c>
      <c r="E10" s="195" t="s">
        <v>28</v>
      </c>
      <c r="F10" s="142"/>
      <c r="G10" s="142"/>
      <c r="H10" s="142"/>
      <c r="I10" s="142"/>
      <c r="J10" s="142"/>
      <c r="K10" s="125"/>
      <c r="L10" s="125"/>
      <c r="M10" s="125"/>
      <c r="N10" s="125"/>
      <c r="O10" s="125"/>
      <c r="P10" s="262"/>
    </row>
    <row collapsed="false" customFormat="false" customHeight="true" hidden="false" ht="25.5" outlineLevel="0" r="11">
      <c r="B11" s="122" t="s">
        <v>304</v>
      </c>
      <c r="C11" s="198" t="s">
        <v>305</v>
      </c>
      <c r="D11" s="199" t="s">
        <v>28</v>
      </c>
      <c r="E11" s="199" t="s">
        <v>28</v>
      </c>
      <c r="F11" s="199" t="s">
        <v>306</v>
      </c>
      <c r="G11" s="199" t="s">
        <v>308</v>
      </c>
      <c r="H11" s="199"/>
      <c r="I11" s="199" t="s">
        <v>82</v>
      </c>
      <c r="J11" s="208" t="n">
        <f aca="false">J13+J24+J41</f>
        <v>1338.1</v>
      </c>
      <c r="K11" s="208" t="n">
        <v>0</v>
      </c>
      <c r="L11" s="200" t="n">
        <f aca="false">L17+L31+L48</f>
        <v>1451.14</v>
      </c>
      <c r="M11" s="200" t="n">
        <f aca="false">M17+M31+M48</f>
        <v>0</v>
      </c>
      <c r="N11" s="200" t="n">
        <f aca="false">N17+N31+N48</f>
        <v>1451.14</v>
      </c>
      <c r="O11" s="200" t="n">
        <f aca="false">O17+O31+O48</f>
        <v>1451.14</v>
      </c>
      <c r="P11" s="263" t="n">
        <f aca="false">P13+P24</f>
        <v>1337.1</v>
      </c>
    </row>
    <row collapsed="false" customFormat="false" customHeight="false" hidden="true" ht="12.75" outlineLevel="0" r="12">
      <c r="B12" s="125"/>
      <c r="C12" s="203"/>
      <c r="D12" s="178"/>
      <c r="E12" s="178"/>
      <c r="F12" s="184"/>
      <c r="G12" s="184"/>
      <c r="H12" s="204"/>
      <c r="I12" s="204"/>
      <c r="J12" s="208"/>
      <c r="K12" s="208"/>
      <c r="L12" s="208"/>
      <c r="M12" s="208"/>
      <c r="N12" s="200"/>
      <c r="O12" s="200"/>
      <c r="P12" s="263"/>
    </row>
    <row collapsed="false" customFormat="false" customHeight="true" hidden="true" ht="12.75" outlineLevel="0" r="13">
      <c r="B13" s="125"/>
      <c r="C13" s="205" t="s">
        <v>307</v>
      </c>
      <c r="D13" s="178" t="s">
        <v>28</v>
      </c>
      <c r="E13" s="178"/>
      <c r="F13" s="184" t="s">
        <v>306</v>
      </c>
      <c r="G13" s="184" t="s">
        <v>308</v>
      </c>
      <c r="H13" s="204" t="s">
        <v>309</v>
      </c>
      <c r="I13" s="204"/>
      <c r="J13" s="208" t="n">
        <f aca="false">J14</f>
        <v>370.96</v>
      </c>
      <c r="K13" s="208" t="n">
        <f aca="false">K14</f>
        <v>0</v>
      </c>
      <c r="L13" s="208"/>
      <c r="M13" s="208"/>
      <c r="N13" s="200" t="n">
        <f aca="false">N14</f>
        <v>0</v>
      </c>
      <c r="O13" s="200" t="n">
        <f aca="false">O14</f>
        <v>0</v>
      </c>
      <c r="P13" s="263" t="n">
        <f aca="false">P14</f>
        <v>370.96</v>
      </c>
    </row>
    <row collapsed="false" customFormat="false" customHeight="false" hidden="true" ht="12.75" outlineLevel="0" r="14">
      <c r="B14" s="125"/>
      <c r="C14" s="85" t="s">
        <v>310</v>
      </c>
      <c r="D14" s="178" t="s">
        <v>28</v>
      </c>
      <c r="E14" s="178"/>
      <c r="F14" s="184" t="s">
        <v>306</v>
      </c>
      <c r="G14" s="184" t="s">
        <v>308</v>
      </c>
      <c r="H14" s="204" t="s">
        <v>309</v>
      </c>
      <c r="I14" s="204"/>
      <c r="J14" s="208" t="n">
        <f aca="false">J15</f>
        <v>370.96</v>
      </c>
      <c r="K14" s="208" t="n">
        <f aca="false">K15</f>
        <v>0</v>
      </c>
      <c r="L14" s="208"/>
      <c r="M14" s="208"/>
      <c r="N14" s="200" t="n">
        <f aca="false">N15</f>
        <v>0</v>
      </c>
      <c r="O14" s="200" t="n">
        <f aca="false">O15</f>
        <v>0</v>
      </c>
      <c r="P14" s="263" t="n">
        <f aca="false">P15</f>
        <v>370.96</v>
      </c>
    </row>
    <row collapsed="false" customFormat="false" customHeight="true" hidden="true" ht="12.75" outlineLevel="0" r="15">
      <c r="B15" s="125"/>
      <c r="C15" s="206" t="s">
        <v>311</v>
      </c>
      <c r="D15" s="178" t="s">
        <v>28</v>
      </c>
      <c r="E15" s="178"/>
      <c r="F15" s="184" t="s">
        <v>306</v>
      </c>
      <c r="G15" s="184" t="s">
        <v>308</v>
      </c>
      <c r="H15" s="204" t="s">
        <v>309</v>
      </c>
      <c r="I15" s="204" t="s">
        <v>312</v>
      </c>
      <c r="J15" s="208" t="n">
        <v>370.96</v>
      </c>
      <c r="K15" s="208" t="n">
        <v>0</v>
      </c>
      <c r="L15" s="208"/>
      <c r="M15" s="208"/>
      <c r="N15" s="200" t="n">
        <v>0</v>
      </c>
      <c r="O15" s="200" t="n">
        <v>0</v>
      </c>
      <c r="P15" s="263" t="n">
        <v>370.96</v>
      </c>
    </row>
    <row collapsed="false" customFormat="false" customHeight="true" hidden="true" ht="12.75" outlineLevel="0" r="16">
      <c r="B16" s="125"/>
      <c r="C16" s="205"/>
      <c r="D16" s="178"/>
      <c r="E16" s="178"/>
      <c r="F16" s="184"/>
      <c r="G16" s="184"/>
      <c r="H16" s="204"/>
      <c r="I16" s="204"/>
      <c r="J16" s="200"/>
      <c r="K16" s="200"/>
      <c r="L16" s="200"/>
      <c r="M16" s="200"/>
      <c r="N16" s="200"/>
      <c r="O16" s="200"/>
      <c r="P16" s="263"/>
    </row>
    <row collapsed="false" customFormat="false" customHeight="true" hidden="false" ht="39.75" outlineLevel="0" r="17">
      <c r="B17" s="125"/>
      <c r="C17" s="207" t="s">
        <v>313</v>
      </c>
      <c r="D17" s="178" t="s">
        <v>28</v>
      </c>
      <c r="E17" s="178" t="s">
        <v>28</v>
      </c>
      <c r="F17" s="184" t="s">
        <v>306</v>
      </c>
      <c r="G17" s="184" t="s">
        <v>308</v>
      </c>
      <c r="H17" s="204"/>
      <c r="I17" s="204"/>
      <c r="J17" s="200"/>
      <c r="K17" s="208" t="n">
        <f aca="false">K18</f>
        <v>0</v>
      </c>
      <c r="L17" s="208" t="n">
        <f aca="false">L18</f>
        <v>396.9</v>
      </c>
      <c r="M17" s="208" t="n">
        <f aca="false">M18</f>
        <v>0</v>
      </c>
      <c r="N17" s="208" t="n">
        <f aca="false">N18</f>
        <v>396.9</v>
      </c>
      <c r="O17" s="208" t="n">
        <f aca="false">O18</f>
        <v>396.9</v>
      </c>
      <c r="P17" s="263"/>
    </row>
    <row collapsed="false" customFormat="false" customHeight="true" hidden="false" ht="21.4" outlineLevel="0" r="18">
      <c r="B18" s="125"/>
      <c r="C18" s="205" t="s">
        <v>314</v>
      </c>
      <c r="D18" s="178" t="s">
        <v>28</v>
      </c>
      <c r="E18" s="178" t="s">
        <v>28</v>
      </c>
      <c r="F18" s="184" t="s">
        <v>306</v>
      </c>
      <c r="G18" s="184" t="s">
        <v>308</v>
      </c>
      <c r="H18" s="204" t="s">
        <v>315</v>
      </c>
      <c r="I18" s="204"/>
      <c r="J18" s="200"/>
      <c r="K18" s="208" t="n">
        <f aca="false">K19</f>
        <v>0</v>
      </c>
      <c r="L18" s="208" t="n">
        <f aca="false">L19</f>
        <v>396.9</v>
      </c>
      <c r="M18" s="208" t="n">
        <f aca="false">M19</f>
        <v>0</v>
      </c>
      <c r="N18" s="208" t="n">
        <f aca="false">N19</f>
        <v>396.9</v>
      </c>
      <c r="O18" s="208" t="n">
        <f aca="false">O19</f>
        <v>396.9</v>
      </c>
      <c r="P18" s="263"/>
    </row>
    <row collapsed="false" customFormat="false" customHeight="true" hidden="false" ht="33.75" outlineLevel="0" r="19">
      <c r="B19" s="125"/>
      <c r="C19" s="205" t="s">
        <v>307</v>
      </c>
      <c r="D19" s="178" t="s">
        <v>28</v>
      </c>
      <c r="E19" s="178" t="s">
        <v>28</v>
      </c>
      <c r="F19" s="184" t="s">
        <v>306</v>
      </c>
      <c r="G19" s="184" t="s">
        <v>308</v>
      </c>
      <c r="H19" s="204" t="s">
        <v>316</v>
      </c>
      <c r="I19" s="204"/>
      <c r="J19" s="200" t="n">
        <f aca="false">J20</f>
        <v>0</v>
      </c>
      <c r="K19" s="208" t="n">
        <f aca="false">K20</f>
        <v>0</v>
      </c>
      <c r="L19" s="208" t="n">
        <f aca="false">L20</f>
        <v>396.9</v>
      </c>
      <c r="M19" s="208" t="n">
        <f aca="false">M20</f>
        <v>0</v>
      </c>
      <c r="N19" s="208" t="n">
        <f aca="false">N20</f>
        <v>396.9</v>
      </c>
      <c r="O19" s="208" t="n">
        <f aca="false">O20</f>
        <v>396.9</v>
      </c>
      <c r="P19" s="263"/>
    </row>
    <row collapsed="false" customFormat="false" customHeight="true" hidden="false" ht="16.5" outlineLevel="0" r="20">
      <c r="B20" s="125"/>
      <c r="C20" s="85" t="s">
        <v>310</v>
      </c>
      <c r="D20" s="178" t="s">
        <v>28</v>
      </c>
      <c r="E20" s="178" t="s">
        <v>28</v>
      </c>
      <c r="F20" s="184" t="s">
        <v>306</v>
      </c>
      <c r="G20" s="184" t="s">
        <v>308</v>
      </c>
      <c r="H20" s="204" t="s">
        <v>317</v>
      </c>
      <c r="I20" s="204"/>
      <c r="J20" s="200" t="n">
        <f aca="false">J21</f>
        <v>0</v>
      </c>
      <c r="K20" s="208" t="n">
        <f aca="false">K21+K22</f>
        <v>0</v>
      </c>
      <c r="L20" s="208" t="n">
        <f aca="false">L21+L22</f>
        <v>396.9</v>
      </c>
      <c r="M20" s="208" t="n">
        <f aca="false">M21+M22</f>
        <v>0</v>
      </c>
      <c r="N20" s="208" t="n">
        <f aca="false">N21+N22</f>
        <v>396.9</v>
      </c>
      <c r="O20" s="208" t="n">
        <f aca="false">O21+O22</f>
        <v>396.9</v>
      </c>
      <c r="P20" s="263"/>
    </row>
    <row collapsed="false" customFormat="false" customHeight="true" hidden="false" ht="48" outlineLevel="0" r="21">
      <c r="B21" s="125"/>
      <c r="C21" s="206" t="s">
        <v>311</v>
      </c>
      <c r="D21" s="178" t="s">
        <v>28</v>
      </c>
      <c r="E21" s="178" t="s">
        <v>28</v>
      </c>
      <c r="F21" s="184" t="s">
        <v>306</v>
      </c>
      <c r="G21" s="184" t="s">
        <v>308</v>
      </c>
      <c r="H21" s="204" t="s">
        <v>317</v>
      </c>
      <c r="I21" s="204" t="s">
        <v>312</v>
      </c>
      <c r="J21" s="200" t="n">
        <v>0</v>
      </c>
      <c r="K21" s="208" t="n">
        <v>0</v>
      </c>
      <c r="L21" s="208" t="n">
        <v>304.84</v>
      </c>
      <c r="M21" s="208" t="n">
        <v>0</v>
      </c>
      <c r="N21" s="208" t="n">
        <v>304.84</v>
      </c>
      <c r="O21" s="208" t="n">
        <v>304.84</v>
      </c>
      <c r="P21" s="263"/>
    </row>
    <row collapsed="false" customFormat="false" customHeight="true" hidden="false" ht="33" outlineLevel="0" r="22">
      <c r="B22" s="125"/>
      <c r="C22" s="206" t="s">
        <v>318</v>
      </c>
      <c r="D22" s="178" t="s">
        <v>28</v>
      </c>
      <c r="E22" s="178" t="s">
        <v>28</v>
      </c>
      <c r="F22" s="184" t="s">
        <v>306</v>
      </c>
      <c r="G22" s="184" t="s">
        <v>308</v>
      </c>
      <c r="H22" s="204" t="s">
        <v>317</v>
      </c>
      <c r="I22" s="204" t="s">
        <v>319</v>
      </c>
      <c r="J22" s="200" t="n">
        <v>0</v>
      </c>
      <c r="K22" s="208" t="n">
        <v>0</v>
      </c>
      <c r="L22" s="208" t="n">
        <v>92.06</v>
      </c>
      <c r="M22" s="208" t="n">
        <v>0</v>
      </c>
      <c r="N22" s="208" t="n">
        <v>92.06</v>
      </c>
      <c r="O22" s="208" t="n">
        <v>92.06</v>
      </c>
      <c r="P22" s="263"/>
    </row>
    <row collapsed="false" customFormat="false" customHeight="true" hidden="true" ht="12.75" outlineLevel="0" r="23">
      <c r="B23" s="125"/>
      <c r="C23" s="211" t="s">
        <v>320</v>
      </c>
      <c r="D23" s="178" t="s">
        <v>28</v>
      </c>
      <c r="E23" s="178" t="s">
        <v>28</v>
      </c>
      <c r="F23" s="184" t="s">
        <v>306</v>
      </c>
      <c r="G23" s="184" t="s">
        <v>321</v>
      </c>
      <c r="H23" s="204" t="s">
        <v>322</v>
      </c>
      <c r="I23" s="204"/>
      <c r="J23" s="208" t="n">
        <f aca="false">J24</f>
        <v>966.14</v>
      </c>
      <c r="K23" s="208" t="n">
        <f aca="false">K24</f>
        <v>0</v>
      </c>
      <c r="L23" s="208"/>
      <c r="M23" s="208"/>
      <c r="N23" s="208"/>
      <c r="O23" s="208"/>
      <c r="P23" s="263"/>
    </row>
    <row collapsed="false" customFormat="false" customHeight="true" hidden="true" ht="12.75" outlineLevel="0" r="24">
      <c r="B24" s="125"/>
      <c r="C24" s="212" t="s">
        <v>323</v>
      </c>
      <c r="D24" s="178" t="s">
        <v>28</v>
      </c>
      <c r="E24" s="178" t="s">
        <v>28</v>
      </c>
      <c r="F24" s="184" t="s">
        <v>306</v>
      </c>
      <c r="G24" s="184" t="s">
        <v>321</v>
      </c>
      <c r="H24" s="204" t="s">
        <v>324</v>
      </c>
      <c r="I24" s="204"/>
      <c r="J24" s="208" t="n">
        <f aca="false">J25+J26+J27+J28+J30</f>
        <v>966.14</v>
      </c>
      <c r="K24" s="208" t="n">
        <f aca="false">K25+K27+K28+K29+K30</f>
        <v>0</v>
      </c>
      <c r="L24" s="208"/>
      <c r="M24" s="208"/>
      <c r="N24" s="200" t="n">
        <f aca="false">N25+N26+N27+N28+N30</f>
        <v>0</v>
      </c>
      <c r="O24" s="200" t="n">
        <f aca="false">O25+O26+O27+O28+O30</f>
        <v>0</v>
      </c>
      <c r="P24" s="263" t="n">
        <f aca="false">P25+P27+P28+P29+P30</f>
        <v>966.14</v>
      </c>
    </row>
    <row collapsed="false" customFormat="false" customHeight="true" hidden="true" ht="12.75" outlineLevel="0" r="25">
      <c r="B25" s="125"/>
      <c r="C25" s="213" t="s">
        <v>311</v>
      </c>
      <c r="D25" s="178" t="s">
        <v>28</v>
      </c>
      <c r="E25" s="178" t="s">
        <v>28</v>
      </c>
      <c r="F25" s="184" t="s">
        <v>306</v>
      </c>
      <c r="G25" s="184" t="s">
        <v>321</v>
      </c>
      <c r="H25" s="204" t="s">
        <v>324</v>
      </c>
      <c r="I25" s="204" t="s">
        <v>312</v>
      </c>
      <c r="J25" s="208" t="n">
        <v>806.14</v>
      </c>
      <c r="K25" s="208" t="n">
        <v>0</v>
      </c>
      <c r="L25" s="208"/>
      <c r="M25" s="208"/>
      <c r="N25" s="200" t="n">
        <v>0</v>
      </c>
      <c r="O25" s="200" t="n">
        <v>0</v>
      </c>
      <c r="P25" s="263" t="n">
        <v>698.49</v>
      </c>
    </row>
    <row collapsed="false" customFormat="false" customHeight="true" hidden="true" ht="12.75" outlineLevel="0" r="26">
      <c r="B26" s="125"/>
      <c r="C26" s="214" t="s">
        <v>325</v>
      </c>
      <c r="D26" s="178" t="s">
        <v>28</v>
      </c>
      <c r="E26" s="178" t="s">
        <v>28</v>
      </c>
      <c r="F26" s="184" t="s">
        <v>306</v>
      </c>
      <c r="G26" s="184" t="s">
        <v>321</v>
      </c>
      <c r="H26" s="204" t="s">
        <v>324</v>
      </c>
      <c r="I26" s="204" t="s">
        <v>326</v>
      </c>
      <c r="J26" s="200"/>
      <c r="K26" s="208"/>
      <c r="L26" s="208"/>
      <c r="M26" s="208"/>
      <c r="N26" s="200"/>
      <c r="O26" s="200"/>
      <c r="P26" s="263" t="n">
        <v>0</v>
      </c>
    </row>
    <row collapsed="false" customFormat="false" customHeight="true" hidden="true" ht="12.75" outlineLevel="0" r="27">
      <c r="B27" s="125"/>
      <c r="C27" s="214" t="s">
        <v>327</v>
      </c>
      <c r="D27" s="178" t="s">
        <v>28</v>
      </c>
      <c r="E27" s="178" t="s">
        <v>28</v>
      </c>
      <c r="F27" s="184" t="s">
        <v>306</v>
      </c>
      <c r="G27" s="184" t="s">
        <v>321</v>
      </c>
      <c r="H27" s="204" t="s">
        <v>324</v>
      </c>
      <c r="I27" s="204" t="s">
        <v>328</v>
      </c>
      <c r="J27" s="208" t="n">
        <v>55</v>
      </c>
      <c r="K27" s="208" t="n">
        <v>0</v>
      </c>
      <c r="L27" s="208"/>
      <c r="M27" s="208"/>
      <c r="N27" s="200" t="n">
        <v>0</v>
      </c>
      <c r="O27" s="200" t="n">
        <v>0</v>
      </c>
      <c r="P27" s="263" t="n">
        <v>60</v>
      </c>
    </row>
    <row collapsed="false" customFormat="false" customHeight="true" hidden="true" ht="12.75" outlineLevel="0" r="28">
      <c r="B28" s="125"/>
      <c r="C28" s="214" t="s">
        <v>329</v>
      </c>
      <c r="D28" s="178" t="s">
        <v>28</v>
      </c>
      <c r="E28" s="178" t="s">
        <v>28</v>
      </c>
      <c r="F28" s="184" t="s">
        <v>306</v>
      </c>
      <c r="G28" s="184" t="s">
        <v>321</v>
      </c>
      <c r="H28" s="204" t="s">
        <v>324</v>
      </c>
      <c r="I28" s="204" t="s">
        <v>330</v>
      </c>
      <c r="J28" s="208" t="n">
        <v>40</v>
      </c>
      <c r="K28" s="208" t="n">
        <v>0</v>
      </c>
      <c r="L28" s="208"/>
      <c r="M28" s="208"/>
      <c r="N28" s="200" t="n">
        <v>0</v>
      </c>
      <c r="O28" s="200" t="n">
        <v>0</v>
      </c>
      <c r="P28" s="263" t="n">
        <v>152.65</v>
      </c>
    </row>
    <row collapsed="false" customFormat="false" customHeight="true" hidden="true" ht="12.75" outlineLevel="0" r="29">
      <c r="B29" s="125"/>
      <c r="C29" s="214" t="s">
        <v>331</v>
      </c>
      <c r="D29" s="178" t="s">
        <v>28</v>
      </c>
      <c r="E29" s="178" t="s">
        <v>28</v>
      </c>
      <c r="F29" s="184" t="s">
        <v>306</v>
      </c>
      <c r="G29" s="184" t="s">
        <v>321</v>
      </c>
      <c r="H29" s="204" t="s">
        <v>332</v>
      </c>
      <c r="I29" s="204" t="s">
        <v>333</v>
      </c>
      <c r="J29" s="208"/>
      <c r="K29" s="208" t="n">
        <f aca="false">O29-J29</f>
        <v>0</v>
      </c>
      <c r="L29" s="208"/>
      <c r="M29" s="208"/>
      <c r="N29" s="200"/>
      <c r="O29" s="200"/>
      <c r="P29" s="263"/>
    </row>
    <row collapsed="false" customFormat="false" customHeight="true" hidden="true" ht="12.75" outlineLevel="0" r="30">
      <c r="B30" s="125"/>
      <c r="C30" s="214" t="s">
        <v>334</v>
      </c>
      <c r="D30" s="178" t="s">
        <v>28</v>
      </c>
      <c r="E30" s="178" t="s">
        <v>28</v>
      </c>
      <c r="F30" s="184" t="s">
        <v>306</v>
      </c>
      <c r="G30" s="184" t="s">
        <v>321</v>
      </c>
      <c r="H30" s="204" t="s">
        <v>332</v>
      </c>
      <c r="I30" s="204" t="s">
        <v>335</v>
      </c>
      <c r="J30" s="208" t="n">
        <v>65</v>
      </c>
      <c r="K30" s="208" t="n">
        <v>0</v>
      </c>
      <c r="L30" s="208"/>
      <c r="M30" s="208"/>
      <c r="N30" s="200" t="n">
        <v>0</v>
      </c>
      <c r="O30" s="200" t="n">
        <v>0</v>
      </c>
      <c r="P30" s="263" t="n">
        <v>55</v>
      </c>
    </row>
    <row collapsed="false" customFormat="true" customHeight="true" hidden="false" ht="78.75" outlineLevel="0" r="31" s="223">
      <c r="B31" s="122"/>
      <c r="C31" s="198" t="s">
        <v>168</v>
      </c>
      <c r="D31" s="199" t="s">
        <v>28</v>
      </c>
      <c r="E31" s="199" t="s">
        <v>28</v>
      </c>
      <c r="F31" s="215" t="s">
        <v>306</v>
      </c>
      <c r="G31" s="215" t="s">
        <v>321</v>
      </c>
      <c r="H31" s="216"/>
      <c r="I31" s="216"/>
      <c r="J31" s="200"/>
      <c r="K31" s="200" t="n">
        <f aca="false">K32</f>
        <v>0</v>
      </c>
      <c r="L31" s="200" t="n">
        <f aca="false">L32</f>
        <v>1053.24</v>
      </c>
      <c r="M31" s="200" t="n">
        <f aca="false">M32</f>
        <v>0</v>
      </c>
      <c r="N31" s="200" t="n">
        <f aca="false">N32</f>
        <v>1053.24</v>
      </c>
      <c r="O31" s="200" t="n">
        <f aca="false">O32</f>
        <v>1053.24</v>
      </c>
      <c r="P31" s="263"/>
    </row>
    <row collapsed="false" customFormat="false" customHeight="true" hidden="false" ht="47.25" outlineLevel="0" r="32">
      <c r="B32" s="125"/>
      <c r="C32" s="214" t="s">
        <v>338</v>
      </c>
      <c r="D32" s="178" t="s">
        <v>28</v>
      </c>
      <c r="E32" s="178" t="s">
        <v>28</v>
      </c>
      <c r="F32" s="184" t="s">
        <v>306</v>
      </c>
      <c r="G32" s="184" t="s">
        <v>321</v>
      </c>
      <c r="H32" s="204" t="s">
        <v>337</v>
      </c>
      <c r="I32" s="204"/>
      <c r="J32" s="200"/>
      <c r="K32" s="208" t="n">
        <f aca="false">K33</f>
        <v>0</v>
      </c>
      <c r="L32" s="208" t="n">
        <f aca="false">L33</f>
        <v>1053.24</v>
      </c>
      <c r="M32" s="208" t="n">
        <f aca="false">M33</f>
        <v>0</v>
      </c>
      <c r="N32" s="208" t="n">
        <f aca="false">N33</f>
        <v>1053.24</v>
      </c>
      <c r="O32" s="208" t="n">
        <f aca="false">O33</f>
        <v>1053.24</v>
      </c>
      <c r="P32" s="263"/>
    </row>
    <row collapsed="false" customFormat="false" customHeight="true" hidden="false" ht="47.25" outlineLevel="0" r="33">
      <c r="B33" s="125"/>
      <c r="C33" s="212" t="s">
        <v>339</v>
      </c>
      <c r="D33" s="178" t="s">
        <v>28</v>
      </c>
      <c r="E33" s="178" t="s">
        <v>28</v>
      </c>
      <c r="F33" s="184" t="s">
        <v>306</v>
      </c>
      <c r="G33" s="184" t="s">
        <v>321</v>
      </c>
      <c r="H33" s="204" t="s">
        <v>340</v>
      </c>
      <c r="I33" s="204"/>
      <c r="J33" s="200" t="n">
        <f aca="false">J34+J36+J37+J38+J40</f>
        <v>0</v>
      </c>
      <c r="K33" s="208" t="n">
        <f aca="false">K34+K37+K38+K39+K40</f>
        <v>0</v>
      </c>
      <c r="L33" s="208" t="n">
        <f aca="false">L34+L36+L37+L38+L40+L35</f>
        <v>1053.24</v>
      </c>
      <c r="M33" s="208" t="n">
        <f aca="false">M34+M36+M37+M38+M40+M35</f>
        <v>0</v>
      </c>
      <c r="N33" s="208" t="n">
        <f aca="false">N34+N36+N37+N38+N40+N35</f>
        <v>1053.24</v>
      </c>
      <c r="O33" s="208" t="n">
        <f aca="false">O34+O36+O37+O38+O40+O35</f>
        <v>1053.24</v>
      </c>
      <c r="P33" s="263"/>
    </row>
    <row collapsed="false" customFormat="false" customHeight="true" hidden="false" ht="30" outlineLevel="0" r="34">
      <c r="B34" s="125"/>
      <c r="C34" s="213" t="s">
        <v>342</v>
      </c>
      <c r="D34" s="178" t="s">
        <v>28</v>
      </c>
      <c r="E34" s="178" t="s">
        <v>28</v>
      </c>
      <c r="F34" s="184" t="s">
        <v>306</v>
      </c>
      <c r="G34" s="184" t="s">
        <v>321</v>
      </c>
      <c r="H34" s="204" t="s">
        <v>341</v>
      </c>
      <c r="I34" s="204" t="s">
        <v>312</v>
      </c>
      <c r="J34" s="200" t="n">
        <v>0</v>
      </c>
      <c r="K34" s="208" t="n">
        <v>0</v>
      </c>
      <c r="L34" s="208" t="n">
        <v>701.99</v>
      </c>
      <c r="M34" s="208" t="n">
        <v>0</v>
      </c>
      <c r="N34" s="208" t="n">
        <v>701.99</v>
      </c>
      <c r="O34" s="208" t="n">
        <v>701.99</v>
      </c>
      <c r="P34" s="263"/>
    </row>
    <row collapsed="false" customFormat="false" customHeight="true" hidden="false" ht="30" outlineLevel="0" r="35">
      <c r="B35" s="125"/>
      <c r="C35" s="206" t="s">
        <v>318</v>
      </c>
      <c r="D35" s="178" t="s">
        <v>28</v>
      </c>
      <c r="E35" s="178" t="s">
        <v>28</v>
      </c>
      <c r="F35" s="184" t="s">
        <v>306</v>
      </c>
      <c r="G35" s="184" t="s">
        <v>321</v>
      </c>
      <c r="H35" s="204" t="s">
        <v>341</v>
      </c>
      <c r="I35" s="204" t="s">
        <v>319</v>
      </c>
      <c r="J35" s="200" t="n">
        <v>0</v>
      </c>
      <c r="K35" s="208" t="n">
        <v>0</v>
      </c>
      <c r="L35" s="208" t="n">
        <v>212</v>
      </c>
      <c r="M35" s="208" t="n">
        <v>0</v>
      </c>
      <c r="N35" s="208" t="n">
        <v>212</v>
      </c>
      <c r="O35" s="208" t="n">
        <v>212</v>
      </c>
      <c r="P35" s="263"/>
    </row>
    <row collapsed="false" customFormat="false" customHeight="true" hidden="true" ht="12.75" outlineLevel="0" r="36">
      <c r="B36" s="125"/>
      <c r="C36" s="214" t="s">
        <v>325</v>
      </c>
      <c r="D36" s="178" t="s">
        <v>28</v>
      </c>
      <c r="E36" s="178" t="s">
        <v>28</v>
      </c>
      <c r="F36" s="184" t="s">
        <v>306</v>
      </c>
      <c r="G36" s="184" t="s">
        <v>321</v>
      </c>
      <c r="H36" s="204" t="s">
        <v>343</v>
      </c>
      <c r="I36" s="204" t="s">
        <v>326</v>
      </c>
      <c r="J36" s="200"/>
      <c r="K36" s="208"/>
      <c r="L36" s="208"/>
      <c r="M36" s="208"/>
      <c r="N36" s="208" t="n">
        <f aca="false">L36+M36</f>
        <v>0</v>
      </c>
      <c r="O36" s="208"/>
      <c r="P36" s="263"/>
    </row>
    <row collapsed="false" customFormat="false" customHeight="true" hidden="false" ht="46.5" outlineLevel="0" r="37">
      <c r="B37" s="125"/>
      <c r="C37" s="214" t="s">
        <v>327</v>
      </c>
      <c r="D37" s="178" t="s">
        <v>28</v>
      </c>
      <c r="E37" s="178" t="s">
        <v>28</v>
      </c>
      <c r="F37" s="184" t="s">
        <v>306</v>
      </c>
      <c r="G37" s="184" t="s">
        <v>321</v>
      </c>
      <c r="H37" s="204" t="s">
        <v>343</v>
      </c>
      <c r="I37" s="204" t="s">
        <v>328</v>
      </c>
      <c r="J37" s="200" t="n">
        <v>0</v>
      </c>
      <c r="K37" s="208" t="n">
        <v>0</v>
      </c>
      <c r="L37" s="208" t="n">
        <v>84.6</v>
      </c>
      <c r="M37" s="208" t="n">
        <v>0</v>
      </c>
      <c r="N37" s="208" t="n">
        <v>84.6</v>
      </c>
      <c r="O37" s="208" t="n">
        <v>84.6</v>
      </c>
      <c r="P37" s="263"/>
    </row>
    <row collapsed="false" customFormat="false" customHeight="true" hidden="true" ht="12.75" outlineLevel="0" r="38">
      <c r="B38" s="125"/>
      <c r="C38" s="214" t="s">
        <v>329</v>
      </c>
      <c r="D38" s="178" t="s">
        <v>28</v>
      </c>
      <c r="E38" s="178" t="s">
        <v>28</v>
      </c>
      <c r="F38" s="184" t="s">
        <v>306</v>
      </c>
      <c r="G38" s="184" t="s">
        <v>321</v>
      </c>
      <c r="H38" s="204" t="s">
        <v>343</v>
      </c>
      <c r="I38" s="204" t="s">
        <v>330</v>
      </c>
      <c r="J38" s="200" t="n">
        <v>0</v>
      </c>
      <c r="K38" s="208" t="n">
        <v>0</v>
      </c>
      <c r="L38" s="208" t="n">
        <v>0</v>
      </c>
      <c r="M38" s="208" t="n">
        <v>0</v>
      </c>
      <c r="N38" s="208" t="n">
        <v>0</v>
      </c>
      <c r="O38" s="208" t="n">
        <v>0</v>
      </c>
      <c r="P38" s="263"/>
    </row>
    <row collapsed="false" customFormat="false" customHeight="true" hidden="true" ht="12.75" outlineLevel="0" r="39">
      <c r="B39" s="125"/>
      <c r="C39" s="214" t="s">
        <v>331</v>
      </c>
      <c r="D39" s="178" t="s">
        <v>28</v>
      </c>
      <c r="E39" s="178" t="s">
        <v>28</v>
      </c>
      <c r="F39" s="184" t="s">
        <v>306</v>
      </c>
      <c r="G39" s="184" t="s">
        <v>321</v>
      </c>
      <c r="H39" s="204" t="s">
        <v>343</v>
      </c>
      <c r="I39" s="204" t="s">
        <v>333</v>
      </c>
      <c r="J39" s="200"/>
      <c r="K39" s="208" t="n">
        <f aca="false">O39-J39</f>
        <v>0</v>
      </c>
      <c r="L39" s="208"/>
      <c r="M39" s="208"/>
      <c r="N39" s="208" t="n">
        <f aca="false">L39+M39</f>
        <v>0</v>
      </c>
      <c r="O39" s="208"/>
      <c r="P39" s="263"/>
    </row>
    <row collapsed="false" customFormat="false" customHeight="true" hidden="false" ht="35.25" outlineLevel="0" r="40">
      <c r="B40" s="125"/>
      <c r="C40" s="214" t="s">
        <v>334</v>
      </c>
      <c r="D40" s="178" t="s">
        <v>28</v>
      </c>
      <c r="E40" s="178" t="s">
        <v>28</v>
      </c>
      <c r="F40" s="184" t="s">
        <v>306</v>
      </c>
      <c r="G40" s="184" t="s">
        <v>321</v>
      </c>
      <c r="H40" s="204" t="s">
        <v>343</v>
      </c>
      <c r="I40" s="204" t="s">
        <v>335</v>
      </c>
      <c r="J40" s="200" t="n">
        <v>0</v>
      </c>
      <c r="K40" s="208" t="n">
        <v>0</v>
      </c>
      <c r="L40" s="208" t="n">
        <v>54.65</v>
      </c>
      <c r="M40" s="208" t="n">
        <v>0</v>
      </c>
      <c r="N40" s="208" t="n">
        <v>54.65</v>
      </c>
      <c r="O40" s="208" t="n">
        <v>54.65</v>
      </c>
      <c r="P40" s="263"/>
    </row>
    <row collapsed="false" customFormat="false" customHeight="true" hidden="true" ht="12.75" outlineLevel="0" r="41">
      <c r="B41" s="125"/>
      <c r="C41" s="85" t="s">
        <v>345</v>
      </c>
      <c r="D41" s="178" t="s">
        <v>28</v>
      </c>
      <c r="E41" s="178" t="s">
        <v>28</v>
      </c>
      <c r="F41" s="184" t="s">
        <v>306</v>
      </c>
      <c r="G41" s="184" t="s">
        <v>346</v>
      </c>
      <c r="H41" s="184" t="s">
        <v>347</v>
      </c>
      <c r="I41" s="184"/>
      <c r="J41" s="208" t="n">
        <f aca="false">J42</f>
        <v>1</v>
      </c>
      <c r="K41" s="219" t="n">
        <f aca="false">K42</f>
        <v>0</v>
      </c>
      <c r="L41" s="219"/>
      <c r="M41" s="219"/>
      <c r="N41" s="200" t="n">
        <f aca="false">N42</f>
        <v>0</v>
      </c>
      <c r="O41" s="200" t="n">
        <f aca="false">O42</f>
        <v>0</v>
      </c>
      <c r="P41" s="264" t="n">
        <f aca="false">P42</f>
        <v>1</v>
      </c>
    </row>
    <row collapsed="false" customFormat="false" customHeight="true" hidden="true" ht="12.75" outlineLevel="0" r="42">
      <c r="B42" s="125"/>
      <c r="C42" s="218" t="s">
        <v>307</v>
      </c>
      <c r="D42" s="178" t="s">
        <v>28</v>
      </c>
      <c r="E42" s="178" t="s">
        <v>28</v>
      </c>
      <c r="F42" s="184" t="s">
        <v>306</v>
      </c>
      <c r="G42" s="184" t="s">
        <v>346</v>
      </c>
      <c r="H42" s="184" t="s">
        <v>428</v>
      </c>
      <c r="I42" s="184"/>
      <c r="J42" s="208" t="n">
        <f aca="false">J43</f>
        <v>1</v>
      </c>
      <c r="K42" s="219" t="n">
        <f aca="false">K43</f>
        <v>0</v>
      </c>
      <c r="L42" s="219"/>
      <c r="M42" s="219"/>
      <c r="N42" s="208" t="n">
        <f aca="false">N43</f>
        <v>0</v>
      </c>
      <c r="O42" s="208" t="n">
        <f aca="false">O43</f>
        <v>0</v>
      </c>
      <c r="P42" s="265" t="n">
        <f aca="false">P43</f>
        <v>1</v>
      </c>
    </row>
    <row collapsed="false" customFormat="false" customHeight="true" hidden="true" ht="12.75" outlineLevel="0" r="43">
      <c r="B43" s="125"/>
      <c r="C43" s="220" t="s">
        <v>352</v>
      </c>
      <c r="D43" s="178" t="s">
        <v>28</v>
      </c>
      <c r="E43" s="178" t="s">
        <v>28</v>
      </c>
      <c r="F43" s="184" t="s">
        <v>306</v>
      </c>
      <c r="G43" s="184" t="s">
        <v>346</v>
      </c>
      <c r="H43" s="184" t="s">
        <v>428</v>
      </c>
      <c r="I43" s="184" t="s">
        <v>82</v>
      </c>
      <c r="J43" s="208" t="n">
        <f aca="false">J44</f>
        <v>1</v>
      </c>
      <c r="K43" s="219" t="n">
        <f aca="false">K44</f>
        <v>0</v>
      </c>
      <c r="L43" s="219"/>
      <c r="M43" s="219"/>
      <c r="N43" s="208" t="n">
        <f aca="false">N44</f>
        <v>0</v>
      </c>
      <c r="O43" s="208" t="n">
        <f aca="false">O44</f>
        <v>0</v>
      </c>
      <c r="P43" s="265" t="n">
        <f aca="false">P44</f>
        <v>1</v>
      </c>
    </row>
    <row collapsed="false" customFormat="false" customHeight="true" hidden="true" ht="12.75" outlineLevel="0" r="44">
      <c r="B44" s="125"/>
      <c r="C44" s="214" t="s">
        <v>354</v>
      </c>
      <c r="D44" s="178" t="s">
        <v>28</v>
      </c>
      <c r="E44" s="178" t="s">
        <v>28</v>
      </c>
      <c r="F44" s="184" t="s">
        <v>306</v>
      </c>
      <c r="G44" s="184" t="s">
        <v>346</v>
      </c>
      <c r="H44" s="184" t="s">
        <v>428</v>
      </c>
      <c r="I44" s="184" t="s">
        <v>355</v>
      </c>
      <c r="J44" s="208" t="n">
        <v>1</v>
      </c>
      <c r="K44" s="219" t="n">
        <v>0</v>
      </c>
      <c r="L44" s="219"/>
      <c r="M44" s="219"/>
      <c r="N44" s="208" t="n">
        <v>0</v>
      </c>
      <c r="O44" s="208" t="n">
        <v>0</v>
      </c>
      <c r="P44" s="265" t="n">
        <v>1</v>
      </c>
    </row>
    <row collapsed="false" customFormat="false" customHeight="true" hidden="true" ht="12.75" outlineLevel="0" r="45">
      <c r="B45" s="125"/>
      <c r="C45" s="222"/>
      <c r="D45" s="199"/>
      <c r="E45" s="178" t="s">
        <v>28</v>
      </c>
      <c r="F45" s="215"/>
      <c r="G45" s="215"/>
      <c r="H45" s="216"/>
      <c r="I45" s="216"/>
      <c r="J45" s="200"/>
      <c r="K45" s="200"/>
      <c r="L45" s="200"/>
      <c r="M45" s="200"/>
      <c r="N45" s="200"/>
      <c r="O45" s="200"/>
      <c r="P45" s="263"/>
    </row>
    <row collapsed="false" customFormat="false" customHeight="true" hidden="true" ht="12.75" outlineLevel="0" r="46">
      <c r="B46" s="125"/>
      <c r="C46" s="220"/>
      <c r="D46" s="178"/>
      <c r="E46" s="178" t="s">
        <v>28</v>
      </c>
      <c r="F46" s="184"/>
      <c r="G46" s="184"/>
      <c r="H46" s="204"/>
      <c r="I46" s="204"/>
      <c r="J46" s="208"/>
      <c r="K46" s="208"/>
      <c r="L46" s="208"/>
      <c r="M46" s="208"/>
      <c r="N46" s="208"/>
      <c r="O46" s="208"/>
      <c r="P46" s="263"/>
    </row>
    <row collapsed="false" customFormat="false" customHeight="true" hidden="true" ht="12.75" outlineLevel="0" r="47">
      <c r="B47" s="125"/>
      <c r="C47" s="214"/>
      <c r="D47" s="178"/>
      <c r="E47" s="178" t="s">
        <v>28</v>
      </c>
      <c r="F47" s="184"/>
      <c r="G47" s="184"/>
      <c r="H47" s="184"/>
      <c r="I47" s="184"/>
      <c r="J47" s="208"/>
      <c r="K47" s="219"/>
      <c r="L47" s="219"/>
      <c r="M47" s="219"/>
      <c r="N47" s="208"/>
      <c r="O47" s="208"/>
      <c r="P47" s="263"/>
    </row>
    <row collapsed="false" customFormat="true" customHeight="true" hidden="false" ht="20.45" outlineLevel="0" r="48" s="223">
      <c r="B48" s="122"/>
      <c r="C48" s="224" t="s">
        <v>174</v>
      </c>
      <c r="D48" s="199" t="s">
        <v>28</v>
      </c>
      <c r="E48" s="199" t="s">
        <v>28</v>
      </c>
      <c r="F48" s="215" t="s">
        <v>306</v>
      </c>
      <c r="G48" s="215" t="s">
        <v>346</v>
      </c>
      <c r="H48" s="215"/>
      <c r="I48" s="215"/>
      <c r="J48" s="200"/>
      <c r="K48" s="217" t="n">
        <f aca="false">K49</f>
        <v>0</v>
      </c>
      <c r="L48" s="200" t="n">
        <f aca="false">L49</f>
        <v>1</v>
      </c>
      <c r="M48" s="200" t="n">
        <f aca="false">M49</f>
        <v>0</v>
      </c>
      <c r="N48" s="200" t="n">
        <f aca="false">N49</f>
        <v>1</v>
      </c>
      <c r="O48" s="200" t="n">
        <f aca="false">O49</f>
        <v>1</v>
      </c>
      <c r="P48" s="263"/>
    </row>
    <row collapsed="false" customFormat="false" customHeight="true" hidden="false" ht="33" outlineLevel="0" r="49">
      <c r="B49" s="125"/>
      <c r="C49" s="205" t="s">
        <v>307</v>
      </c>
      <c r="D49" s="178" t="s">
        <v>28</v>
      </c>
      <c r="E49" s="178" t="s">
        <v>28</v>
      </c>
      <c r="F49" s="184" t="s">
        <v>306</v>
      </c>
      <c r="G49" s="184" t="s">
        <v>346</v>
      </c>
      <c r="H49" s="184" t="s">
        <v>315</v>
      </c>
      <c r="I49" s="184"/>
      <c r="J49" s="208" t="n">
        <f aca="false">J50</f>
        <v>0</v>
      </c>
      <c r="K49" s="219" t="n">
        <f aca="false">K50</f>
        <v>0</v>
      </c>
      <c r="L49" s="208" t="n">
        <f aca="false">L50</f>
        <v>1</v>
      </c>
      <c r="M49" s="208" t="n">
        <f aca="false">M50</f>
        <v>0</v>
      </c>
      <c r="N49" s="208" t="n">
        <f aca="false">N50</f>
        <v>1</v>
      </c>
      <c r="O49" s="208" t="n">
        <f aca="false">O50</f>
        <v>1</v>
      </c>
      <c r="P49" s="263"/>
    </row>
    <row collapsed="false" customFormat="false" customHeight="true" hidden="false" ht="30" outlineLevel="0" r="50">
      <c r="B50" s="125"/>
      <c r="C50" s="220" t="s">
        <v>352</v>
      </c>
      <c r="D50" s="178" t="s">
        <v>28</v>
      </c>
      <c r="E50" s="178" t="s">
        <v>28</v>
      </c>
      <c r="F50" s="184" t="s">
        <v>306</v>
      </c>
      <c r="G50" s="184" t="s">
        <v>346</v>
      </c>
      <c r="H50" s="184" t="s">
        <v>353</v>
      </c>
      <c r="I50" s="184" t="s">
        <v>82</v>
      </c>
      <c r="J50" s="208" t="n">
        <f aca="false">J51</f>
        <v>0</v>
      </c>
      <c r="K50" s="219" t="n">
        <v>0</v>
      </c>
      <c r="L50" s="208" t="n">
        <f aca="false">L51</f>
        <v>1</v>
      </c>
      <c r="M50" s="208" t="n">
        <f aca="false">M51</f>
        <v>0</v>
      </c>
      <c r="N50" s="208" t="n">
        <f aca="false">N51</f>
        <v>1</v>
      </c>
      <c r="O50" s="208" t="n">
        <f aca="false">O51</f>
        <v>1</v>
      </c>
      <c r="P50" s="263"/>
    </row>
    <row collapsed="false" customFormat="false" customHeight="true" hidden="false" ht="20.25" outlineLevel="0" r="51">
      <c r="B51" s="125"/>
      <c r="C51" s="214" t="s">
        <v>354</v>
      </c>
      <c r="D51" s="178" t="s">
        <v>28</v>
      </c>
      <c r="E51" s="178" t="s">
        <v>28</v>
      </c>
      <c r="F51" s="184" t="s">
        <v>306</v>
      </c>
      <c r="G51" s="184" t="s">
        <v>346</v>
      </c>
      <c r="H51" s="184" t="s">
        <v>353</v>
      </c>
      <c r="I51" s="184" t="s">
        <v>355</v>
      </c>
      <c r="J51" s="208" t="n">
        <v>0</v>
      </c>
      <c r="K51" s="219" t="n">
        <v>0</v>
      </c>
      <c r="L51" s="219" t="n">
        <v>1</v>
      </c>
      <c r="M51" s="219"/>
      <c r="N51" s="208" t="n">
        <f aca="false">L51+M51</f>
        <v>1</v>
      </c>
      <c r="O51" s="208" t="n">
        <v>1</v>
      </c>
      <c r="P51" s="263"/>
    </row>
    <row collapsed="false" customFormat="false" customHeight="false" hidden="true" ht="12.75" outlineLevel="0" r="52">
      <c r="B52" s="125"/>
      <c r="C52" s="85" t="s">
        <v>345</v>
      </c>
      <c r="D52" s="178" t="s">
        <v>28</v>
      </c>
      <c r="E52" s="178" t="s">
        <v>28</v>
      </c>
      <c r="F52" s="184" t="s">
        <v>308</v>
      </c>
      <c r="G52" s="184"/>
      <c r="H52" s="184"/>
      <c r="I52" s="184"/>
      <c r="J52" s="208" t="n">
        <f aca="false">J54</f>
        <v>45.7</v>
      </c>
      <c r="K52" s="219" t="n">
        <f aca="false">K54</f>
        <v>0</v>
      </c>
      <c r="L52" s="219"/>
      <c r="M52" s="219"/>
      <c r="N52" s="208" t="n">
        <f aca="false">N54</f>
        <v>92</v>
      </c>
      <c r="O52" s="208" t="n">
        <f aca="false">O54</f>
        <v>92</v>
      </c>
      <c r="P52" s="263"/>
    </row>
    <row collapsed="false" customFormat="true" customHeight="false" hidden="false" ht="15.95" outlineLevel="0" r="53" s="223">
      <c r="B53" s="122" t="s">
        <v>357</v>
      </c>
      <c r="C53" s="203" t="s">
        <v>358</v>
      </c>
      <c r="D53" s="199" t="s">
        <v>28</v>
      </c>
      <c r="E53" s="199" t="s">
        <v>28</v>
      </c>
      <c r="F53" s="215" t="s">
        <v>308</v>
      </c>
      <c r="G53" s="215" t="s">
        <v>360</v>
      </c>
      <c r="H53" s="215"/>
      <c r="I53" s="215"/>
      <c r="J53" s="200"/>
      <c r="K53" s="217"/>
      <c r="L53" s="200" t="n">
        <f aca="false">L54</f>
        <v>53.2</v>
      </c>
      <c r="M53" s="200" t="n">
        <f aca="false">M54</f>
        <v>-38.8</v>
      </c>
      <c r="N53" s="200" t="n">
        <f aca="false">N54</f>
        <v>92</v>
      </c>
      <c r="O53" s="200" t="n">
        <f aca="false">O54</f>
        <v>92</v>
      </c>
      <c r="P53" s="263"/>
    </row>
    <row collapsed="false" customFormat="true" customHeight="true" hidden="false" ht="33" outlineLevel="0" r="54" s="223">
      <c r="B54" s="122"/>
      <c r="C54" s="226" t="s">
        <v>359</v>
      </c>
      <c r="D54" s="199" t="s">
        <v>28</v>
      </c>
      <c r="E54" s="199" t="s">
        <v>28</v>
      </c>
      <c r="F54" s="215" t="s">
        <v>308</v>
      </c>
      <c r="G54" s="215" t="s">
        <v>360</v>
      </c>
      <c r="H54" s="215"/>
      <c r="I54" s="215"/>
      <c r="J54" s="200" t="n">
        <f aca="false">J55</f>
        <v>45.7</v>
      </c>
      <c r="K54" s="217" t="n">
        <f aca="false">K55</f>
        <v>0</v>
      </c>
      <c r="L54" s="200" t="n">
        <f aca="false">L63</f>
        <v>53.2</v>
      </c>
      <c r="M54" s="200" t="n">
        <f aca="false">M63</f>
        <v>-38.8</v>
      </c>
      <c r="N54" s="200" t="n">
        <f aca="false">N63</f>
        <v>92</v>
      </c>
      <c r="O54" s="200" t="n">
        <f aca="false">O63</f>
        <v>92</v>
      </c>
      <c r="P54" s="263" t="n">
        <f aca="false">P55</f>
        <v>45.7</v>
      </c>
    </row>
    <row collapsed="false" customFormat="false" customHeight="true" hidden="true" ht="12.75" outlineLevel="0" r="55">
      <c r="B55" s="125"/>
      <c r="C55" s="220" t="s">
        <v>361</v>
      </c>
      <c r="D55" s="178" t="s">
        <v>28</v>
      </c>
      <c r="E55" s="178" t="s">
        <v>28</v>
      </c>
      <c r="F55" s="184" t="s">
        <v>308</v>
      </c>
      <c r="G55" s="184" t="s">
        <v>360</v>
      </c>
      <c r="H55" s="184" t="s">
        <v>362</v>
      </c>
      <c r="I55" s="184"/>
      <c r="J55" s="208" t="n">
        <f aca="false">J56+J57</f>
        <v>45.7</v>
      </c>
      <c r="K55" s="219" t="n">
        <v>0</v>
      </c>
      <c r="L55" s="219"/>
      <c r="M55" s="219"/>
      <c r="N55" s="208" t="n">
        <f aca="false">N56+N57</f>
        <v>0</v>
      </c>
      <c r="O55" s="208" t="n">
        <f aca="false">O56+O57</f>
        <v>0</v>
      </c>
      <c r="P55" s="266" t="n">
        <f aca="false">P56+P57</f>
        <v>45.7</v>
      </c>
    </row>
    <row collapsed="false" customFormat="false" customHeight="true" hidden="true" ht="12.75" outlineLevel="0" r="56">
      <c r="B56" s="125"/>
      <c r="C56" s="206" t="s">
        <v>311</v>
      </c>
      <c r="D56" s="178" t="s">
        <v>28</v>
      </c>
      <c r="E56" s="178" t="s">
        <v>28</v>
      </c>
      <c r="F56" s="184" t="s">
        <v>308</v>
      </c>
      <c r="G56" s="184" t="s">
        <v>360</v>
      </c>
      <c r="H56" s="184" t="s">
        <v>362</v>
      </c>
      <c r="I56" s="184" t="s">
        <v>312</v>
      </c>
      <c r="J56" s="208" t="n">
        <v>45.7</v>
      </c>
      <c r="K56" s="219" t="n">
        <v>0</v>
      </c>
      <c r="L56" s="219"/>
      <c r="M56" s="219"/>
      <c r="N56" s="208" t="n">
        <v>0</v>
      </c>
      <c r="O56" s="208" t="n">
        <v>0</v>
      </c>
      <c r="P56" s="266" t="n">
        <v>43.7</v>
      </c>
    </row>
    <row collapsed="false" customFormat="false" customHeight="true" hidden="true" ht="12.75" outlineLevel="0" r="57">
      <c r="B57" s="125"/>
      <c r="C57" s="214" t="s">
        <v>329</v>
      </c>
      <c r="D57" s="178" t="s">
        <v>28</v>
      </c>
      <c r="E57" s="178" t="s">
        <v>28</v>
      </c>
      <c r="F57" s="184" t="s">
        <v>308</v>
      </c>
      <c r="G57" s="184" t="s">
        <v>360</v>
      </c>
      <c r="H57" s="184" t="s">
        <v>362</v>
      </c>
      <c r="I57" s="184" t="s">
        <v>330</v>
      </c>
      <c r="J57" s="208"/>
      <c r="K57" s="219" t="n">
        <f aca="false">O57-J57</f>
        <v>0</v>
      </c>
      <c r="L57" s="219"/>
      <c r="M57" s="219"/>
      <c r="N57" s="208"/>
      <c r="O57" s="208"/>
      <c r="P57" s="266" t="n">
        <v>2</v>
      </c>
    </row>
    <row collapsed="false" customFormat="false" customHeight="false" hidden="true" ht="12.75" outlineLevel="0" r="58">
      <c r="B58" s="227"/>
      <c r="C58" s="228"/>
      <c r="D58" s="229"/>
      <c r="E58" s="178" t="s">
        <v>28</v>
      </c>
      <c r="F58" s="230"/>
      <c r="G58" s="230"/>
      <c r="H58" s="230"/>
      <c r="I58" s="230"/>
      <c r="J58" s="231"/>
      <c r="K58" s="232"/>
      <c r="L58" s="232"/>
      <c r="M58" s="232"/>
      <c r="N58" s="231"/>
      <c r="O58" s="231"/>
      <c r="P58" s="267"/>
    </row>
    <row collapsed="false" customFormat="false" customHeight="true" hidden="true" ht="12.75" outlineLevel="0" r="59">
      <c r="B59" s="125"/>
      <c r="C59" s="198"/>
      <c r="D59" s="199"/>
      <c r="E59" s="178" t="s">
        <v>28</v>
      </c>
      <c r="F59" s="215"/>
      <c r="G59" s="215"/>
      <c r="H59" s="215"/>
      <c r="I59" s="215"/>
      <c r="J59" s="233"/>
      <c r="K59" s="233"/>
      <c r="L59" s="233"/>
      <c r="M59" s="233"/>
      <c r="N59" s="233"/>
      <c r="O59" s="233"/>
      <c r="P59" s="268"/>
    </row>
    <row collapsed="false" customFormat="false" customHeight="true" hidden="true" ht="12.75" outlineLevel="0" r="60">
      <c r="B60" s="125"/>
      <c r="C60" s="234"/>
      <c r="D60" s="199"/>
      <c r="E60" s="178" t="s">
        <v>28</v>
      </c>
      <c r="F60" s="215"/>
      <c r="G60" s="215"/>
      <c r="H60" s="215"/>
      <c r="I60" s="215"/>
      <c r="J60" s="233"/>
      <c r="K60" s="233"/>
      <c r="L60" s="233"/>
      <c r="M60" s="233"/>
      <c r="N60" s="233"/>
      <c r="O60" s="233"/>
      <c r="P60" s="268"/>
    </row>
    <row collapsed="false" customFormat="false" customHeight="true" hidden="true" ht="12.75" outlineLevel="0" r="61">
      <c r="B61" s="125"/>
      <c r="C61" s="220"/>
      <c r="D61" s="178"/>
      <c r="E61" s="178" t="s">
        <v>28</v>
      </c>
      <c r="F61" s="184"/>
      <c r="G61" s="184"/>
      <c r="H61" s="184"/>
      <c r="I61" s="184"/>
      <c r="J61" s="235"/>
      <c r="K61" s="235"/>
      <c r="L61" s="235"/>
      <c r="M61" s="235"/>
      <c r="N61" s="235"/>
      <c r="O61" s="235"/>
      <c r="P61" s="269"/>
    </row>
    <row collapsed="false" customFormat="false" customHeight="true" hidden="true" ht="12.75" outlineLevel="0" r="62">
      <c r="B62" s="125"/>
      <c r="C62" s="214"/>
      <c r="D62" s="178"/>
      <c r="E62" s="178" t="s">
        <v>28</v>
      </c>
      <c r="F62" s="184"/>
      <c r="G62" s="184"/>
      <c r="H62" s="184"/>
      <c r="I62" s="184"/>
      <c r="J62" s="208"/>
      <c r="K62" s="219"/>
      <c r="L62" s="219"/>
      <c r="M62" s="219"/>
      <c r="N62" s="208"/>
      <c r="O62" s="208"/>
      <c r="P62" s="269"/>
    </row>
    <row collapsed="false" customFormat="false" customHeight="true" hidden="false" ht="51.4" outlineLevel="0" r="63">
      <c r="B63" s="125"/>
      <c r="C63" s="214" t="s">
        <v>338</v>
      </c>
      <c r="D63" s="178" t="s">
        <v>28</v>
      </c>
      <c r="E63" s="178" t="s">
        <v>28</v>
      </c>
      <c r="F63" s="184" t="s">
        <v>308</v>
      </c>
      <c r="G63" s="184" t="s">
        <v>360</v>
      </c>
      <c r="H63" s="204" t="s">
        <v>337</v>
      </c>
      <c r="I63" s="184"/>
      <c r="J63" s="208" t="n">
        <f aca="false">J64</f>
        <v>0</v>
      </c>
      <c r="K63" s="219" t="n">
        <v>0</v>
      </c>
      <c r="L63" s="208" t="n">
        <f aca="false">L64</f>
        <v>53.2</v>
      </c>
      <c r="M63" s="208" t="n">
        <f aca="false">M64</f>
        <v>-38.8</v>
      </c>
      <c r="N63" s="208" t="n">
        <f aca="false">N64</f>
        <v>92</v>
      </c>
      <c r="O63" s="208" t="n">
        <f aca="false">O64</f>
        <v>92</v>
      </c>
      <c r="P63" s="269"/>
    </row>
    <row collapsed="false" customFormat="false" customHeight="true" hidden="false" ht="53.1" outlineLevel="0" r="64">
      <c r="B64" s="125"/>
      <c r="C64" s="220" t="s">
        <v>364</v>
      </c>
      <c r="D64" s="178" t="s">
        <v>28</v>
      </c>
      <c r="E64" s="178" t="s">
        <v>28</v>
      </c>
      <c r="F64" s="184" t="s">
        <v>308</v>
      </c>
      <c r="G64" s="184" t="s">
        <v>360</v>
      </c>
      <c r="H64" s="204" t="s">
        <v>365</v>
      </c>
      <c r="I64" s="184"/>
      <c r="J64" s="208" t="n">
        <f aca="false">J65+J67</f>
        <v>0</v>
      </c>
      <c r="K64" s="219" t="n">
        <v>0</v>
      </c>
      <c r="L64" s="208" t="n">
        <f aca="false">L65</f>
        <v>53.2</v>
      </c>
      <c r="M64" s="208" t="n">
        <f aca="false">M65</f>
        <v>-38.8</v>
      </c>
      <c r="N64" s="208" t="n">
        <f aca="false">N65</f>
        <v>92</v>
      </c>
      <c r="O64" s="208" t="n">
        <f aca="false">O65</f>
        <v>92</v>
      </c>
      <c r="P64" s="269"/>
    </row>
    <row collapsed="false" customFormat="false" customHeight="true" hidden="false" ht="89.25" outlineLevel="0" r="65">
      <c r="B65" s="125"/>
      <c r="C65" s="206" t="s">
        <v>366</v>
      </c>
      <c r="D65" s="178" t="s">
        <v>28</v>
      </c>
      <c r="E65" s="178" t="s">
        <v>28</v>
      </c>
      <c r="F65" s="184" t="s">
        <v>308</v>
      </c>
      <c r="G65" s="184" t="s">
        <v>360</v>
      </c>
      <c r="H65" s="184" t="s">
        <v>367</v>
      </c>
      <c r="I65" s="184" t="s">
        <v>82</v>
      </c>
      <c r="J65" s="208" t="n">
        <v>0</v>
      </c>
      <c r="K65" s="219" t="n">
        <v>0</v>
      </c>
      <c r="L65" s="208" t="n">
        <f aca="false">L66+L69+L70</f>
        <v>53.2</v>
      </c>
      <c r="M65" s="208" t="n">
        <f aca="false">M66+M69+M70</f>
        <v>-38.8</v>
      </c>
      <c r="N65" s="208" t="n">
        <f aca="false">N66+N69+N70</f>
        <v>92</v>
      </c>
      <c r="O65" s="208" t="n">
        <f aca="false">O66+O69+O70</f>
        <v>92</v>
      </c>
      <c r="P65" s="269"/>
    </row>
    <row collapsed="false" customFormat="false" customHeight="true" hidden="false" ht="46.7" outlineLevel="0" r="66">
      <c r="B66" s="125"/>
      <c r="C66" s="206" t="s">
        <v>311</v>
      </c>
      <c r="D66" s="178" t="s">
        <v>28</v>
      </c>
      <c r="E66" s="178" t="s">
        <v>28</v>
      </c>
      <c r="F66" s="184" t="s">
        <v>308</v>
      </c>
      <c r="G66" s="184" t="s">
        <v>360</v>
      </c>
      <c r="H66" s="184" t="s">
        <v>367</v>
      </c>
      <c r="I66" s="184" t="s">
        <v>312</v>
      </c>
      <c r="J66" s="225" t="s">
        <v>356</v>
      </c>
      <c r="K66" s="219" t="n">
        <v>0</v>
      </c>
      <c r="L66" s="219" t="n">
        <v>40.2</v>
      </c>
      <c r="M66" s="219" t="n">
        <f aca="false">L66-N66</f>
        <v>-24</v>
      </c>
      <c r="N66" s="208" t="n">
        <v>64.2</v>
      </c>
      <c r="O66" s="208" t="n">
        <v>64.2</v>
      </c>
      <c r="P66" s="269"/>
    </row>
    <row collapsed="false" customFormat="false" customHeight="true" hidden="true" ht="12.75" outlineLevel="0" r="67">
      <c r="B67" s="125"/>
      <c r="C67" s="207" t="s">
        <v>368</v>
      </c>
      <c r="D67" s="178" t="s">
        <v>28</v>
      </c>
      <c r="E67" s="178" t="s">
        <v>28</v>
      </c>
      <c r="F67" s="184" t="s">
        <v>321</v>
      </c>
      <c r="G67" s="184" t="s">
        <v>369</v>
      </c>
      <c r="H67" s="215"/>
      <c r="I67" s="215"/>
      <c r="J67" s="200" t="n">
        <f aca="false">J68</f>
        <v>0</v>
      </c>
      <c r="K67" s="217" t="n">
        <f aca="false">O67-J67</f>
        <v>0</v>
      </c>
      <c r="L67" s="217"/>
      <c r="M67" s="217"/>
      <c r="N67" s="208" t="n">
        <f aca="false">L67+M67</f>
        <v>0</v>
      </c>
      <c r="O67" s="200" t="n">
        <f aca="false">O68</f>
        <v>0</v>
      </c>
      <c r="P67" s="269"/>
    </row>
    <row collapsed="false" customFormat="false" customHeight="true" hidden="true" ht="12.75" outlineLevel="0" r="68">
      <c r="B68" s="125"/>
      <c r="C68" s="214" t="s">
        <v>329</v>
      </c>
      <c r="D68" s="178" t="s">
        <v>28</v>
      </c>
      <c r="E68" s="178" t="s">
        <v>28</v>
      </c>
      <c r="F68" s="184" t="s">
        <v>321</v>
      </c>
      <c r="G68" s="184" t="s">
        <v>369</v>
      </c>
      <c r="H68" s="184" t="s">
        <v>370</v>
      </c>
      <c r="I68" s="184" t="s">
        <v>330</v>
      </c>
      <c r="J68" s="208" t="n">
        <v>0</v>
      </c>
      <c r="K68" s="219" t="n">
        <f aca="false">O68-J68</f>
        <v>0</v>
      </c>
      <c r="L68" s="219"/>
      <c r="M68" s="219"/>
      <c r="N68" s="208" t="n">
        <f aca="false">L68+M68</f>
        <v>0</v>
      </c>
      <c r="O68" s="208" t="n">
        <v>0</v>
      </c>
      <c r="P68" s="269"/>
    </row>
    <row collapsed="false" customFormat="false" customHeight="true" hidden="false" ht="35.25" outlineLevel="0" r="69">
      <c r="B69" s="125"/>
      <c r="C69" s="206" t="s">
        <v>318</v>
      </c>
      <c r="D69" s="178" t="s">
        <v>28</v>
      </c>
      <c r="E69" s="178" t="s">
        <v>28</v>
      </c>
      <c r="F69" s="184" t="s">
        <v>308</v>
      </c>
      <c r="G69" s="184" t="s">
        <v>360</v>
      </c>
      <c r="H69" s="184" t="s">
        <v>367</v>
      </c>
      <c r="I69" s="204" t="s">
        <v>319</v>
      </c>
      <c r="J69" s="208"/>
      <c r="K69" s="219"/>
      <c r="L69" s="219" t="n">
        <v>13</v>
      </c>
      <c r="M69" s="219" t="n">
        <f aca="false">L69-N69</f>
        <v>-14.8</v>
      </c>
      <c r="N69" s="208" t="n">
        <v>27.8</v>
      </c>
      <c r="O69" s="208" t="n">
        <v>27.8</v>
      </c>
      <c r="P69" s="269"/>
    </row>
    <row collapsed="false" customFormat="false" customHeight="true" hidden="true" ht="12.75" outlineLevel="0" r="70">
      <c r="B70" s="125"/>
      <c r="C70" s="214" t="s">
        <v>329</v>
      </c>
      <c r="D70" s="178"/>
      <c r="E70" s="178" t="s">
        <v>28</v>
      </c>
      <c r="F70" s="184" t="s">
        <v>308</v>
      </c>
      <c r="G70" s="184" t="s">
        <v>360</v>
      </c>
      <c r="H70" s="184" t="s">
        <v>367</v>
      </c>
      <c r="I70" s="204" t="s">
        <v>330</v>
      </c>
      <c r="J70" s="208"/>
      <c r="K70" s="219"/>
      <c r="L70" s="219"/>
      <c r="M70" s="219"/>
      <c r="N70" s="208" t="n">
        <f aca="false">L70+M70</f>
        <v>0</v>
      </c>
      <c r="O70" s="208" t="n">
        <v>0</v>
      </c>
      <c r="P70" s="269"/>
    </row>
    <row collapsed="false" customFormat="false" customHeight="true" hidden="true" ht="12.75" outlineLevel="0" r="71">
      <c r="B71" s="122" t="s">
        <v>371</v>
      </c>
      <c r="C71" s="140" t="s">
        <v>265</v>
      </c>
      <c r="D71" s="178" t="s">
        <v>28</v>
      </c>
      <c r="E71" s="199" t="s">
        <v>28</v>
      </c>
      <c r="F71" s="215" t="s">
        <v>321</v>
      </c>
      <c r="G71" s="184"/>
      <c r="H71" s="184"/>
      <c r="I71" s="184"/>
      <c r="J71" s="200" t="n">
        <f aca="false">J72</f>
        <v>0</v>
      </c>
      <c r="K71" s="217" t="n">
        <f aca="false">O71-J71</f>
        <v>0</v>
      </c>
      <c r="L71" s="217"/>
      <c r="M71" s="217"/>
      <c r="N71" s="200" t="n">
        <f aca="false">N72</f>
        <v>0</v>
      </c>
      <c r="O71" s="200" t="n">
        <f aca="false">O72</f>
        <v>0</v>
      </c>
      <c r="P71" s="269"/>
    </row>
    <row collapsed="false" customFormat="false" customHeight="true" hidden="true" ht="12.75" outlineLevel="0" r="72">
      <c r="B72" s="125"/>
      <c r="C72" s="205" t="s">
        <v>320</v>
      </c>
      <c r="D72" s="178" t="s">
        <v>28</v>
      </c>
      <c r="E72" s="178" t="s">
        <v>28</v>
      </c>
      <c r="F72" s="184" t="s">
        <v>321</v>
      </c>
      <c r="G72" s="184" t="s">
        <v>369</v>
      </c>
      <c r="H72" s="184" t="s">
        <v>337</v>
      </c>
      <c r="I72" s="184"/>
      <c r="J72" s="208" t="n">
        <v>0</v>
      </c>
      <c r="K72" s="219" t="n">
        <f aca="false">O72-J72</f>
        <v>0</v>
      </c>
      <c r="L72" s="219"/>
      <c r="M72" s="219"/>
      <c r="N72" s="208" t="n">
        <f aca="false">N73</f>
        <v>0</v>
      </c>
      <c r="O72" s="208" t="n">
        <f aca="false">O73</f>
        <v>0</v>
      </c>
      <c r="P72" s="269"/>
    </row>
    <row collapsed="false" customFormat="false" customHeight="true" hidden="true" ht="12.75" outlineLevel="0" r="73">
      <c r="B73" s="125"/>
      <c r="C73" s="220" t="s">
        <v>376</v>
      </c>
      <c r="D73" s="178" t="s">
        <v>28</v>
      </c>
      <c r="E73" s="178" t="s">
        <v>28</v>
      </c>
      <c r="F73" s="184" t="s">
        <v>321</v>
      </c>
      <c r="G73" s="184" t="s">
        <v>369</v>
      </c>
      <c r="H73" s="184" t="s">
        <v>365</v>
      </c>
      <c r="I73" s="184"/>
      <c r="J73" s="200" t="n">
        <f aca="false">J74</f>
        <v>0</v>
      </c>
      <c r="K73" s="219" t="n">
        <f aca="false">O73-J73</f>
        <v>0</v>
      </c>
      <c r="L73" s="219"/>
      <c r="M73" s="219"/>
      <c r="N73" s="208" t="n">
        <f aca="false">N74</f>
        <v>0</v>
      </c>
      <c r="O73" s="208" t="n">
        <f aca="false">O74</f>
        <v>0</v>
      </c>
      <c r="P73" s="269"/>
    </row>
    <row collapsed="false" customFormat="false" customHeight="true" hidden="true" ht="12.75" outlineLevel="0" r="74">
      <c r="B74" s="125"/>
      <c r="C74" s="214" t="s">
        <v>377</v>
      </c>
      <c r="D74" s="178" t="s">
        <v>28</v>
      </c>
      <c r="E74" s="178" t="s">
        <v>28</v>
      </c>
      <c r="F74" s="184" t="s">
        <v>321</v>
      </c>
      <c r="G74" s="184" t="s">
        <v>369</v>
      </c>
      <c r="H74" s="184" t="s">
        <v>378</v>
      </c>
      <c r="I74" s="184" t="s">
        <v>82</v>
      </c>
      <c r="J74" s="208" t="n">
        <v>0</v>
      </c>
      <c r="K74" s="219" t="n">
        <f aca="false">O74-J74</f>
        <v>0</v>
      </c>
      <c r="L74" s="219"/>
      <c r="M74" s="219"/>
      <c r="N74" s="208" t="n">
        <v>0</v>
      </c>
      <c r="O74" s="208" t="n">
        <v>0</v>
      </c>
      <c r="P74" s="269"/>
    </row>
    <row collapsed="false" customFormat="false" customHeight="true" hidden="true" ht="12.75" outlineLevel="0" r="75">
      <c r="B75" s="125"/>
      <c r="C75" s="206" t="s">
        <v>311</v>
      </c>
      <c r="D75" s="178" t="s">
        <v>28</v>
      </c>
      <c r="E75" s="178" t="s">
        <v>28</v>
      </c>
      <c r="F75" s="184" t="s">
        <v>321</v>
      </c>
      <c r="G75" s="184" t="s">
        <v>369</v>
      </c>
      <c r="H75" s="184" t="s">
        <v>378</v>
      </c>
      <c r="I75" s="184" t="s">
        <v>312</v>
      </c>
      <c r="J75" s="208"/>
      <c r="K75" s="270" t="s">
        <v>356</v>
      </c>
      <c r="L75" s="270"/>
      <c r="M75" s="270"/>
      <c r="N75" s="208" t="n">
        <v>0</v>
      </c>
      <c r="O75" s="208" t="n">
        <v>0</v>
      </c>
      <c r="P75" s="269"/>
    </row>
    <row collapsed="false" customFormat="false" customHeight="true" hidden="true" ht="12.75" outlineLevel="0" r="76">
      <c r="B76" s="125"/>
      <c r="C76" s="206" t="s">
        <v>318</v>
      </c>
      <c r="D76" s="178"/>
      <c r="E76" s="178" t="s">
        <v>28</v>
      </c>
      <c r="F76" s="184" t="s">
        <v>321</v>
      </c>
      <c r="G76" s="184" t="s">
        <v>369</v>
      </c>
      <c r="H76" s="184" t="s">
        <v>378</v>
      </c>
      <c r="I76" s="184" t="s">
        <v>319</v>
      </c>
      <c r="J76" s="208"/>
      <c r="K76" s="270"/>
      <c r="L76" s="270"/>
      <c r="M76" s="270"/>
      <c r="N76" s="208" t="n">
        <v>0</v>
      </c>
      <c r="O76" s="208" t="n">
        <v>0</v>
      </c>
      <c r="P76" s="269"/>
    </row>
    <row collapsed="false" customFormat="false" customHeight="true" hidden="true" ht="12.75" outlineLevel="0" r="77">
      <c r="B77" s="125"/>
      <c r="C77" s="198" t="s">
        <v>379</v>
      </c>
      <c r="D77" s="199" t="s">
        <v>28</v>
      </c>
      <c r="E77" s="178" t="s">
        <v>28</v>
      </c>
      <c r="F77" s="215" t="s">
        <v>380</v>
      </c>
      <c r="G77" s="215" t="s">
        <v>360</v>
      </c>
      <c r="H77" s="215"/>
      <c r="I77" s="215"/>
      <c r="J77" s="200" t="n">
        <f aca="false">J80</f>
        <v>0</v>
      </c>
      <c r="K77" s="200" t="n">
        <f aca="false">K78</f>
        <v>0</v>
      </c>
      <c r="L77" s="200"/>
      <c r="M77" s="200"/>
      <c r="N77" s="200" t="n">
        <f aca="false">N80</f>
        <v>0</v>
      </c>
      <c r="O77" s="200" t="n">
        <f aca="false">O80</f>
        <v>0</v>
      </c>
      <c r="P77" s="263" t="n">
        <f aca="false">P78</f>
        <v>40</v>
      </c>
    </row>
    <row collapsed="false" customFormat="false" customHeight="true" hidden="true" ht="12.75" outlineLevel="0" r="78">
      <c r="B78" s="125"/>
      <c r="C78" s="205" t="s">
        <v>381</v>
      </c>
      <c r="D78" s="178" t="s">
        <v>28</v>
      </c>
      <c r="E78" s="178" t="s">
        <v>28</v>
      </c>
      <c r="F78" s="184" t="s">
        <v>380</v>
      </c>
      <c r="G78" s="184" t="s">
        <v>360</v>
      </c>
      <c r="H78" s="184" t="s">
        <v>322</v>
      </c>
      <c r="I78" s="184"/>
      <c r="J78" s="200"/>
      <c r="K78" s="208" t="n">
        <f aca="false">K79</f>
        <v>0</v>
      </c>
      <c r="L78" s="208"/>
      <c r="M78" s="208"/>
      <c r="N78" s="200"/>
      <c r="O78" s="200"/>
      <c r="P78" s="266" t="n">
        <f aca="false">P79</f>
        <v>40</v>
      </c>
    </row>
    <row collapsed="false" customFormat="false" customHeight="true" hidden="true" ht="12.75" outlineLevel="0" r="79">
      <c r="B79" s="125"/>
      <c r="C79" s="212" t="s">
        <v>372</v>
      </c>
      <c r="D79" s="178" t="s">
        <v>28</v>
      </c>
      <c r="E79" s="178" t="s">
        <v>28</v>
      </c>
      <c r="F79" s="184" t="s">
        <v>380</v>
      </c>
      <c r="G79" s="184" t="s">
        <v>360</v>
      </c>
      <c r="H79" s="184" t="s">
        <v>382</v>
      </c>
      <c r="I79" s="184"/>
      <c r="J79" s="200"/>
      <c r="K79" s="208" t="n">
        <f aca="false">K80</f>
        <v>0</v>
      </c>
      <c r="L79" s="208"/>
      <c r="M79" s="208"/>
      <c r="N79" s="200"/>
      <c r="O79" s="200"/>
      <c r="P79" s="266" t="n">
        <f aca="false">P80</f>
        <v>40</v>
      </c>
    </row>
    <row collapsed="false" customFormat="false" customHeight="true" hidden="true" ht="12.75" outlineLevel="0" r="80">
      <c r="B80" s="125"/>
      <c r="C80" s="212" t="s">
        <v>383</v>
      </c>
      <c r="D80" s="178" t="s">
        <v>28</v>
      </c>
      <c r="E80" s="178" t="s">
        <v>28</v>
      </c>
      <c r="F80" s="184" t="s">
        <v>380</v>
      </c>
      <c r="G80" s="184" t="s">
        <v>360</v>
      </c>
      <c r="H80" s="184" t="s">
        <v>382</v>
      </c>
      <c r="I80" s="184"/>
      <c r="J80" s="200" t="n">
        <f aca="false">J81</f>
        <v>0</v>
      </c>
      <c r="K80" s="208" t="n">
        <f aca="false">K81</f>
        <v>0</v>
      </c>
      <c r="L80" s="208"/>
      <c r="M80" s="208"/>
      <c r="N80" s="200" t="n">
        <f aca="false">N81</f>
        <v>0</v>
      </c>
      <c r="O80" s="200" t="n">
        <f aca="false">O81</f>
        <v>0</v>
      </c>
      <c r="P80" s="266" t="n">
        <f aca="false">P81</f>
        <v>40</v>
      </c>
    </row>
    <row collapsed="false" customFormat="false" customHeight="true" hidden="true" ht="12.75" outlineLevel="0" r="81">
      <c r="B81" s="125"/>
      <c r="C81" s="214" t="s">
        <v>374</v>
      </c>
      <c r="D81" s="178" t="s">
        <v>28</v>
      </c>
      <c r="E81" s="178" t="s">
        <v>28</v>
      </c>
      <c r="F81" s="184" t="s">
        <v>380</v>
      </c>
      <c r="G81" s="184" t="s">
        <v>360</v>
      </c>
      <c r="H81" s="184" t="s">
        <v>382</v>
      </c>
      <c r="I81" s="184" t="s">
        <v>330</v>
      </c>
      <c r="J81" s="200"/>
      <c r="K81" s="208" t="n">
        <f aca="false">O81-J81</f>
        <v>0</v>
      </c>
      <c r="L81" s="208"/>
      <c r="M81" s="208"/>
      <c r="N81" s="200"/>
      <c r="O81" s="200"/>
      <c r="P81" s="266" t="n">
        <v>40</v>
      </c>
    </row>
    <row collapsed="false" customFormat="false" customHeight="true" hidden="true" ht="12.75" outlineLevel="0" r="82">
      <c r="B82" s="125"/>
      <c r="C82" s="198" t="s">
        <v>384</v>
      </c>
      <c r="D82" s="178" t="s">
        <v>28</v>
      </c>
      <c r="E82" s="178" t="s">
        <v>28</v>
      </c>
      <c r="F82" s="184" t="s">
        <v>380</v>
      </c>
      <c r="G82" s="184" t="s">
        <v>380</v>
      </c>
      <c r="H82" s="184"/>
      <c r="I82" s="184"/>
      <c r="J82" s="200" t="n">
        <f aca="false">J83+J86</f>
        <v>0</v>
      </c>
      <c r="K82" s="200" t="n">
        <f aca="false">K83+K86</f>
        <v>0</v>
      </c>
      <c r="L82" s="200"/>
      <c r="M82" s="200"/>
      <c r="N82" s="200" t="n">
        <f aca="false">N83+N86</f>
        <v>0</v>
      </c>
      <c r="O82" s="200" t="n">
        <f aca="false">O83+O86</f>
        <v>0</v>
      </c>
      <c r="P82" s="263"/>
    </row>
    <row collapsed="false" customFormat="false" customHeight="true" hidden="true" ht="12.75" outlineLevel="0" r="83">
      <c r="B83" s="125"/>
      <c r="C83" s="206" t="s">
        <v>311</v>
      </c>
      <c r="D83" s="178" t="s">
        <v>28</v>
      </c>
      <c r="E83" s="178" t="s">
        <v>28</v>
      </c>
      <c r="F83" s="184" t="s">
        <v>380</v>
      </c>
      <c r="G83" s="184" t="s">
        <v>380</v>
      </c>
      <c r="H83" s="184" t="s">
        <v>385</v>
      </c>
      <c r="I83" s="184" t="s">
        <v>312</v>
      </c>
      <c r="J83" s="208" t="n">
        <v>0</v>
      </c>
      <c r="K83" s="208" t="n">
        <f aca="false">O83-J83</f>
        <v>0</v>
      </c>
      <c r="L83" s="208"/>
      <c r="M83" s="208"/>
      <c r="N83" s="208" t="n">
        <v>0</v>
      </c>
      <c r="O83" s="208" t="n">
        <v>0</v>
      </c>
      <c r="P83" s="263" t="n">
        <v>0</v>
      </c>
    </row>
    <row collapsed="false" customFormat="false" customHeight="true" hidden="true" ht="12.75" outlineLevel="0" r="84">
      <c r="B84" s="125"/>
      <c r="C84" s="214"/>
      <c r="D84" s="178"/>
      <c r="E84" s="178" t="s">
        <v>28</v>
      </c>
      <c r="F84" s="184"/>
      <c r="G84" s="184"/>
      <c r="H84" s="184"/>
      <c r="I84" s="184"/>
      <c r="J84" s="208"/>
      <c r="K84" s="208"/>
      <c r="L84" s="208"/>
      <c r="M84" s="208"/>
      <c r="N84" s="208"/>
      <c r="O84" s="208"/>
      <c r="P84" s="263"/>
    </row>
    <row collapsed="false" customFormat="false" customHeight="true" hidden="true" ht="12.75" outlineLevel="0" r="85">
      <c r="B85" s="125"/>
      <c r="C85" s="205"/>
      <c r="D85" s="178"/>
      <c r="E85" s="178" t="s">
        <v>28</v>
      </c>
      <c r="F85" s="184"/>
      <c r="G85" s="184"/>
      <c r="H85" s="184"/>
      <c r="I85" s="184"/>
      <c r="J85" s="208"/>
      <c r="K85" s="208"/>
      <c r="L85" s="208"/>
      <c r="M85" s="208"/>
      <c r="N85" s="208"/>
      <c r="O85" s="208"/>
      <c r="P85" s="263"/>
    </row>
    <row collapsed="false" customFormat="false" customHeight="true" hidden="true" ht="12.75" outlineLevel="0" r="86">
      <c r="B86" s="125"/>
      <c r="C86" s="214" t="s">
        <v>329</v>
      </c>
      <c r="D86" s="178" t="s">
        <v>28</v>
      </c>
      <c r="E86" s="178" t="s">
        <v>28</v>
      </c>
      <c r="F86" s="184" t="s">
        <v>380</v>
      </c>
      <c r="G86" s="184" t="s">
        <v>380</v>
      </c>
      <c r="H86" s="184" t="s">
        <v>385</v>
      </c>
      <c r="I86" s="184" t="s">
        <v>330</v>
      </c>
      <c r="J86" s="208" t="n">
        <v>0</v>
      </c>
      <c r="K86" s="208" t="n">
        <f aca="false">O86-J86</f>
        <v>0</v>
      </c>
      <c r="L86" s="208"/>
      <c r="M86" s="208"/>
      <c r="N86" s="208" t="n">
        <v>0</v>
      </c>
      <c r="O86" s="208" t="n">
        <v>0</v>
      </c>
      <c r="P86" s="263" t="n">
        <v>0</v>
      </c>
    </row>
    <row collapsed="false" customFormat="false" customHeight="true" hidden="true" ht="12.75" outlineLevel="0" r="87">
      <c r="B87" s="125"/>
      <c r="C87" s="198" t="s">
        <v>214</v>
      </c>
      <c r="D87" s="199" t="s">
        <v>28</v>
      </c>
      <c r="E87" s="178" t="s">
        <v>28</v>
      </c>
      <c r="F87" s="215" t="s">
        <v>386</v>
      </c>
      <c r="G87" s="215"/>
      <c r="H87" s="215"/>
      <c r="I87" s="215"/>
      <c r="J87" s="200" t="n">
        <f aca="false">J89+J91</f>
        <v>92.47</v>
      </c>
      <c r="K87" s="243" t="n">
        <v>0</v>
      </c>
      <c r="L87" s="243"/>
      <c r="M87" s="243"/>
      <c r="N87" s="200" t="n">
        <f aca="false">N89+N91</f>
        <v>0</v>
      </c>
      <c r="O87" s="200" t="n">
        <f aca="false">O89+O91</f>
        <v>0</v>
      </c>
      <c r="P87" s="263" t="n">
        <f aca="false">P88</f>
        <v>92.47</v>
      </c>
    </row>
    <row collapsed="false" customFormat="true" customHeight="true" hidden="true" ht="12.75" outlineLevel="0" r="88" s="271">
      <c r="B88" s="272"/>
      <c r="C88" s="273" t="s">
        <v>387</v>
      </c>
      <c r="D88" s="274" t="s">
        <v>28</v>
      </c>
      <c r="E88" s="274" t="s">
        <v>28</v>
      </c>
      <c r="F88" s="275" t="s">
        <v>386</v>
      </c>
      <c r="G88" s="275"/>
      <c r="H88" s="275" t="s">
        <v>322</v>
      </c>
      <c r="I88" s="275"/>
      <c r="J88" s="276" t="n">
        <f aca="false">J91</f>
        <v>92.47</v>
      </c>
      <c r="K88" s="277" t="n">
        <f aca="false">K91</f>
        <v>0</v>
      </c>
      <c r="L88" s="277"/>
      <c r="M88" s="277"/>
      <c r="N88" s="276" t="n">
        <f aca="false">N91</f>
        <v>0</v>
      </c>
      <c r="O88" s="276" t="n">
        <f aca="false">O91</f>
        <v>0</v>
      </c>
      <c r="P88" s="278" t="n">
        <f aca="false">P91</f>
        <v>92.47</v>
      </c>
    </row>
    <row collapsed="false" customFormat="true" customHeight="true" hidden="true" ht="12.75" outlineLevel="0" r="89" s="237">
      <c r="B89" s="238"/>
      <c r="C89" s="246" t="s">
        <v>345</v>
      </c>
      <c r="D89" s="247" t="s">
        <v>28</v>
      </c>
      <c r="E89" s="240" t="s">
        <v>28</v>
      </c>
      <c r="F89" s="248" t="s">
        <v>386</v>
      </c>
      <c r="G89" s="248" t="s">
        <v>380</v>
      </c>
      <c r="H89" s="248" t="s">
        <v>388</v>
      </c>
      <c r="I89" s="248"/>
      <c r="J89" s="242" t="n">
        <f aca="false">J90</f>
        <v>0</v>
      </c>
      <c r="K89" s="242" t="n">
        <f aca="false">O89-J89</f>
        <v>0</v>
      </c>
      <c r="L89" s="242"/>
      <c r="M89" s="242"/>
      <c r="N89" s="242" t="n">
        <f aca="false">N90</f>
        <v>0</v>
      </c>
      <c r="O89" s="242" t="n">
        <f aca="false">O90</f>
        <v>0</v>
      </c>
      <c r="P89" s="279"/>
    </row>
    <row collapsed="false" customFormat="true" customHeight="true" hidden="true" ht="12.75" outlineLevel="0" r="90" s="237">
      <c r="B90" s="238"/>
      <c r="C90" s="249" t="s">
        <v>329</v>
      </c>
      <c r="D90" s="240" t="s">
        <v>28</v>
      </c>
      <c r="E90" s="240" t="s">
        <v>28</v>
      </c>
      <c r="F90" s="241" t="s">
        <v>386</v>
      </c>
      <c r="G90" s="241" t="s">
        <v>380</v>
      </c>
      <c r="H90" s="241" t="s">
        <v>388</v>
      </c>
      <c r="I90" s="241" t="s">
        <v>330</v>
      </c>
      <c r="J90" s="242" t="n">
        <v>0</v>
      </c>
      <c r="K90" s="243" t="n">
        <f aca="false">O90-J90</f>
        <v>0</v>
      </c>
      <c r="L90" s="243"/>
      <c r="M90" s="243"/>
      <c r="N90" s="242" t="n">
        <v>0</v>
      </c>
      <c r="O90" s="242" t="n">
        <v>0</v>
      </c>
      <c r="P90" s="279"/>
    </row>
    <row collapsed="false" customFormat="false" customHeight="true" hidden="true" ht="12.75" outlineLevel="0" r="91">
      <c r="B91" s="125"/>
      <c r="C91" s="212" t="s">
        <v>389</v>
      </c>
      <c r="D91" s="178" t="s">
        <v>28</v>
      </c>
      <c r="E91" s="178" t="s">
        <v>28</v>
      </c>
      <c r="F91" s="184" t="s">
        <v>386</v>
      </c>
      <c r="G91" s="184" t="s">
        <v>386</v>
      </c>
      <c r="H91" s="184" t="s">
        <v>390</v>
      </c>
      <c r="I91" s="184"/>
      <c r="J91" s="200" t="n">
        <f aca="false">J92</f>
        <v>92.47</v>
      </c>
      <c r="K91" s="208" t="n">
        <f aca="false">K92</f>
        <v>0</v>
      </c>
      <c r="L91" s="208"/>
      <c r="M91" s="208"/>
      <c r="N91" s="200" t="n">
        <f aca="false">N92</f>
        <v>0</v>
      </c>
      <c r="O91" s="200" t="n">
        <f aca="false">O92</f>
        <v>0</v>
      </c>
      <c r="P91" s="266" t="n">
        <f aca="false">P92</f>
        <v>92.47</v>
      </c>
    </row>
    <row collapsed="false" customFormat="false" customHeight="true" hidden="true" ht="12.75" outlineLevel="0" r="92">
      <c r="B92" s="125"/>
      <c r="C92" s="206" t="s">
        <v>311</v>
      </c>
      <c r="D92" s="178" t="s">
        <v>28</v>
      </c>
      <c r="E92" s="178" t="s">
        <v>28</v>
      </c>
      <c r="F92" s="184" t="s">
        <v>386</v>
      </c>
      <c r="G92" s="184" t="s">
        <v>386</v>
      </c>
      <c r="H92" s="184" t="s">
        <v>391</v>
      </c>
      <c r="I92" s="184" t="s">
        <v>312</v>
      </c>
      <c r="J92" s="200" t="n">
        <v>92.47</v>
      </c>
      <c r="K92" s="208" t="n">
        <v>0</v>
      </c>
      <c r="L92" s="208"/>
      <c r="M92" s="208"/>
      <c r="N92" s="200" t="n">
        <v>0</v>
      </c>
      <c r="O92" s="200" t="n">
        <v>0</v>
      </c>
      <c r="P92" s="266" t="n">
        <v>92.47</v>
      </c>
    </row>
    <row collapsed="false" customFormat="false" customHeight="true" hidden="true" ht="12.75" outlineLevel="0" r="93">
      <c r="B93" s="122" t="s">
        <v>375</v>
      </c>
      <c r="C93" s="198" t="s">
        <v>214</v>
      </c>
      <c r="D93" s="199" t="s">
        <v>28</v>
      </c>
      <c r="E93" s="199" t="s">
        <v>28</v>
      </c>
      <c r="F93" s="215" t="s">
        <v>386</v>
      </c>
      <c r="G93" s="215"/>
      <c r="H93" s="215"/>
      <c r="I93" s="215"/>
      <c r="J93" s="200" t="n">
        <f aca="false">J96+J100</f>
        <v>807.33</v>
      </c>
      <c r="K93" s="242" t="n">
        <v>0</v>
      </c>
      <c r="L93" s="200" t="n">
        <f aca="false">L94</f>
        <v>0</v>
      </c>
      <c r="M93" s="200" t="n">
        <f aca="false">M94</f>
        <v>0</v>
      </c>
      <c r="N93" s="200" t="n">
        <f aca="false">N94</f>
        <v>0</v>
      </c>
      <c r="O93" s="200" t="n">
        <f aca="false">O94</f>
        <v>0</v>
      </c>
      <c r="P93" s="263" t="n">
        <f aca="false">P95</f>
        <v>92.47</v>
      </c>
    </row>
    <row collapsed="false" customFormat="false" customHeight="true" hidden="true" ht="12.75" outlineLevel="0" r="94">
      <c r="B94" s="122"/>
      <c r="C94" s="214" t="s">
        <v>338</v>
      </c>
      <c r="D94" s="199"/>
      <c r="E94" s="178" t="s">
        <v>28</v>
      </c>
      <c r="F94" s="184" t="s">
        <v>386</v>
      </c>
      <c r="G94" s="184" t="s">
        <v>386</v>
      </c>
      <c r="H94" s="204" t="s">
        <v>337</v>
      </c>
      <c r="I94" s="215"/>
      <c r="J94" s="200"/>
      <c r="K94" s="242"/>
      <c r="L94" s="208" t="n">
        <f aca="false">L95</f>
        <v>0</v>
      </c>
      <c r="M94" s="208" t="n">
        <f aca="false">M95</f>
        <v>0</v>
      </c>
      <c r="N94" s="208" t="n">
        <f aca="false">N95</f>
        <v>0</v>
      </c>
      <c r="O94" s="208" t="n">
        <f aca="false">O95</f>
        <v>0</v>
      </c>
      <c r="P94" s="263"/>
    </row>
    <row collapsed="false" customFormat="false" customHeight="true" hidden="true" ht="12.75" outlineLevel="0" r="95">
      <c r="B95" s="125"/>
      <c r="C95" s="212" t="s">
        <v>413</v>
      </c>
      <c r="D95" s="178" t="s">
        <v>28</v>
      </c>
      <c r="E95" s="178" t="s">
        <v>28</v>
      </c>
      <c r="F95" s="184" t="s">
        <v>386</v>
      </c>
      <c r="G95" s="184" t="s">
        <v>386</v>
      </c>
      <c r="H95" s="184" t="s">
        <v>397</v>
      </c>
      <c r="I95" s="184"/>
      <c r="J95" s="200" t="n">
        <f aca="false">J96</f>
        <v>92.47</v>
      </c>
      <c r="K95" s="208" t="n">
        <v>0</v>
      </c>
      <c r="L95" s="208" t="n">
        <f aca="false">L96</f>
        <v>0</v>
      </c>
      <c r="M95" s="208" t="n">
        <f aca="false">M96</f>
        <v>0</v>
      </c>
      <c r="N95" s="208" t="n">
        <f aca="false">N96</f>
        <v>0</v>
      </c>
      <c r="O95" s="208" t="n">
        <f aca="false">O96</f>
        <v>0</v>
      </c>
      <c r="P95" s="266" t="n">
        <f aca="false">P96</f>
        <v>92.47</v>
      </c>
    </row>
    <row collapsed="false" customFormat="false" customHeight="true" hidden="true" ht="12.75" outlineLevel="0" r="96">
      <c r="B96" s="125"/>
      <c r="C96" s="206" t="s">
        <v>447</v>
      </c>
      <c r="D96" s="178" t="s">
        <v>28</v>
      </c>
      <c r="E96" s="178" t="s">
        <v>28</v>
      </c>
      <c r="F96" s="184" t="s">
        <v>386</v>
      </c>
      <c r="G96" s="184" t="s">
        <v>386</v>
      </c>
      <c r="H96" s="184" t="s">
        <v>399</v>
      </c>
      <c r="I96" s="184"/>
      <c r="J96" s="200" t="n">
        <f aca="false">J97+J98</f>
        <v>92.47</v>
      </c>
      <c r="K96" s="208" t="n">
        <v>0</v>
      </c>
      <c r="L96" s="208" t="n">
        <f aca="false">L97+L98</f>
        <v>0</v>
      </c>
      <c r="M96" s="208" t="n">
        <f aca="false">M97+M98</f>
        <v>0</v>
      </c>
      <c r="N96" s="208" t="n">
        <f aca="false">N97+N98</f>
        <v>0</v>
      </c>
      <c r="O96" s="208" t="n">
        <f aca="false">O97+O98</f>
        <v>0</v>
      </c>
      <c r="P96" s="266" t="n">
        <v>92.47</v>
      </c>
    </row>
    <row collapsed="false" customFormat="false" customHeight="true" hidden="true" ht="12.75" outlineLevel="0" r="97">
      <c r="B97" s="125"/>
      <c r="C97" s="206" t="s">
        <v>311</v>
      </c>
      <c r="D97" s="178" t="s">
        <v>28</v>
      </c>
      <c r="E97" s="178" t="s">
        <v>28</v>
      </c>
      <c r="F97" s="184" t="s">
        <v>386</v>
      </c>
      <c r="G97" s="184" t="s">
        <v>386</v>
      </c>
      <c r="H97" s="184" t="s">
        <v>399</v>
      </c>
      <c r="I97" s="184" t="s">
        <v>312</v>
      </c>
      <c r="J97" s="200" t="n">
        <v>92.47</v>
      </c>
      <c r="K97" s="208" t="n">
        <v>0</v>
      </c>
      <c r="L97" s="208" t="n">
        <v>0</v>
      </c>
      <c r="M97" s="208" t="n">
        <v>0</v>
      </c>
      <c r="N97" s="346" t="n">
        <v>0</v>
      </c>
      <c r="O97" s="208" t="n">
        <v>0</v>
      </c>
      <c r="P97" s="266" t="n">
        <v>92.47</v>
      </c>
    </row>
    <row collapsed="false" customFormat="false" customHeight="true" hidden="true" ht="12.75" outlineLevel="0" r="98">
      <c r="B98" s="125"/>
      <c r="C98" s="206" t="s">
        <v>318</v>
      </c>
      <c r="D98" s="178" t="s">
        <v>28</v>
      </c>
      <c r="E98" s="178" t="s">
        <v>28</v>
      </c>
      <c r="F98" s="184" t="s">
        <v>386</v>
      </c>
      <c r="G98" s="184" t="s">
        <v>386</v>
      </c>
      <c r="H98" s="184" t="s">
        <v>399</v>
      </c>
      <c r="I98" s="184" t="s">
        <v>319</v>
      </c>
      <c r="J98" s="200"/>
      <c r="K98" s="208" t="n">
        <f aca="false">O98-J98</f>
        <v>0</v>
      </c>
      <c r="L98" s="208" t="n">
        <v>0</v>
      </c>
      <c r="M98" s="208" t="n">
        <v>0</v>
      </c>
      <c r="N98" s="208" t="n">
        <v>0</v>
      </c>
      <c r="O98" s="208" t="n">
        <v>0</v>
      </c>
      <c r="P98" s="266"/>
    </row>
    <row collapsed="false" customFormat="false" customHeight="true" hidden="false" ht="21.75" outlineLevel="0" r="99">
      <c r="B99" s="122" t="s">
        <v>396</v>
      </c>
      <c r="C99" s="198" t="s">
        <v>404</v>
      </c>
      <c r="D99" s="199" t="s">
        <v>28</v>
      </c>
      <c r="E99" s="199" t="s">
        <v>28</v>
      </c>
      <c r="F99" s="199" t="s">
        <v>393</v>
      </c>
      <c r="G99" s="199" t="s">
        <v>306</v>
      </c>
      <c r="H99" s="199"/>
      <c r="I99" s="199"/>
      <c r="J99" s="200" t="n">
        <f aca="false">J100</f>
        <v>714.86</v>
      </c>
      <c r="K99" s="200" t="n">
        <v>0</v>
      </c>
      <c r="L99" s="200" t="n">
        <f aca="false">L106</f>
        <v>432.91</v>
      </c>
      <c r="M99" s="200" t="n">
        <f aca="false">M106</f>
        <v>-39.33</v>
      </c>
      <c r="N99" s="200" t="n">
        <f aca="false">N106</f>
        <v>472.24</v>
      </c>
      <c r="O99" s="200" t="n">
        <f aca="false">O106</f>
        <v>414.26</v>
      </c>
      <c r="P99" s="263" t="n">
        <f aca="false">P100</f>
        <v>607.53</v>
      </c>
    </row>
    <row collapsed="false" customFormat="false" customHeight="true" hidden="true" ht="12.75" outlineLevel="0" r="100">
      <c r="B100" s="125"/>
      <c r="C100" s="214" t="s">
        <v>228</v>
      </c>
      <c r="D100" s="199" t="s">
        <v>28</v>
      </c>
      <c r="E100" s="178" t="s">
        <v>28</v>
      </c>
      <c r="F100" s="199" t="s">
        <v>393</v>
      </c>
      <c r="G100" s="199" t="s">
        <v>306</v>
      </c>
      <c r="H100" s="199"/>
      <c r="I100" s="199"/>
      <c r="J100" s="200" t="n">
        <f aca="false">J102</f>
        <v>714.86</v>
      </c>
      <c r="K100" s="200" t="n">
        <v>0</v>
      </c>
      <c r="L100" s="200"/>
      <c r="M100" s="200"/>
      <c r="N100" s="208" t="n">
        <f aca="false">N102</f>
        <v>0</v>
      </c>
      <c r="O100" s="208" t="n">
        <f aca="false">O102</f>
        <v>0</v>
      </c>
      <c r="P100" s="266" t="n">
        <f aca="false">P104+P105</f>
        <v>607.53</v>
      </c>
    </row>
    <row collapsed="false" customFormat="false" customHeight="true" hidden="true" ht="12.75" outlineLevel="0" r="101">
      <c r="B101" s="125"/>
      <c r="C101" s="205" t="s">
        <v>405</v>
      </c>
      <c r="D101" s="178" t="s">
        <v>28</v>
      </c>
      <c r="E101" s="178" t="s">
        <v>28</v>
      </c>
      <c r="F101" s="178" t="s">
        <v>393</v>
      </c>
      <c r="G101" s="178" t="s">
        <v>306</v>
      </c>
      <c r="H101" s="178" t="s">
        <v>322</v>
      </c>
      <c r="I101" s="178"/>
      <c r="J101" s="200"/>
      <c r="K101" s="200"/>
      <c r="L101" s="200"/>
      <c r="M101" s="200"/>
      <c r="N101" s="208"/>
      <c r="O101" s="208"/>
      <c r="P101" s="266"/>
    </row>
    <row collapsed="false" customFormat="false" customHeight="true" hidden="true" ht="12.75" outlineLevel="0" r="102">
      <c r="B102" s="125"/>
      <c r="C102" s="212" t="s">
        <v>389</v>
      </c>
      <c r="D102" s="178" t="s">
        <v>28</v>
      </c>
      <c r="E102" s="178" t="s">
        <v>28</v>
      </c>
      <c r="F102" s="178" t="s">
        <v>393</v>
      </c>
      <c r="G102" s="178" t="s">
        <v>306</v>
      </c>
      <c r="H102" s="178" t="s">
        <v>390</v>
      </c>
      <c r="I102" s="178"/>
      <c r="J102" s="200" t="n">
        <f aca="false">J104+J105</f>
        <v>714.86</v>
      </c>
      <c r="K102" s="208" t="n">
        <v>0</v>
      </c>
      <c r="L102" s="208"/>
      <c r="M102" s="208"/>
      <c r="N102" s="208" t="n">
        <f aca="false">N104+N105</f>
        <v>0</v>
      </c>
      <c r="O102" s="208" t="n">
        <f aca="false">O104+O105</f>
        <v>0</v>
      </c>
      <c r="P102" s="266" t="n">
        <f aca="false">P104+P105</f>
        <v>607.53</v>
      </c>
    </row>
    <row collapsed="false" customFormat="false" customHeight="false" hidden="true" ht="12.75" outlineLevel="0" r="103">
      <c r="B103" s="125"/>
      <c r="C103" s="253"/>
      <c r="D103" s="178"/>
      <c r="E103" s="178" t="s">
        <v>28</v>
      </c>
      <c r="F103" s="178"/>
      <c r="G103" s="178"/>
      <c r="H103" s="178"/>
      <c r="I103" s="178"/>
      <c r="J103" s="200"/>
      <c r="K103" s="208"/>
      <c r="L103" s="208"/>
      <c r="M103" s="208"/>
      <c r="N103" s="208"/>
      <c r="O103" s="208"/>
      <c r="P103" s="266"/>
    </row>
    <row collapsed="false" customFormat="false" customHeight="true" hidden="true" ht="12.75" outlineLevel="0" r="104">
      <c r="B104" s="125"/>
      <c r="C104" s="214" t="s">
        <v>329</v>
      </c>
      <c r="D104" s="178" t="s">
        <v>28</v>
      </c>
      <c r="E104" s="178" t="s">
        <v>28</v>
      </c>
      <c r="F104" s="178" t="s">
        <v>393</v>
      </c>
      <c r="G104" s="178" t="s">
        <v>306</v>
      </c>
      <c r="H104" s="178" t="s">
        <v>406</v>
      </c>
      <c r="I104" s="178" t="s">
        <v>330</v>
      </c>
      <c r="J104" s="200" t="n">
        <v>704.86</v>
      </c>
      <c r="K104" s="208" t="n">
        <v>0</v>
      </c>
      <c r="L104" s="208"/>
      <c r="M104" s="208"/>
      <c r="N104" s="208" t="n">
        <v>0</v>
      </c>
      <c r="O104" s="208" t="n">
        <v>0</v>
      </c>
      <c r="P104" s="266" t="n">
        <v>597.53</v>
      </c>
    </row>
    <row collapsed="false" customFormat="false" customHeight="true" hidden="true" ht="12.75" outlineLevel="0" r="105">
      <c r="B105" s="125"/>
      <c r="C105" s="220" t="s">
        <v>392</v>
      </c>
      <c r="D105" s="178" t="s">
        <v>28</v>
      </c>
      <c r="E105" s="178" t="s">
        <v>28</v>
      </c>
      <c r="F105" s="178" t="s">
        <v>393</v>
      </c>
      <c r="G105" s="178" t="s">
        <v>306</v>
      </c>
      <c r="H105" s="178" t="s">
        <v>406</v>
      </c>
      <c r="I105" s="178" t="s">
        <v>395</v>
      </c>
      <c r="J105" s="208" t="n">
        <v>10</v>
      </c>
      <c r="K105" s="208" t="n">
        <v>0</v>
      </c>
      <c r="L105" s="208"/>
      <c r="M105" s="208"/>
      <c r="N105" s="208" t="n">
        <v>0</v>
      </c>
      <c r="O105" s="208" t="n">
        <v>0</v>
      </c>
      <c r="P105" s="266" t="n">
        <v>10</v>
      </c>
    </row>
    <row collapsed="false" customFormat="false" customHeight="true" hidden="false" ht="51" outlineLevel="0" r="106">
      <c r="B106" s="125"/>
      <c r="C106" s="214" t="s">
        <v>338</v>
      </c>
      <c r="D106" s="199" t="s">
        <v>28</v>
      </c>
      <c r="E106" s="178" t="s">
        <v>28</v>
      </c>
      <c r="F106" s="178" t="s">
        <v>393</v>
      </c>
      <c r="G106" s="178" t="s">
        <v>306</v>
      </c>
      <c r="H106" s="204" t="s">
        <v>337</v>
      </c>
      <c r="I106" s="199"/>
      <c r="J106" s="200" t="n">
        <f aca="false">J108</f>
        <v>0</v>
      </c>
      <c r="K106" s="200" t="n">
        <f aca="false">O106-J106</f>
        <v>414.26</v>
      </c>
      <c r="L106" s="208" t="n">
        <f aca="false">L108</f>
        <v>432.91</v>
      </c>
      <c r="M106" s="208" t="n">
        <f aca="false">M108</f>
        <v>-39.33</v>
      </c>
      <c r="N106" s="208" t="n">
        <f aca="false">N108</f>
        <v>472.24</v>
      </c>
      <c r="O106" s="208" t="n">
        <f aca="false">O108</f>
        <v>414.26</v>
      </c>
      <c r="P106" s="266" t="e">
        <f aca="false">P110+P111</f>
        <v>#NAME?</v>
      </c>
    </row>
    <row collapsed="false" customFormat="false" customHeight="true" hidden="true" ht="12.75" outlineLevel="0" r="107">
      <c r="B107" s="125"/>
      <c r="C107" s="205" t="s">
        <v>405</v>
      </c>
      <c r="D107" s="178" t="s">
        <v>28</v>
      </c>
      <c r="E107" s="178" t="s">
        <v>28</v>
      </c>
      <c r="F107" s="178" t="s">
        <v>393</v>
      </c>
      <c r="G107" s="178" t="s">
        <v>306</v>
      </c>
      <c r="H107" s="178" t="s">
        <v>322</v>
      </c>
      <c r="I107" s="178"/>
      <c r="J107" s="200"/>
      <c r="K107" s="200"/>
      <c r="L107" s="200"/>
      <c r="M107" s="200"/>
      <c r="N107" s="200"/>
      <c r="O107" s="200"/>
      <c r="P107" s="266"/>
    </row>
    <row collapsed="false" customFormat="false" customHeight="true" hidden="false" ht="66.2" outlineLevel="0" r="108">
      <c r="B108" s="125"/>
      <c r="C108" s="206" t="s">
        <v>408</v>
      </c>
      <c r="D108" s="178" t="s">
        <v>28</v>
      </c>
      <c r="E108" s="178" t="s">
        <v>28</v>
      </c>
      <c r="F108" s="178" t="s">
        <v>393</v>
      </c>
      <c r="G108" s="178" t="s">
        <v>306</v>
      </c>
      <c r="H108" s="250" t="s">
        <v>394</v>
      </c>
      <c r="I108" s="178"/>
      <c r="J108" s="200" t="n">
        <v>0</v>
      </c>
      <c r="K108" s="208" t="n">
        <f aca="false">K109+K110</f>
        <v>0</v>
      </c>
      <c r="L108" s="208" t="n">
        <f aca="false">L109+L110</f>
        <v>432.91</v>
      </c>
      <c r="M108" s="208" t="n">
        <f aca="false">M109+M110</f>
        <v>-39.33</v>
      </c>
      <c r="N108" s="208" t="n">
        <f aca="false">N109+N110</f>
        <v>472.24</v>
      </c>
      <c r="O108" s="208" t="n">
        <f aca="false">O109+O110</f>
        <v>414.26</v>
      </c>
      <c r="P108" s="266" t="e">
        <f aca="false">P110+P111</f>
        <v>#NAME?</v>
      </c>
    </row>
    <row collapsed="false" customFormat="false" customHeight="true" hidden="false" ht="30" outlineLevel="0" r="109">
      <c r="B109" s="125"/>
      <c r="C109" s="214" t="s">
        <v>329</v>
      </c>
      <c r="D109" s="178" t="s">
        <v>28</v>
      </c>
      <c r="E109" s="178" t="s">
        <v>28</v>
      </c>
      <c r="F109" s="178" t="s">
        <v>393</v>
      </c>
      <c r="G109" s="178" t="s">
        <v>306</v>
      </c>
      <c r="H109" s="250" t="s">
        <v>394</v>
      </c>
      <c r="I109" s="178" t="s">
        <v>330</v>
      </c>
      <c r="J109" s="200" t="n">
        <v>0</v>
      </c>
      <c r="K109" s="208" t="n">
        <v>0</v>
      </c>
      <c r="L109" s="208" t="n">
        <v>422.91</v>
      </c>
      <c r="M109" s="208" t="n">
        <f aca="false">L109-N109</f>
        <v>-39.33</v>
      </c>
      <c r="N109" s="208" t="n">
        <v>462.24</v>
      </c>
      <c r="O109" s="208" t="n">
        <v>404.26</v>
      </c>
      <c r="P109" s="266" t="n">
        <v>597.53</v>
      </c>
    </row>
    <row collapsed="false" customFormat="false" customHeight="true" hidden="false" ht="29.25" outlineLevel="0" r="110">
      <c r="B110" s="125"/>
      <c r="C110" s="220" t="s">
        <v>392</v>
      </c>
      <c r="D110" s="178" t="s">
        <v>28</v>
      </c>
      <c r="E110" s="178" t="s">
        <v>28</v>
      </c>
      <c r="F110" s="178" t="s">
        <v>393</v>
      </c>
      <c r="G110" s="178" t="s">
        <v>306</v>
      </c>
      <c r="H110" s="250" t="s">
        <v>394</v>
      </c>
      <c r="I110" s="178" t="s">
        <v>395</v>
      </c>
      <c r="J110" s="208" t="n">
        <v>0</v>
      </c>
      <c r="K110" s="208" t="n">
        <v>0</v>
      </c>
      <c r="L110" s="208" t="n">
        <v>10</v>
      </c>
      <c r="M110" s="208"/>
      <c r="N110" s="208" t="n">
        <v>10</v>
      </c>
      <c r="O110" s="208" t="n">
        <v>10</v>
      </c>
      <c r="P110" s="266" t="n">
        <v>10</v>
      </c>
    </row>
    <row collapsed="false" customFormat="false" customHeight="false" hidden="false" ht="15.95" outlineLevel="0" r="111">
      <c r="B111" s="254" t="s">
        <v>403</v>
      </c>
      <c r="C111" s="198" t="s">
        <v>429</v>
      </c>
      <c r="D111" s="199" t="s">
        <v>28</v>
      </c>
      <c r="E111" s="199" t="s">
        <v>28</v>
      </c>
      <c r="F111" s="215" t="s">
        <v>346</v>
      </c>
      <c r="G111" s="215" t="s">
        <v>380</v>
      </c>
      <c r="H111" s="216"/>
      <c r="I111" s="215"/>
      <c r="J111" s="200" t="n">
        <f aca="false">J115</f>
        <v>660.04</v>
      </c>
      <c r="K111" s="200" t="n">
        <v>0</v>
      </c>
      <c r="L111" s="200" t="n">
        <f aca="false">L123</f>
        <v>812.43</v>
      </c>
      <c r="M111" s="200" t="n">
        <f aca="false">M123</f>
        <v>0</v>
      </c>
      <c r="N111" s="200" t="n">
        <f aca="false">N123</f>
        <v>812.43</v>
      </c>
      <c r="O111" s="200" t="n">
        <f aca="false">O123</f>
        <v>812.43</v>
      </c>
      <c r="P111" s="263" t="e">
        <f aca="false">P114</f>
        <v>#NAME?</v>
      </c>
    </row>
    <row collapsed="false" customFormat="false" customHeight="false" hidden="true" ht="12.75" outlineLevel="0" r="112">
      <c r="B112" s="255"/>
      <c r="C112" s="198"/>
      <c r="D112" s="199"/>
      <c r="E112" s="178" t="s">
        <v>28</v>
      </c>
      <c r="F112" s="215"/>
      <c r="G112" s="215"/>
      <c r="H112" s="204"/>
      <c r="I112" s="215"/>
      <c r="J112" s="200"/>
      <c r="K112" s="200" t="n">
        <f aca="false">O112-J112</f>
        <v>0</v>
      </c>
      <c r="L112" s="200"/>
      <c r="M112" s="200"/>
      <c r="N112" s="200"/>
      <c r="O112" s="200"/>
      <c r="P112" s="263"/>
    </row>
    <row collapsed="false" customFormat="false" customHeight="false" hidden="true" ht="12.75" outlineLevel="0" r="113">
      <c r="B113" s="256"/>
      <c r="C113" s="198"/>
      <c r="D113" s="199"/>
      <c r="E113" s="178" t="s">
        <v>28</v>
      </c>
      <c r="F113" s="215"/>
      <c r="G113" s="215"/>
      <c r="H113" s="204"/>
      <c r="I113" s="184"/>
      <c r="J113" s="208"/>
      <c r="K113" s="200" t="n">
        <f aca="false">O113-J113</f>
        <v>0</v>
      </c>
      <c r="L113" s="200"/>
      <c r="M113" s="200"/>
      <c r="N113" s="208"/>
      <c r="O113" s="208"/>
      <c r="P113" s="266"/>
    </row>
    <row collapsed="false" customFormat="false" customHeight="true" hidden="true" ht="12.75" outlineLevel="0" r="114">
      <c r="B114" s="256"/>
      <c r="C114" s="205" t="s">
        <v>405</v>
      </c>
      <c r="D114" s="178" t="s">
        <v>28</v>
      </c>
      <c r="E114" s="178" t="s">
        <v>28</v>
      </c>
      <c r="F114" s="184" t="s">
        <v>346</v>
      </c>
      <c r="G114" s="184" t="s">
        <v>380</v>
      </c>
      <c r="H114" s="204" t="s">
        <v>322</v>
      </c>
      <c r="I114" s="184"/>
      <c r="J114" s="208"/>
      <c r="K114" s="200" t="n">
        <f aca="false">O114-J114</f>
        <v>0</v>
      </c>
      <c r="L114" s="200"/>
      <c r="M114" s="200"/>
      <c r="N114" s="208"/>
      <c r="O114" s="208"/>
      <c r="P114" s="266" t="e">
        <f aca="false">P115</f>
        <v>#NAME?</v>
      </c>
    </row>
    <row collapsed="false" customFormat="false" customHeight="false" hidden="true" ht="12.75" outlineLevel="0" r="115">
      <c r="B115" s="256"/>
      <c r="C115" s="212" t="s">
        <v>389</v>
      </c>
      <c r="D115" s="199" t="s">
        <v>28</v>
      </c>
      <c r="E115" s="178" t="s">
        <v>28</v>
      </c>
      <c r="F115" s="215" t="s">
        <v>346</v>
      </c>
      <c r="G115" s="215" t="s">
        <v>380</v>
      </c>
      <c r="H115" s="204" t="s">
        <v>390</v>
      </c>
      <c r="I115" s="184"/>
      <c r="J115" s="208" t="n">
        <f aca="false">J116</f>
        <v>660.04</v>
      </c>
      <c r="K115" s="208" t="n">
        <v>0</v>
      </c>
      <c r="L115" s="208"/>
      <c r="M115" s="208"/>
      <c r="N115" s="208" t="n">
        <f aca="false">N116</f>
        <v>0</v>
      </c>
      <c r="O115" s="208" t="n">
        <f aca="false">O116</f>
        <v>0</v>
      </c>
      <c r="P115" s="266" t="e">
        <f aca="false">P116</f>
        <v>#NAME?</v>
      </c>
    </row>
    <row collapsed="false" customFormat="false" customHeight="true" hidden="true" ht="12.75" outlineLevel="0" r="116">
      <c r="B116" s="256"/>
      <c r="C116" s="212" t="s">
        <v>411</v>
      </c>
      <c r="D116" s="199" t="s">
        <v>28</v>
      </c>
      <c r="E116" s="178" t="s">
        <v>28</v>
      </c>
      <c r="F116" s="215" t="s">
        <v>346</v>
      </c>
      <c r="G116" s="215" t="s">
        <v>380</v>
      </c>
      <c r="H116" s="204" t="s">
        <v>412</v>
      </c>
      <c r="I116" s="184" t="s">
        <v>82</v>
      </c>
      <c r="J116" s="208" t="n">
        <f aca="false">J117</f>
        <v>660.04</v>
      </c>
      <c r="K116" s="208" t="n">
        <v>0</v>
      </c>
      <c r="L116" s="208"/>
      <c r="M116" s="208"/>
      <c r="N116" s="208" t="n">
        <f aca="false">N117</f>
        <v>0</v>
      </c>
      <c r="O116" s="208" t="n">
        <f aca="false">O117</f>
        <v>0</v>
      </c>
      <c r="P116" s="266" t="e">
        <f aca="false">P117+#REF!</f>
        <v>#NAME?</v>
      </c>
    </row>
    <row collapsed="false" customFormat="false" customHeight="true" hidden="true" ht="12.75" outlineLevel="0" r="117">
      <c r="B117" s="256"/>
      <c r="C117" s="206" t="s">
        <v>311</v>
      </c>
      <c r="D117" s="178" t="s">
        <v>28</v>
      </c>
      <c r="E117" s="178" t="s">
        <v>28</v>
      </c>
      <c r="F117" s="184" t="s">
        <v>346</v>
      </c>
      <c r="G117" s="184" t="s">
        <v>380</v>
      </c>
      <c r="H117" s="204" t="s">
        <v>412</v>
      </c>
      <c r="I117" s="184" t="s">
        <v>312</v>
      </c>
      <c r="J117" s="208" t="n">
        <v>660.04</v>
      </c>
      <c r="K117" s="208" t="n">
        <v>0</v>
      </c>
      <c r="L117" s="208"/>
      <c r="M117" s="208"/>
      <c r="N117" s="208" t="n">
        <v>0</v>
      </c>
      <c r="O117" s="208" t="n">
        <v>0</v>
      </c>
      <c r="P117" s="266" t="n">
        <v>658.21</v>
      </c>
    </row>
    <row collapsed="false" customFormat="false" customHeight="false" hidden="true" ht="12.75" outlineLevel="0" r="118">
      <c r="B118" s="255"/>
      <c r="C118" s="214"/>
      <c r="D118" s="178"/>
      <c r="E118" s="178" t="s">
        <v>28</v>
      </c>
      <c r="F118" s="184"/>
      <c r="G118" s="184"/>
      <c r="H118" s="204"/>
      <c r="I118" s="184"/>
      <c r="J118" s="208"/>
      <c r="K118" s="280"/>
      <c r="L118" s="280"/>
      <c r="M118" s="280"/>
      <c r="N118" s="208"/>
      <c r="O118" s="208"/>
      <c r="P118" s="266"/>
    </row>
    <row collapsed="false" customFormat="false" customHeight="true" hidden="true" ht="12.75" outlineLevel="0" r="119">
      <c r="B119" s="255"/>
      <c r="C119" s="198"/>
      <c r="D119" s="199"/>
      <c r="E119" s="178" t="s">
        <v>28</v>
      </c>
      <c r="F119" s="215"/>
      <c r="G119" s="215"/>
      <c r="H119" s="216"/>
      <c r="I119" s="215"/>
      <c r="J119" s="200"/>
      <c r="K119" s="281"/>
      <c r="L119" s="281"/>
      <c r="M119" s="281"/>
      <c r="N119" s="200"/>
      <c r="O119" s="200"/>
      <c r="P119" s="263"/>
    </row>
    <row collapsed="false" customFormat="false" customHeight="true" hidden="true" ht="12.75" outlineLevel="0" r="120">
      <c r="B120" s="255"/>
      <c r="C120" s="198"/>
      <c r="D120" s="199"/>
      <c r="E120" s="178" t="s">
        <v>28</v>
      </c>
      <c r="F120" s="215"/>
      <c r="G120" s="215"/>
      <c r="H120" s="216"/>
      <c r="I120" s="215"/>
      <c r="J120" s="200"/>
      <c r="K120" s="281"/>
      <c r="L120" s="281"/>
      <c r="M120" s="281"/>
      <c r="N120" s="200"/>
      <c r="O120" s="200"/>
      <c r="P120" s="263"/>
    </row>
    <row collapsed="false" customFormat="false" customHeight="true" hidden="true" ht="12.75" outlineLevel="0" r="121">
      <c r="B121" s="255"/>
      <c r="C121" s="198"/>
      <c r="D121" s="199"/>
      <c r="E121" s="178" t="s">
        <v>28</v>
      </c>
      <c r="F121" s="215"/>
      <c r="G121" s="215"/>
      <c r="H121" s="216"/>
      <c r="I121" s="215"/>
      <c r="J121" s="200"/>
      <c r="K121" s="281"/>
      <c r="L121" s="281"/>
      <c r="M121" s="281"/>
      <c r="N121" s="200"/>
      <c r="O121" s="200"/>
      <c r="P121" s="263"/>
    </row>
    <row collapsed="false" customFormat="false" customHeight="true" hidden="true" ht="12.75" outlineLevel="0" r="122">
      <c r="B122" s="255"/>
      <c r="C122" s="198"/>
      <c r="D122" s="199"/>
      <c r="E122" s="178" t="s">
        <v>28</v>
      </c>
      <c r="F122" s="215"/>
      <c r="G122" s="215"/>
      <c r="H122" s="216"/>
      <c r="I122" s="215"/>
      <c r="J122" s="200"/>
      <c r="K122" s="281"/>
      <c r="L122" s="281"/>
      <c r="M122" s="281"/>
      <c r="N122" s="200"/>
      <c r="O122" s="200"/>
      <c r="P122" s="263"/>
    </row>
    <row collapsed="false" customFormat="false" customHeight="true" hidden="false" ht="50.25" outlineLevel="0" r="123">
      <c r="B123" s="255"/>
      <c r="C123" s="214" t="s">
        <v>338</v>
      </c>
      <c r="D123" s="178" t="s">
        <v>28</v>
      </c>
      <c r="E123" s="178" t="s">
        <v>28</v>
      </c>
      <c r="F123" s="184" t="s">
        <v>346</v>
      </c>
      <c r="G123" s="184" t="s">
        <v>380</v>
      </c>
      <c r="H123" s="204" t="s">
        <v>337</v>
      </c>
      <c r="I123" s="215"/>
      <c r="J123" s="200"/>
      <c r="K123" s="281"/>
      <c r="L123" s="208" t="n">
        <f aca="false">L124</f>
        <v>812.43</v>
      </c>
      <c r="M123" s="208" t="n">
        <f aca="false">M124</f>
        <v>0</v>
      </c>
      <c r="N123" s="208" t="n">
        <f aca="false">N124</f>
        <v>812.43</v>
      </c>
      <c r="O123" s="208" t="n">
        <f aca="false">O124</f>
        <v>812.43</v>
      </c>
      <c r="P123" s="263"/>
    </row>
    <row collapsed="false" customFormat="false" customHeight="true" hidden="false" ht="48.75" outlineLevel="0" r="124">
      <c r="B124" s="256"/>
      <c r="C124" s="212" t="s">
        <v>413</v>
      </c>
      <c r="D124" s="178" t="s">
        <v>28</v>
      </c>
      <c r="E124" s="178" t="s">
        <v>28</v>
      </c>
      <c r="F124" s="184" t="s">
        <v>346</v>
      </c>
      <c r="G124" s="184" t="s">
        <v>380</v>
      </c>
      <c r="H124" s="204" t="s">
        <v>414</v>
      </c>
      <c r="I124" s="184"/>
      <c r="J124" s="208" t="n">
        <f aca="false">J125</f>
        <v>0</v>
      </c>
      <c r="K124" s="200" t="n">
        <v>0</v>
      </c>
      <c r="L124" s="208" t="n">
        <f aca="false">L125</f>
        <v>812.43</v>
      </c>
      <c r="M124" s="208" t="n">
        <f aca="false">M125</f>
        <v>0</v>
      </c>
      <c r="N124" s="208" t="n">
        <f aca="false">N125</f>
        <v>812.43</v>
      </c>
      <c r="O124" s="208" t="n">
        <f aca="false">O125</f>
        <v>812.43</v>
      </c>
      <c r="P124" s="266" t="e">
        <f aca="false">P125</f>
        <v>#NAME?</v>
      </c>
    </row>
    <row collapsed="false" customFormat="false" customHeight="true" hidden="false" ht="61.5" outlineLevel="0" r="125">
      <c r="B125" s="256"/>
      <c r="C125" s="212" t="s">
        <v>448</v>
      </c>
      <c r="D125" s="178" t="s">
        <v>28</v>
      </c>
      <c r="E125" s="178" t="s">
        <v>28</v>
      </c>
      <c r="F125" s="184" t="s">
        <v>346</v>
      </c>
      <c r="G125" s="184" t="s">
        <v>380</v>
      </c>
      <c r="H125" s="204" t="s">
        <v>414</v>
      </c>
      <c r="I125" s="184" t="s">
        <v>82</v>
      </c>
      <c r="J125" s="208" t="n">
        <f aca="false">J126</f>
        <v>0</v>
      </c>
      <c r="K125" s="208" t="n">
        <v>0</v>
      </c>
      <c r="L125" s="208" t="n">
        <f aca="false">L126+L127</f>
        <v>812.43</v>
      </c>
      <c r="M125" s="208" t="n">
        <f aca="false">M126+M127</f>
        <v>0</v>
      </c>
      <c r="N125" s="208" t="n">
        <f aca="false">N126+N127</f>
        <v>812.43</v>
      </c>
      <c r="O125" s="208" t="n">
        <f aca="false">O126+O127</f>
        <v>812.43</v>
      </c>
      <c r="P125" s="266" t="e">
        <f aca="false">P126+#REF!</f>
        <v>#NAME?</v>
      </c>
    </row>
    <row collapsed="false" customFormat="false" customHeight="true" hidden="false" ht="44.25" outlineLevel="0" r="126">
      <c r="B126" s="256"/>
      <c r="C126" s="206" t="s">
        <v>311</v>
      </c>
      <c r="D126" s="178" t="s">
        <v>28</v>
      </c>
      <c r="E126" s="178" t="s">
        <v>28</v>
      </c>
      <c r="F126" s="184" t="s">
        <v>346</v>
      </c>
      <c r="G126" s="184" t="s">
        <v>380</v>
      </c>
      <c r="H126" s="204" t="s">
        <v>414</v>
      </c>
      <c r="I126" s="184" t="s">
        <v>312</v>
      </c>
      <c r="J126" s="208" t="n">
        <v>0</v>
      </c>
      <c r="K126" s="208" t="n">
        <v>0</v>
      </c>
      <c r="L126" s="208" t="n">
        <v>623.97</v>
      </c>
      <c r="M126" s="208" t="n">
        <v>0</v>
      </c>
      <c r="N126" s="208" t="n">
        <v>623.97</v>
      </c>
      <c r="O126" s="208" t="n">
        <v>623.97</v>
      </c>
      <c r="P126" s="266" t="n">
        <v>658.21</v>
      </c>
    </row>
    <row collapsed="false" customFormat="false" customHeight="true" hidden="false" ht="36" outlineLevel="0" r="127">
      <c r="B127" s="256"/>
      <c r="C127" s="206" t="s">
        <v>318</v>
      </c>
      <c r="D127" s="178" t="s">
        <v>28</v>
      </c>
      <c r="E127" s="178" t="s">
        <v>28</v>
      </c>
      <c r="F127" s="184" t="s">
        <v>346</v>
      </c>
      <c r="G127" s="184" t="s">
        <v>380</v>
      </c>
      <c r="H127" s="204" t="s">
        <v>414</v>
      </c>
      <c r="I127" s="184" t="s">
        <v>319</v>
      </c>
      <c r="J127" s="208"/>
      <c r="K127" s="208"/>
      <c r="L127" s="208" t="n">
        <v>188.46</v>
      </c>
      <c r="M127" s="208" t="n">
        <v>0</v>
      </c>
      <c r="N127" s="208" t="n">
        <v>188.46</v>
      </c>
      <c r="O127" s="208" t="n">
        <v>188.46</v>
      </c>
      <c r="P127" s="266"/>
    </row>
    <row collapsed="false" customFormat="true" customHeight="true" hidden="false" ht="23.25" outlineLevel="0" r="128" s="223">
      <c r="B128" s="282"/>
      <c r="C128" s="222" t="s">
        <v>284</v>
      </c>
      <c r="D128" s="199"/>
      <c r="E128" s="199"/>
      <c r="F128" s="215"/>
      <c r="G128" s="215"/>
      <c r="H128" s="216"/>
      <c r="I128" s="215"/>
      <c r="J128" s="200"/>
      <c r="K128" s="200"/>
      <c r="L128" s="259" t="n">
        <f aca="false">L11+L53+L71+L93+L99+L111</f>
        <v>2749.68</v>
      </c>
      <c r="M128" s="259" t="n">
        <f aca="false">M11+M53+M71+M93+M99+M111</f>
        <v>-78.13</v>
      </c>
      <c r="N128" s="259" t="n">
        <f aca="false">N11+N53+N71+N93+N99+N111</f>
        <v>2827.81</v>
      </c>
      <c r="O128" s="259" t="n">
        <f aca="false">O11+O53+O71+O93+O99+O111</f>
        <v>2769.83</v>
      </c>
      <c r="P128" s="263"/>
    </row>
    <row collapsed="false" customFormat="false" customHeight="true" hidden="false" ht="18" outlineLevel="0" r="129">
      <c r="B129" s="255"/>
      <c r="C129" s="222" t="s">
        <v>419</v>
      </c>
      <c r="D129" s="199"/>
      <c r="E129" s="199"/>
      <c r="F129" s="215"/>
      <c r="G129" s="215"/>
      <c r="H129" s="216"/>
      <c r="I129" s="215"/>
      <c r="J129" s="200" t="n">
        <v>71.23</v>
      </c>
      <c r="K129" s="200" t="n">
        <v>0</v>
      </c>
      <c r="L129" s="200" t="n">
        <v>130.33</v>
      </c>
      <c r="M129" s="200" t="n">
        <f aca="false">L129-N129</f>
        <v>57.83</v>
      </c>
      <c r="N129" s="200" t="n">
        <v>72.5</v>
      </c>
      <c r="O129" s="200" t="n">
        <v>145.78</v>
      </c>
      <c r="P129" s="263"/>
    </row>
    <row collapsed="false" customFormat="false" customHeight="true" hidden="false" ht="15.75" outlineLevel="0" r="130">
      <c r="B130" s="255"/>
      <c r="C130" s="258" t="s">
        <v>256</v>
      </c>
      <c r="D130" s="258"/>
      <c r="E130" s="258"/>
      <c r="F130" s="258"/>
      <c r="G130" s="258"/>
      <c r="H130" s="258"/>
      <c r="I130" s="258"/>
      <c r="J130" s="283" t="n">
        <f aca="false">J11+J52+J77+J87+J99+J111+J129</f>
        <v>2922.4</v>
      </c>
      <c r="K130" s="200" t="n">
        <v>0</v>
      </c>
      <c r="L130" s="259" t="n">
        <f aca="false">L128+L129</f>
        <v>2880.01</v>
      </c>
      <c r="M130" s="259" t="n">
        <f aca="false">M128+M129</f>
        <v>-20.3</v>
      </c>
      <c r="N130" s="259" t="n">
        <f aca="false">N128+N129</f>
        <v>2900.31</v>
      </c>
      <c r="O130" s="259" t="n">
        <f aca="false">O128+O129</f>
        <v>2915.61</v>
      </c>
      <c r="P130" s="284" t="e">
        <f aca="false">P11+P41+P54+P77+P87+P99+P111+P119</f>
        <v>#NAME?</v>
      </c>
    </row>
  </sheetData>
  <mergeCells count="5">
    <mergeCell ref="N2:O2"/>
    <mergeCell ref="I3:P3"/>
    <mergeCell ref="B4:P4"/>
    <mergeCell ref="I6:O6"/>
    <mergeCell ref="C130:I1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6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2.7725490196078"/>
    <col collapsed="false" hidden="false" max="2" min="2" style="1" width="56.2823529411765"/>
    <col collapsed="false" hidden="true" max="4" min="3" style="1" width="0"/>
    <col collapsed="false" hidden="false" max="5" min="5" style="1" width="20.8117647058824"/>
    <col collapsed="false" hidden="false" max="1025" min="6" style="1" width="9.32549019607843"/>
  </cols>
  <sheetData>
    <row collapsed="false" customFormat="false" customHeight="true" hidden="false" ht="97.5" outlineLevel="0" r="1">
      <c r="A1" s="149"/>
      <c r="B1" s="150"/>
      <c r="C1" s="150"/>
      <c r="D1" s="347" t="s">
        <v>449</v>
      </c>
      <c r="E1" s="347"/>
    </row>
    <row collapsed="false" customFormat="false" customHeight="false" hidden="false" ht="13.55" outlineLevel="0" r="2">
      <c r="A2" s="149"/>
      <c r="B2" s="150"/>
      <c r="C2" s="150"/>
      <c r="D2" s="348"/>
      <c r="E2" s="348"/>
    </row>
    <row collapsed="false" customFormat="false" customHeight="true" hidden="false" ht="50.25" outlineLevel="0" r="3">
      <c r="A3" s="349" t="s">
        <v>450</v>
      </c>
      <c r="B3" s="349"/>
      <c r="C3" s="349"/>
      <c r="D3" s="349"/>
      <c r="E3" s="349"/>
    </row>
    <row collapsed="false" customFormat="false" customHeight="true" hidden="false" ht="16.5" outlineLevel="0" r="4">
      <c r="A4" s="171"/>
      <c r="B4" s="172"/>
      <c r="C4" s="172"/>
      <c r="D4" s="171"/>
      <c r="E4" s="350" t="s">
        <v>2</v>
      </c>
    </row>
    <row collapsed="false" customFormat="false" customHeight="false" hidden="false" ht="29.85" outlineLevel="0" r="5">
      <c r="A5" s="351" t="s">
        <v>451</v>
      </c>
      <c r="B5" s="352" t="s">
        <v>452</v>
      </c>
      <c r="C5" s="353" t="s">
        <v>453</v>
      </c>
      <c r="D5" s="353" t="s">
        <v>140</v>
      </c>
      <c r="E5" s="353" t="s">
        <v>454</v>
      </c>
    </row>
    <row collapsed="false" customFormat="false" customHeight="true" hidden="false" ht="35.25" outlineLevel="0" r="6">
      <c r="A6" s="354" t="s">
        <v>306</v>
      </c>
      <c r="B6" s="355" t="s">
        <v>338</v>
      </c>
      <c r="C6" s="177" t="n">
        <v>3534.85</v>
      </c>
      <c r="D6" s="356" t="n">
        <v>0</v>
      </c>
      <c r="E6" s="356" t="n">
        <f aca="false">C6+D6</f>
        <v>3534.85</v>
      </c>
    </row>
    <row collapsed="false" customFormat="false" customHeight="false" hidden="false" ht="15.95" outlineLevel="0" r="7">
      <c r="A7" s="357"/>
      <c r="B7" s="358" t="s">
        <v>455</v>
      </c>
      <c r="C7" s="359" t="n">
        <f aca="false">C6</f>
        <v>3534.85</v>
      </c>
      <c r="D7" s="360" t="n">
        <v>0</v>
      </c>
      <c r="E7" s="359" t="n">
        <f aca="false">E6</f>
        <v>3534.85</v>
      </c>
    </row>
  </sheetData>
  <mergeCells count="2">
    <mergeCell ref="D1:E1"/>
    <mergeCell ref="A3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75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9.32549019607843"/>
    <col collapsed="false" hidden="false" max="2" min="2" style="1" width="38.7647058823529"/>
    <col collapsed="false" hidden="true" max="4" min="3" style="1" width="0"/>
    <col collapsed="false" hidden="false" max="5" min="5" style="1" width="12.7725490196078"/>
    <col collapsed="false" hidden="false" max="6" min="6" style="1" width="15.078431372549"/>
    <col collapsed="false" hidden="false" max="1025" min="7" style="1" width="9.32549019607843"/>
  </cols>
  <sheetData>
    <row collapsed="false" customFormat="false" customHeight="true" hidden="false" ht="79.5" outlineLevel="0" r="1">
      <c r="A1" s="149"/>
      <c r="B1" s="150"/>
      <c r="C1" s="150"/>
      <c r="D1" s="361" t="s">
        <v>456</v>
      </c>
      <c r="E1" s="361"/>
      <c r="F1" s="361"/>
    </row>
    <row collapsed="false" customFormat="false" customHeight="false" hidden="false" ht="13.55" outlineLevel="0" r="2">
      <c r="A2" s="149"/>
      <c r="B2" s="150"/>
      <c r="C2" s="150"/>
      <c r="D2" s="348"/>
      <c r="E2" s="348"/>
      <c r="F2" s="24"/>
    </row>
    <row collapsed="false" customFormat="false" customHeight="true" hidden="false" ht="50.25" outlineLevel="0" r="3">
      <c r="A3" s="349" t="s">
        <v>457</v>
      </c>
      <c r="B3" s="349"/>
      <c r="C3" s="349"/>
      <c r="D3" s="349"/>
      <c r="E3" s="349"/>
      <c r="F3" s="349"/>
    </row>
    <row collapsed="false" customFormat="false" customHeight="true" hidden="false" ht="16.5" outlineLevel="0" r="4">
      <c r="A4" s="171"/>
      <c r="B4" s="172"/>
      <c r="C4" s="172"/>
      <c r="D4" s="171"/>
      <c r="E4" s="350" t="s">
        <v>2</v>
      </c>
      <c r="F4" s="350"/>
    </row>
    <row collapsed="false" customFormat="false" customHeight="false" hidden="false" ht="44" outlineLevel="0" r="5">
      <c r="A5" s="351" t="s">
        <v>451</v>
      </c>
      <c r="B5" s="352" t="s">
        <v>452</v>
      </c>
      <c r="C5" s="353" t="s">
        <v>458</v>
      </c>
      <c r="D5" s="353" t="s">
        <v>140</v>
      </c>
      <c r="E5" s="353" t="s">
        <v>459</v>
      </c>
      <c r="F5" s="353" t="s">
        <v>460</v>
      </c>
    </row>
    <row collapsed="false" customFormat="false" customHeight="true" hidden="false" ht="47.25" outlineLevel="0" r="6">
      <c r="A6" s="354" t="s">
        <v>306</v>
      </c>
      <c r="B6" s="355" t="s">
        <v>338</v>
      </c>
      <c r="C6" s="177" t="n">
        <v>2502.41</v>
      </c>
      <c r="D6" s="356" t="n">
        <v>0</v>
      </c>
      <c r="E6" s="356" t="n">
        <f aca="false">C6+D6</f>
        <v>2502.41</v>
      </c>
      <c r="F6" s="362" t="n">
        <v>2517.71</v>
      </c>
    </row>
    <row collapsed="false" customFormat="false" customHeight="false" hidden="false" ht="15.95" outlineLevel="0" r="7">
      <c r="A7" s="357"/>
      <c r="B7" s="358" t="s">
        <v>455</v>
      </c>
      <c r="C7" s="359" t="n">
        <f aca="false">C6</f>
        <v>2502.41</v>
      </c>
      <c r="D7" s="360" t="n">
        <v>0</v>
      </c>
      <c r="E7" s="359" t="n">
        <f aca="false">E6</f>
        <v>2502.41</v>
      </c>
      <c r="F7" s="359" t="n">
        <f aca="false">F6</f>
        <v>2517.71</v>
      </c>
    </row>
  </sheetData>
  <mergeCells count="3">
    <mergeCell ref="D1:F1"/>
    <mergeCell ref="A3:F3"/>
    <mergeCell ref="E4:F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72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5.4705882352941"/>
    <col collapsed="false" hidden="false" max="2" min="2" style="1" width="28.2823529411765"/>
    <col collapsed="false" hidden="false" max="3" min="3" style="1" width="18.8039215686275"/>
    <col collapsed="false" hidden="false" max="4" min="4" style="1" width="30.2901960784314"/>
    <col collapsed="false" hidden="false" max="1025" min="5" style="1" width="9.32549019607843"/>
  </cols>
  <sheetData>
    <row collapsed="false" customFormat="false" customHeight="true" hidden="false" ht="116.25" outlineLevel="0" r="1">
      <c r="A1" s="2"/>
      <c r="B1" s="2"/>
      <c r="C1" s="2"/>
      <c r="D1" s="22" t="s">
        <v>18</v>
      </c>
    </row>
    <row collapsed="false" customFormat="false" customHeight="true" hidden="false" ht="5.25" outlineLevel="0" r="2">
      <c r="A2" s="2"/>
      <c r="B2" s="2"/>
      <c r="C2" s="2"/>
      <c r="D2" s="2"/>
    </row>
    <row collapsed="false" customFormat="false" customHeight="true" hidden="false" ht="36.75" outlineLevel="0" r="3">
      <c r="A3" s="4" t="s">
        <v>19</v>
      </c>
      <c r="B3" s="4"/>
      <c r="C3" s="4"/>
      <c r="D3" s="4"/>
    </row>
    <row collapsed="false" customFormat="false" customHeight="false" hidden="false" ht="18.35" outlineLevel="0" r="4">
      <c r="A4" s="5"/>
      <c r="B4" s="5"/>
      <c r="C4" s="5"/>
      <c r="D4" s="6" t="s">
        <v>2</v>
      </c>
    </row>
    <row collapsed="false" customFormat="false" customHeight="true" hidden="false" ht="43.5" outlineLevel="0" r="5">
      <c r="A5" s="7" t="s">
        <v>3</v>
      </c>
      <c r="B5" s="8" t="s">
        <v>4</v>
      </c>
      <c r="C5" s="9" t="s">
        <v>20</v>
      </c>
      <c r="D5" s="9" t="s">
        <v>21</v>
      </c>
    </row>
    <row collapsed="false" customFormat="false" customHeight="true" hidden="false" ht="28.5" outlineLevel="0" r="6">
      <c r="A6" s="10" t="s">
        <v>6</v>
      </c>
      <c r="B6" s="11"/>
      <c r="C6" s="12" t="n">
        <f aca="false">C7</f>
        <v>0</v>
      </c>
      <c r="D6" s="12" t="n">
        <f aca="false">D7</f>
        <v>0</v>
      </c>
    </row>
    <row collapsed="false" customFormat="false" customHeight="true" hidden="false" ht="24" outlineLevel="0" r="7">
      <c r="A7" s="13" t="s">
        <v>7</v>
      </c>
      <c r="B7" s="14" t="s">
        <v>8</v>
      </c>
      <c r="C7" s="15" t="n">
        <f aca="false">C8</f>
        <v>0</v>
      </c>
      <c r="D7" s="15" t="n">
        <f aca="false">D8</f>
        <v>0</v>
      </c>
    </row>
    <row collapsed="false" customFormat="false" customHeight="true" hidden="false" ht="23.25" outlineLevel="0" r="8">
      <c r="A8" s="16" t="s">
        <v>9</v>
      </c>
      <c r="B8" s="17" t="s">
        <v>10</v>
      </c>
      <c r="C8" s="18" t="n">
        <f aca="false">C9</f>
        <v>0</v>
      </c>
      <c r="D8" s="18" t="n">
        <f aca="false">D9</f>
        <v>0</v>
      </c>
    </row>
    <row collapsed="false" customFormat="false" customHeight="true" hidden="false" ht="18" outlineLevel="0" r="9">
      <c r="A9" s="16" t="s">
        <v>11</v>
      </c>
      <c r="B9" s="17" t="s">
        <v>12</v>
      </c>
      <c r="C9" s="18" t="n">
        <f aca="false">C10</f>
        <v>0</v>
      </c>
      <c r="D9" s="18" t="n">
        <f aca="false">D10</f>
        <v>0</v>
      </c>
    </row>
    <row collapsed="false" customFormat="false" customHeight="true" hidden="false" ht="18" outlineLevel="0" r="10">
      <c r="A10" s="16" t="s">
        <v>13</v>
      </c>
      <c r="B10" s="17" t="s">
        <v>14</v>
      </c>
      <c r="C10" s="18" t="n">
        <f aca="false">C11</f>
        <v>0</v>
      </c>
      <c r="D10" s="18" t="n">
        <f aca="false">D11</f>
        <v>0</v>
      </c>
    </row>
    <row collapsed="false" customFormat="false" customHeight="true" hidden="false" ht="18.75" outlineLevel="0" r="11">
      <c r="A11" s="16" t="s">
        <v>15</v>
      </c>
      <c r="B11" s="17" t="s">
        <v>14</v>
      </c>
      <c r="C11" s="18" t="n">
        <f aca="false">C12</f>
        <v>0</v>
      </c>
      <c r="D11" s="18" t="n">
        <f aca="false">D12</f>
        <v>0</v>
      </c>
    </row>
    <row collapsed="false" customFormat="false" customHeight="true" hidden="false" ht="34.5" outlineLevel="0" r="12">
      <c r="A12" s="19" t="s">
        <v>16</v>
      </c>
      <c r="B12" s="20" t="s">
        <v>17</v>
      </c>
      <c r="C12" s="23" t="n">
        <v>0</v>
      </c>
      <c r="D12" s="21" t="n">
        <v>0</v>
      </c>
    </row>
  </sheetData>
  <mergeCells count="1"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6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F2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9.32549019607843"/>
    <col collapsed="false" hidden="false" max="2" min="2" style="24" width="23.9764705882353"/>
    <col collapsed="false" hidden="false" max="3" min="3" style="24" width="32.8745098039216"/>
    <col collapsed="false" hidden="false" max="4" min="4" style="25" width="24.121568627451"/>
    <col collapsed="false" hidden="false" max="5" min="5" style="25" width="47.0941176470588"/>
    <col collapsed="false" hidden="false" max="1025" min="6" style="24" width="9.33333333333333"/>
  </cols>
  <sheetData>
    <row collapsed="false" customFormat="false" customHeight="true" hidden="false" ht="76.5" outlineLevel="0" r="2">
      <c r="D2" s="26"/>
      <c r="E2" s="27" t="s">
        <v>22</v>
      </c>
      <c r="F2" s="26"/>
    </row>
    <row collapsed="false" customFormat="true" customHeight="true" hidden="false" ht="45.75" outlineLevel="0" r="3" s="28">
      <c r="B3" s="29" t="s">
        <v>23</v>
      </c>
      <c r="C3" s="29"/>
      <c r="D3" s="29"/>
      <c r="E3" s="29"/>
    </row>
    <row collapsed="false" customFormat="true" customHeight="true" hidden="false" ht="0.75" outlineLevel="0" r="4" s="28">
      <c r="B4" s="30"/>
      <c r="C4" s="31"/>
      <c r="D4" s="32"/>
      <c r="E4" s="32"/>
    </row>
    <row collapsed="false" customFormat="true" customHeight="true" hidden="false" ht="37.5" outlineLevel="0" r="5" s="33">
      <c r="B5" s="34" t="s">
        <v>24</v>
      </c>
      <c r="C5" s="34" t="s">
        <v>25</v>
      </c>
      <c r="D5" s="34" t="s">
        <v>26</v>
      </c>
      <c r="E5" s="34"/>
    </row>
    <row collapsed="false" customFormat="true" customHeight="true" hidden="true" ht="12.75" outlineLevel="0" r="6" s="35">
      <c r="B6" s="36"/>
      <c r="C6" s="36"/>
      <c r="D6" s="36"/>
      <c r="E6" s="36"/>
    </row>
    <row collapsed="false" customFormat="true" customHeight="true" hidden="true" ht="12.75" outlineLevel="0" r="7" s="37">
      <c r="B7" s="38"/>
      <c r="C7" s="39"/>
      <c r="D7" s="40"/>
      <c r="E7" s="40"/>
    </row>
    <row collapsed="false" customFormat="true" customHeight="true" hidden="true" ht="12.75" outlineLevel="0" r="8" s="37">
      <c r="B8" s="38"/>
      <c r="C8" s="41"/>
      <c r="D8" s="40"/>
      <c r="E8" s="40"/>
    </row>
    <row collapsed="false" customFormat="true" customHeight="true" hidden="false" ht="20.25" outlineLevel="0" r="9" s="35">
      <c r="B9" s="42" t="n">
        <v>801</v>
      </c>
      <c r="C9" s="43" t="s">
        <v>27</v>
      </c>
      <c r="D9" s="43"/>
      <c r="E9" s="43"/>
    </row>
    <row collapsed="false" customFormat="true" customHeight="true" hidden="false" ht="42" outlineLevel="0" r="10" s="44">
      <c r="B10" s="45" t="s">
        <v>28</v>
      </c>
      <c r="C10" s="46" t="s">
        <v>29</v>
      </c>
      <c r="D10" s="47" t="s">
        <v>30</v>
      </c>
      <c r="E10" s="47"/>
    </row>
    <row collapsed="false" customFormat="true" customHeight="true" hidden="false" ht="39.75" outlineLevel="0" r="11" s="44">
      <c r="B11" s="46" t="s">
        <v>28</v>
      </c>
      <c r="C11" s="46" t="s">
        <v>31</v>
      </c>
      <c r="D11" s="47" t="s">
        <v>32</v>
      </c>
      <c r="E11" s="47"/>
    </row>
    <row collapsed="false" customFormat="true" customHeight="true" hidden="false" ht="27" outlineLevel="0" r="12" s="44">
      <c r="B12" s="46" t="s">
        <v>28</v>
      </c>
      <c r="C12" s="48" t="s">
        <v>33</v>
      </c>
      <c r="D12" s="47" t="s">
        <v>34</v>
      </c>
      <c r="E12" s="47"/>
    </row>
    <row collapsed="false" customFormat="false" customHeight="true" hidden="false" ht="49.5" outlineLevel="0" r="13">
      <c r="B13" s="46" t="s">
        <v>28</v>
      </c>
      <c r="C13" s="46" t="s">
        <v>35</v>
      </c>
      <c r="D13" s="47" t="s">
        <v>36</v>
      </c>
      <c r="E13" s="47"/>
    </row>
    <row collapsed="false" customFormat="false" customHeight="true" hidden="false" ht="55.5" outlineLevel="0" r="14">
      <c r="B14" s="46" t="s">
        <v>28</v>
      </c>
      <c r="C14" s="46" t="s">
        <v>37</v>
      </c>
      <c r="D14" s="49" t="s">
        <v>38</v>
      </c>
      <c r="E14" s="49"/>
    </row>
    <row collapsed="false" customFormat="false" customHeight="true" hidden="false" ht="56.25" outlineLevel="0" r="15">
      <c r="B15" s="46" t="s">
        <v>28</v>
      </c>
      <c r="C15" s="46" t="s">
        <v>39</v>
      </c>
      <c r="D15" s="49" t="s">
        <v>40</v>
      </c>
      <c r="E15" s="49"/>
    </row>
    <row collapsed="false" customFormat="false" customHeight="true" hidden="false" ht="59.25" outlineLevel="0" r="16">
      <c r="B16" s="46" t="s">
        <v>28</v>
      </c>
      <c r="C16" s="46" t="s">
        <v>41</v>
      </c>
      <c r="D16" s="49" t="s">
        <v>42</v>
      </c>
      <c r="E16" s="49"/>
    </row>
    <row collapsed="false" customFormat="false" customHeight="true" hidden="false" ht="26.25" outlineLevel="0" r="17">
      <c r="B17" s="46" t="s">
        <v>28</v>
      </c>
      <c r="C17" s="46" t="s">
        <v>43</v>
      </c>
      <c r="D17" s="49" t="s">
        <v>44</v>
      </c>
      <c r="E17" s="49"/>
    </row>
    <row collapsed="false" customFormat="false" customHeight="true" hidden="false" ht="22.5" outlineLevel="0" r="18">
      <c r="B18" s="46" t="s">
        <v>28</v>
      </c>
      <c r="C18" s="46" t="s">
        <v>45</v>
      </c>
      <c r="D18" s="49" t="s">
        <v>46</v>
      </c>
      <c r="E18" s="49"/>
    </row>
    <row collapsed="false" customFormat="false" customHeight="true" hidden="false" ht="23.25" outlineLevel="0" r="19">
      <c r="B19" s="46" t="s">
        <v>28</v>
      </c>
      <c r="C19" s="46" t="s">
        <v>47</v>
      </c>
      <c r="D19" s="49" t="s">
        <v>48</v>
      </c>
      <c r="E19" s="49"/>
    </row>
    <row collapsed="false" customFormat="false" customHeight="true" hidden="true" ht="12.75" outlineLevel="0" r="20">
      <c r="B20" s="46" t="s">
        <v>28</v>
      </c>
      <c r="C20" s="46" t="s">
        <v>49</v>
      </c>
      <c r="D20" s="49" t="s">
        <v>50</v>
      </c>
      <c r="E20" s="49"/>
    </row>
    <row collapsed="false" customFormat="false" customHeight="true" hidden="false" ht="33.75" outlineLevel="0" r="21">
      <c r="B21" s="46" t="s">
        <v>28</v>
      </c>
      <c r="C21" s="46" t="s">
        <v>51</v>
      </c>
      <c r="D21" s="49" t="s">
        <v>52</v>
      </c>
      <c r="E21" s="49"/>
    </row>
    <row collapsed="false" customFormat="false" customHeight="true" hidden="false" ht="47.25" outlineLevel="0" r="22">
      <c r="B22" s="46" t="s">
        <v>28</v>
      </c>
      <c r="C22" s="46" t="s">
        <v>53</v>
      </c>
      <c r="D22" s="49" t="s">
        <v>54</v>
      </c>
      <c r="E22" s="49"/>
    </row>
    <row collapsed="false" customFormat="false" customHeight="true" hidden="false" ht="42" outlineLevel="0" r="23">
      <c r="B23" s="46" t="s">
        <v>28</v>
      </c>
      <c r="C23" s="46" t="s">
        <v>55</v>
      </c>
      <c r="D23" s="49" t="s">
        <v>56</v>
      </c>
      <c r="E23" s="49"/>
    </row>
    <row collapsed="false" customFormat="false" customHeight="true" hidden="true" ht="12.75" outlineLevel="0" r="24">
      <c r="B24" s="46" t="s">
        <v>28</v>
      </c>
      <c r="C24" s="46" t="s">
        <v>57</v>
      </c>
      <c r="D24" s="49" t="s">
        <v>58</v>
      </c>
      <c r="E24" s="49"/>
    </row>
    <row collapsed="false" customFormat="false" customHeight="true" hidden="false" ht="33" outlineLevel="0" r="25">
      <c r="B25" s="46" t="s">
        <v>28</v>
      </c>
      <c r="C25" s="46" t="s">
        <v>59</v>
      </c>
      <c r="D25" s="49" t="s">
        <v>60</v>
      </c>
      <c r="E25" s="49"/>
    </row>
  </sheetData>
  <mergeCells count="22">
    <mergeCell ref="B3:E3"/>
    <mergeCell ref="D5:E5"/>
    <mergeCell ref="B6:E6"/>
    <mergeCell ref="D7:E7"/>
    <mergeCell ref="D8:E8"/>
    <mergeCell ref="C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rintOptions headings="false" gridLines="false" gridLinesSet="true" horizontalCentered="false" verticalCentered="false"/>
  <pageMargins left="0.747916666666667" right="0.39375" top="0.984027777777778" bottom="0.984027777777778" header="0.511805555555555" footer="0.511805555555555"/>
  <pageSetup blackAndWhite="false" cellComments="none" copies="1" draft="false" firstPageNumber="0" fitToHeight="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1" width="9.47058823529412"/>
    <col collapsed="false" hidden="false" max="3" min="3" style="1" width="30.0078431372549"/>
    <col collapsed="false" hidden="false" max="4" min="4" style="1" width="19.6705882352941"/>
    <col collapsed="false" hidden="false" max="6" min="5" style="1" width="6.74901960784314"/>
    <col collapsed="false" hidden="false" max="7" min="7" style="1" width="47.2392156862745"/>
    <col collapsed="false" hidden="false" max="1025" min="8" style="1" width="9.47058823529412"/>
  </cols>
  <sheetData>
    <row collapsed="false" customFormat="false" customHeight="true" hidden="false" ht="0.75" outlineLevel="0" r="1">
      <c r="F1" s="50"/>
      <c r="G1" s="50"/>
    </row>
    <row collapsed="false" customFormat="false" customHeight="true" hidden="false" ht="81.75" outlineLevel="0" r="2">
      <c r="B2" s="44"/>
      <c r="C2" s="44"/>
      <c r="D2" s="51"/>
      <c r="E2" s="51"/>
      <c r="F2" s="51"/>
      <c r="G2" s="52" t="s">
        <v>61</v>
      </c>
    </row>
    <row collapsed="false" customFormat="false" customHeight="true" hidden="false" ht="66.75" outlineLevel="0" r="3">
      <c r="B3" s="53" t="s">
        <v>62</v>
      </c>
      <c r="C3" s="53"/>
      <c r="D3" s="53"/>
      <c r="E3" s="53"/>
      <c r="F3" s="53"/>
      <c r="G3" s="53"/>
    </row>
    <row collapsed="false" customFormat="false" customHeight="true" hidden="false" ht="31.5" outlineLevel="0" r="4">
      <c r="B4" s="34" t="s">
        <v>63</v>
      </c>
      <c r="C4" s="34" t="s">
        <v>64</v>
      </c>
      <c r="D4" s="34" t="s">
        <v>65</v>
      </c>
      <c r="E4" s="34"/>
      <c r="F4" s="34"/>
      <c r="G4" s="34"/>
    </row>
    <row collapsed="false" customFormat="false" customHeight="true" hidden="false" ht="15.75" outlineLevel="0" r="5">
      <c r="B5" s="54" t="n">
        <v>801</v>
      </c>
      <c r="C5" s="46" t="s">
        <v>66</v>
      </c>
      <c r="D5" s="55" t="s">
        <v>67</v>
      </c>
      <c r="E5" s="55"/>
      <c r="F5" s="55"/>
      <c r="G5" s="55"/>
    </row>
    <row collapsed="false" customFormat="false" customHeight="true" hidden="false" ht="31.5" outlineLevel="0" r="6">
      <c r="B6" s="54" t="n">
        <v>801</v>
      </c>
      <c r="C6" s="46" t="s">
        <v>68</v>
      </c>
      <c r="D6" s="55" t="s">
        <v>69</v>
      </c>
      <c r="E6" s="55"/>
      <c r="F6" s="55"/>
      <c r="G6" s="55"/>
    </row>
    <row collapsed="false" customFormat="false" customHeight="false" hidden="true" ht="12.75" outlineLevel="0" r="7">
      <c r="B7" s="56"/>
      <c r="C7" s="46" t="s">
        <v>70</v>
      </c>
      <c r="D7" s="57"/>
      <c r="E7" s="57"/>
      <c r="F7" s="57"/>
      <c r="G7" s="57"/>
    </row>
    <row collapsed="false" customFormat="false" customHeight="false" hidden="false" ht="13.55" outlineLevel="0" r="8">
      <c r="B8" s="39" t="n">
        <v>801</v>
      </c>
      <c r="C8" s="46" t="s">
        <v>71</v>
      </c>
      <c r="D8" s="39" t="s">
        <v>9</v>
      </c>
      <c r="E8" s="39"/>
      <c r="F8" s="39"/>
      <c r="G8" s="39"/>
    </row>
  </sheetData>
  <mergeCells count="7">
    <mergeCell ref="F1:G1"/>
    <mergeCell ref="B3:G3"/>
    <mergeCell ref="D4:G4"/>
    <mergeCell ref="D5:G5"/>
    <mergeCell ref="D6:G6"/>
    <mergeCell ref="D7:G7"/>
    <mergeCell ref="D8:G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65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9.33333333333333"/>
    <col collapsed="false" hidden="false" max="2" min="2" style="1" width="8.32941176470588"/>
    <col collapsed="false" hidden="false" max="3" min="3" style="1" width="29.4313725490196"/>
    <col collapsed="false" hidden="false" max="4" min="4" style="1" width="57.2862745098039"/>
    <col collapsed="false" hidden="true" max="5" min="5" style="58" width="0"/>
    <col collapsed="false" hidden="true" max="6" min="6" style="1" width="0"/>
    <col collapsed="false" hidden="false" max="7" min="7" style="1" width="0.145098039215686"/>
    <col collapsed="false" hidden="false" max="8" min="8" style="1" width="18.5137254901961"/>
    <col collapsed="false" hidden="false" max="1025" min="9" style="1" width="9.33333333333333"/>
  </cols>
  <sheetData>
    <row collapsed="false" customFormat="true" customHeight="true" hidden="false" ht="135" outlineLevel="0" r="1" s="24">
      <c r="B1" s="59"/>
      <c r="C1" s="59"/>
      <c r="D1" s="59"/>
      <c r="E1" s="59"/>
      <c r="F1" s="60" t="s">
        <v>72</v>
      </c>
      <c r="G1" s="60"/>
      <c r="H1" s="60"/>
    </row>
    <row collapsed="false" customFormat="true" customHeight="true" hidden="false" ht="15.75" outlineLevel="0" r="2" s="24">
      <c r="B2" s="61" t="s">
        <v>73</v>
      </c>
      <c r="C2" s="61"/>
      <c r="D2" s="61"/>
      <c r="E2" s="61"/>
      <c r="F2" s="61"/>
      <c r="G2" s="61"/>
      <c r="H2" s="61"/>
    </row>
    <row collapsed="false" customFormat="true" customHeight="true" hidden="false" ht="22.5" outlineLevel="0" r="3" s="24">
      <c r="B3" s="61"/>
      <c r="C3" s="61"/>
      <c r="D3" s="61"/>
      <c r="E3" s="61"/>
      <c r="F3" s="61"/>
      <c r="G3" s="61"/>
      <c r="H3" s="61"/>
    </row>
    <row collapsed="false" customFormat="true" customHeight="false" hidden="false" ht="15.95" outlineLevel="0" r="4" s="24">
      <c r="B4" s="62"/>
      <c r="C4" s="62"/>
      <c r="D4" s="63"/>
      <c r="H4" s="64" t="s">
        <v>74</v>
      </c>
    </row>
    <row collapsed="false" customFormat="true" customHeight="true" hidden="false" ht="24" outlineLevel="0" r="5" s="24">
      <c r="A5" s="65"/>
      <c r="B5" s="66" t="s">
        <v>75</v>
      </c>
      <c r="C5" s="67" t="s">
        <v>76</v>
      </c>
      <c r="D5" s="34" t="s">
        <v>77</v>
      </c>
      <c r="E5" s="68" t="s">
        <v>5</v>
      </c>
      <c r="F5" s="69" t="s">
        <v>78</v>
      </c>
      <c r="G5" s="69"/>
      <c r="H5" s="70" t="s">
        <v>79</v>
      </c>
    </row>
    <row collapsed="false" customFormat="true" customHeight="true" hidden="false" ht="27" outlineLevel="0" r="6" s="24">
      <c r="A6" s="65"/>
      <c r="B6" s="66"/>
      <c r="C6" s="67"/>
      <c r="D6" s="34"/>
      <c r="E6" s="68"/>
      <c r="F6" s="69"/>
      <c r="G6" s="69"/>
      <c r="H6" s="70"/>
    </row>
    <row collapsed="false" customFormat="true" customHeight="true" hidden="true" ht="12.75" outlineLevel="0" r="7" s="24">
      <c r="B7" s="46" t="s">
        <v>80</v>
      </c>
      <c r="C7" s="55" t="n">
        <v>2</v>
      </c>
      <c r="D7" s="34" t="n">
        <v>3</v>
      </c>
      <c r="E7" s="34" t="n">
        <v>7</v>
      </c>
      <c r="F7" s="71"/>
      <c r="G7" s="71"/>
    </row>
    <row collapsed="false" customFormat="false" customHeight="false" hidden="true" ht="12.75" outlineLevel="0" r="8">
      <c r="B8" s="72"/>
      <c r="C8" s="72"/>
      <c r="D8" s="72"/>
      <c r="E8" s="73"/>
      <c r="F8" s="74"/>
      <c r="G8" s="74"/>
      <c r="H8" s="72"/>
    </row>
    <row collapsed="false" customFormat="true" customHeight="true" hidden="false" ht="18" outlineLevel="0" r="9" s="24">
      <c r="B9" s="46"/>
      <c r="C9" s="34"/>
      <c r="D9" s="75" t="s">
        <v>81</v>
      </c>
      <c r="E9" s="76" t="n">
        <f aca="false">E10+E13+E16</f>
        <v>225.6</v>
      </c>
      <c r="F9" s="77" t="n">
        <f aca="false">F10+F13+F16</f>
        <v>-27.73</v>
      </c>
      <c r="G9" s="77"/>
      <c r="H9" s="78" t="n">
        <f aca="false">H10+H13+H16</f>
        <v>197.87</v>
      </c>
    </row>
    <row collapsed="false" customFormat="true" customHeight="true" hidden="false" ht="18" outlineLevel="0" r="10" s="24">
      <c r="B10" s="46" t="s">
        <v>82</v>
      </c>
      <c r="C10" s="55" t="s">
        <v>83</v>
      </c>
      <c r="D10" s="79" t="s">
        <v>84</v>
      </c>
      <c r="E10" s="80" t="n">
        <f aca="false">E11</f>
        <v>30.2</v>
      </c>
      <c r="F10" s="81" t="n">
        <f aca="false">F11</f>
        <v>6.27</v>
      </c>
      <c r="G10" s="81"/>
      <c r="H10" s="82" t="n">
        <f aca="false">H11</f>
        <v>36.47</v>
      </c>
    </row>
    <row collapsed="false" customFormat="true" customHeight="true" hidden="false" ht="13.5" outlineLevel="0" r="11" s="24">
      <c r="B11" s="83" t="s">
        <v>82</v>
      </c>
      <c r="C11" s="84" t="s">
        <v>85</v>
      </c>
      <c r="D11" s="75" t="s">
        <v>86</v>
      </c>
      <c r="E11" s="76" t="n">
        <f aca="false">E12</f>
        <v>30.2</v>
      </c>
      <c r="F11" s="77" t="n">
        <f aca="false">F12</f>
        <v>6.27</v>
      </c>
      <c r="G11" s="77"/>
      <c r="H11" s="78" t="n">
        <f aca="false">H12</f>
        <v>36.47</v>
      </c>
    </row>
    <row collapsed="false" customFormat="true" customHeight="true" hidden="false" ht="67.5" outlineLevel="0" r="12" s="85">
      <c r="B12" s="46" t="s">
        <v>87</v>
      </c>
      <c r="C12" s="55" t="s">
        <v>88</v>
      </c>
      <c r="D12" s="49" t="s">
        <v>89</v>
      </c>
      <c r="E12" s="80" t="n">
        <v>30.2</v>
      </c>
      <c r="F12" s="81" t="n">
        <v>6.27</v>
      </c>
      <c r="G12" s="81"/>
      <c r="H12" s="86" t="n">
        <f aca="false">E12+F12</f>
        <v>36.47</v>
      </c>
    </row>
    <row collapsed="false" customFormat="true" customHeight="true" hidden="false" ht="13.5" outlineLevel="0" r="13" s="24">
      <c r="B13" s="46" t="s">
        <v>82</v>
      </c>
      <c r="C13" s="55" t="s">
        <v>90</v>
      </c>
      <c r="D13" s="87" t="s">
        <v>91</v>
      </c>
      <c r="E13" s="80" t="n">
        <f aca="false">E14</f>
        <v>3</v>
      </c>
      <c r="F13" s="81" t="n">
        <f aca="false">F14</f>
        <v>0</v>
      </c>
      <c r="G13" s="81"/>
      <c r="H13" s="82" t="n">
        <f aca="false">H14</f>
        <v>3</v>
      </c>
    </row>
    <row collapsed="false" customFormat="true" customHeight="true" hidden="false" ht="16.5" outlineLevel="0" r="14" s="24">
      <c r="B14" s="83" t="s">
        <v>82</v>
      </c>
      <c r="C14" s="34" t="s">
        <v>92</v>
      </c>
      <c r="D14" s="88" t="s">
        <v>93</v>
      </c>
      <c r="E14" s="76" t="n">
        <f aca="false">E15</f>
        <v>3</v>
      </c>
      <c r="F14" s="77" t="n">
        <f aca="false">F15</f>
        <v>0</v>
      </c>
      <c r="G14" s="77"/>
      <c r="H14" s="78" t="n">
        <f aca="false">H15</f>
        <v>3</v>
      </c>
    </row>
    <row collapsed="false" customFormat="true" customHeight="true" hidden="false" ht="16.5" outlineLevel="0" r="15" s="24">
      <c r="B15" s="46" t="s">
        <v>87</v>
      </c>
      <c r="C15" s="55" t="s">
        <v>94</v>
      </c>
      <c r="D15" s="89" t="s">
        <v>93</v>
      </c>
      <c r="E15" s="80" t="n">
        <v>3</v>
      </c>
      <c r="F15" s="81" t="n">
        <v>0</v>
      </c>
      <c r="G15" s="81"/>
      <c r="H15" s="90" t="n">
        <f aca="false">E15+F15</f>
        <v>3</v>
      </c>
    </row>
    <row collapsed="false" customFormat="true" customHeight="true" hidden="false" ht="15.75" outlineLevel="0" r="16" s="24">
      <c r="B16" s="46" t="s">
        <v>82</v>
      </c>
      <c r="C16" s="55" t="s">
        <v>95</v>
      </c>
      <c r="D16" s="91" t="s">
        <v>96</v>
      </c>
      <c r="E16" s="80" t="n">
        <f aca="false">E17+E19</f>
        <v>192.4</v>
      </c>
      <c r="F16" s="81" t="n">
        <f aca="false">F17+F19</f>
        <v>-34</v>
      </c>
      <c r="G16" s="81"/>
      <c r="H16" s="90" t="n">
        <f aca="false">H17+H19</f>
        <v>158.4</v>
      </c>
    </row>
    <row collapsed="false" customFormat="true" customHeight="true" hidden="false" ht="15.75" outlineLevel="0" r="17" s="92">
      <c r="B17" s="83" t="s">
        <v>82</v>
      </c>
      <c r="C17" s="93" t="s">
        <v>97</v>
      </c>
      <c r="D17" s="94" t="s">
        <v>98</v>
      </c>
      <c r="E17" s="76" t="n">
        <f aca="false">E18</f>
        <v>36.7</v>
      </c>
      <c r="F17" s="77" t="n">
        <f aca="false">F18</f>
        <v>0</v>
      </c>
      <c r="G17" s="77"/>
      <c r="H17" s="95" t="n">
        <f aca="false">H18</f>
        <v>36.7</v>
      </c>
    </row>
    <row collapsed="false" customFormat="true" customHeight="true" hidden="false" ht="38.25" outlineLevel="0" r="18" s="24">
      <c r="B18" s="46" t="s">
        <v>87</v>
      </c>
      <c r="C18" s="55" t="s">
        <v>99</v>
      </c>
      <c r="D18" s="89" t="s">
        <v>100</v>
      </c>
      <c r="E18" s="80" t="n">
        <v>36.7</v>
      </c>
      <c r="F18" s="81" t="n">
        <v>0</v>
      </c>
      <c r="G18" s="81"/>
      <c r="H18" s="90" t="n">
        <f aca="false">E18+F18</f>
        <v>36.7</v>
      </c>
    </row>
    <row collapsed="false" customFormat="true" customHeight="true" hidden="false" ht="18" outlineLevel="0" r="19" s="24">
      <c r="B19" s="83" t="s">
        <v>82</v>
      </c>
      <c r="C19" s="34" t="s">
        <v>101</v>
      </c>
      <c r="D19" s="88" t="s">
        <v>102</v>
      </c>
      <c r="E19" s="76" t="n">
        <f aca="false">E20+E21</f>
        <v>155.7</v>
      </c>
      <c r="F19" s="77" t="n">
        <f aca="false">F20+F21</f>
        <v>-34</v>
      </c>
      <c r="G19" s="77"/>
      <c r="H19" s="95" t="n">
        <f aca="false">H20+H21</f>
        <v>121.7</v>
      </c>
    </row>
    <row collapsed="false" customFormat="true" customHeight="true" hidden="false" ht="33.75" outlineLevel="0" r="20" s="24">
      <c r="B20" s="46" t="s">
        <v>87</v>
      </c>
      <c r="C20" s="55" t="s">
        <v>103</v>
      </c>
      <c r="D20" s="96" t="s">
        <v>104</v>
      </c>
      <c r="E20" s="80" t="n">
        <v>120.7</v>
      </c>
      <c r="F20" s="81" t="n">
        <v>-54</v>
      </c>
      <c r="G20" s="81"/>
      <c r="H20" s="90" t="n">
        <f aca="false">E20+F20</f>
        <v>66.7</v>
      </c>
    </row>
    <row collapsed="false" customFormat="true" customHeight="false" hidden="false" ht="23.85" outlineLevel="0" r="21" s="24">
      <c r="B21" s="46" t="s">
        <v>87</v>
      </c>
      <c r="C21" s="55" t="s">
        <v>105</v>
      </c>
      <c r="D21" s="96" t="s">
        <v>106</v>
      </c>
      <c r="E21" s="80" t="n">
        <v>35</v>
      </c>
      <c r="F21" s="81" t="n">
        <v>20</v>
      </c>
      <c r="G21" s="81"/>
      <c r="H21" s="90" t="n">
        <f aca="false">E21+F21</f>
        <v>55</v>
      </c>
    </row>
    <row collapsed="false" customFormat="true" customHeight="true" hidden="true" ht="12.75" outlineLevel="0" r="22" s="24">
      <c r="B22" s="97" t="s">
        <v>82</v>
      </c>
      <c r="C22" s="34" t="s">
        <v>107</v>
      </c>
      <c r="D22" s="98" t="s">
        <v>108</v>
      </c>
      <c r="E22" s="76" t="n">
        <f aca="false">E23</f>
        <v>0</v>
      </c>
      <c r="F22" s="81"/>
      <c r="G22" s="81"/>
      <c r="H22" s="82" t="n">
        <f aca="false">H23</f>
        <v>0</v>
      </c>
    </row>
    <row collapsed="false" customFormat="true" customHeight="true" hidden="true" ht="12.75" outlineLevel="0" r="23" s="24">
      <c r="B23" s="48" t="s">
        <v>82</v>
      </c>
      <c r="C23" s="55" t="s">
        <v>109</v>
      </c>
      <c r="D23" s="96" t="s">
        <v>110</v>
      </c>
      <c r="E23" s="80" t="n">
        <f aca="false">E24</f>
        <v>0</v>
      </c>
      <c r="F23" s="81"/>
      <c r="G23" s="81"/>
      <c r="H23" s="82" t="n">
        <f aca="false">H24</f>
        <v>0</v>
      </c>
    </row>
    <row collapsed="false" customFormat="true" customHeight="true" hidden="true" ht="12.75" outlineLevel="0" r="24" s="24">
      <c r="B24" s="48" t="s">
        <v>82</v>
      </c>
      <c r="C24" s="55" t="s">
        <v>111</v>
      </c>
      <c r="D24" s="49" t="s">
        <v>112</v>
      </c>
      <c r="E24" s="80" t="n">
        <f aca="false">E25</f>
        <v>0</v>
      </c>
      <c r="F24" s="81"/>
      <c r="G24" s="81"/>
      <c r="H24" s="82" t="n">
        <f aca="false">H25</f>
        <v>0</v>
      </c>
    </row>
    <row collapsed="false" customFormat="true" customHeight="true" hidden="true" ht="12.75" outlineLevel="0" r="25" s="24">
      <c r="B25" s="48" t="s">
        <v>28</v>
      </c>
      <c r="C25" s="55" t="s">
        <v>31</v>
      </c>
      <c r="D25" s="96" t="s">
        <v>113</v>
      </c>
      <c r="E25" s="80" t="n">
        <v>0</v>
      </c>
      <c r="F25" s="81"/>
      <c r="G25" s="81"/>
      <c r="H25" s="82" t="n">
        <v>0</v>
      </c>
    </row>
    <row collapsed="false" customFormat="true" customHeight="true" hidden="false" ht="18" outlineLevel="0" r="26" s="71">
      <c r="B26" s="83" t="s">
        <v>82</v>
      </c>
      <c r="C26" s="34" t="s">
        <v>114</v>
      </c>
      <c r="D26" s="94" t="s">
        <v>115</v>
      </c>
      <c r="E26" s="76" t="n">
        <f aca="false">E27</f>
        <v>2647.01</v>
      </c>
      <c r="F26" s="77" t="n">
        <f aca="false">F27</f>
        <v>40.9</v>
      </c>
      <c r="G26" s="77"/>
      <c r="H26" s="95" t="n">
        <f aca="false">E26+F26+H40</f>
        <v>3734.877</v>
      </c>
    </row>
    <row collapsed="false" customFormat="true" customHeight="true" hidden="false" ht="26.25" outlineLevel="0" r="27" s="24">
      <c r="B27" s="46" t="s">
        <v>82</v>
      </c>
      <c r="C27" s="55" t="s">
        <v>116</v>
      </c>
      <c r="D27" s="96" t="s">
        <v>117</v>
      </c>
      <c r="E27" s="80" t="n">
        <f aca="false">E28+E34+E37</f>
        <v>2647.01</v>
      </c>
      <c r="F27" s="81" t="n">
        <f aca="false">F34+F28+F37</f>
        <v>40.9</v>
      </c>
      <c r="G27" s="81"/>
      <c r="H27" s="90" t="n">
        <f aca="false">H28+H34+H37</f>
        <v>2687.91</v>
      </c>
    </row>
    <row collapsed="false" customFormat="true" customHeight="true" hidden="false" ht="25.5" outlineLevel="0" r="28" s="24">
      <c r="B28" s="46" t="s">
        <v>82</v>
      </c>
      <c r="C28" s="55" t="s">
        <v>118</v>
      </c>
      <c r="D28" s="89" t="s">
        <v>119</v>
      </c>
      <c r="E28" s="80" t="n">
        <f aca="false">E29</f>
        <v>2595.61</v>
      </c>
      <c r="F28" s="81" t="n">
        <f aca="false">F29</f>
        <v>0.3</v>
      </c>
      <c r="G28" s="81"/>
      <c r="H28" s="90" t="n">
        <f aca="false">H29</f>
        <v>2595.91</v>
      </c>
    </row>
    <row collapsed="false" customFormat="true" customHeight="true" hidden="false" ht="19.5" outlineLevel="0" r="29" s="24">
      <c r="B29" s="46" t="s">
        <v>82</v>
      </c>
      <c r="C29" s="55" t="s">
        <v>120</v>
      </c>
      <c r="D29" s="96" t="s">
        <v>121</v>
      </c>
      <c r="E29" s="80" t="n">
        <f aca="false">E32</f>
        <v>2595.61</v>
      </c>
      <c r="F29" s="81" t="n">
        <f aca="false">F32</f>
        <v>0.3</v>
      </c>
      <c r="G29" s="81"/>
      <c r="H29" s="90" t="n">
        <f aca="false">H32</f>
        <v>2595.91</v>
      </c>
    </row>
    <row collapsed="false" customFormat="true" customHeight="true" hidden="true" ht="12.75" outlineLevel="0" r="30" s="24">
      <c r="D30" s="87" t="s">
        <v>122</v>
      </c>
      <c r="E30" s="80" t="n">
        <f aca="false">E31</f>
        <v>0</v>
      </c>
      <c r="F30" s="90"/>
      <c r="G30" s="90"/>
      <c r="H30" s="82"/>
    </row>
    <row collapsed="false" customFormat="true" customHeight="true" hidden="true" ht="12.75" outlineLevel="0" r="31" s="24">
      <c r="B31" s="87"/>
      <c r="C31" s="99"/>
      <c r="D31" s="96" t="s">
        <v>123</v>
      </c>
      <c r="E31" s="80"/>
      <c r="F31" s="90"/>
      <c r="G31" s="90"/>
      <c r="H31" s="82"/>
    </row>
    <row collapsed="false" customFormat="true" customHeight="true" hidden="false" ht="26.25" outlineLevel="0" r="32" s="24">
      <c r="B32" s="100" t="s">
        <v>28</v>
      </c>
      <c r="C32" s="100" t="s">
        <v>47</v>
      </c>
      <c r="D32" s="101" t="s">
        <v>48</v>
      </c>
      <c r="E32" s="102" t="n">
        <v>2595.61</v>
      </c>
      <c r="F32" s="103" t="n">
        <v>0.3</v>
      </c>
      <c r="G32" s="103"/>
      <c r="H32" s="104" t="n">
        <f aca="false">E32+F32</f>
        <v>2595.91</v>
      </c>
    </row>
    <row collapsed="false" customFormat="true" customHeight="true" hidden="true" ht="12.75" outlineLevel="0" r="33" s="24">
      <c r="B33" s="46"/>
      <c r="C33" s="55"/>
      <c r="D33" s="105" t="s">
        <v>124</v>
      </c>
      <c r="E33" s="80"/>
      <c r="F33" s="90"/>
      <c r="G33" s="90"/>
      <c r="H33" s="82"/>
    </row>
    <row collapsed="false" customFormat="true" customHeight="true" hidden="false" ht="24.75" outlineLevel="0" r="34" s="24">
      <c r="B34" s="48" t="s">
        <v>82</v>
      </c>
      <c r="C34" s="55" t="s">
        <v>125</v>
      </c>
      <c r="D34" s="106" t="s">
        <v>126</v>
      </c>
      <c r="E34" s="80" t="n">
        <f aca="false">E36</f>
        <v>51.4</v>
      </c>
      <c r="F34" s="81" t="n">
        <f aca="false">F36</f>
        <v>40.6</v>
      </c>
      <c r="G34" s="81"/>
      <c r="H34" s="90" t="n">
        <f aca="false">H36</f>
        <v>92</v>
      </c>
    </row>
    <row collapsed="false" customFormat="true" customHeight="true" hidden="true" ht="12.75" outlineLevel="0" r="35" s="24">
      <c r="B35" s="48" t="s">
        <v>28</v>
      </c>
      <c r="C35" s="55" t="s">
        <v>127</v>
      </c>
      <c r="D35" s="89" t="s">
        <v>128</v>
      </c>
      <c r="E35" s="80"/>
      <c r="F35" s="90"/>
      <c r="G35" s="90"/>
      <c r="H35" s="82"/>
    </row>
    <row collapsed="false" customFormat="true" customHeight="true" hidden="false" ht="38.25" outlineLevel="0" r="36" s="24">
      <c r="B36" s="107" t="s">
        <v>28</v>
      </c>
      <c r="C36" s="100" t="s">
        <v>51</v>
      </c>
      <c r="D36" s="108" t="s">
        <v>129</v>
      </c>
      <c r="E36" s="80" t="n">
        <v>51.4</v>
      </c>
      <c r="F36" s="81" t="n">
        <v>40.6</v>
      </c>
      <c r="G36" s="81"/>
      <c r="H36" s="90" t="n">
        <f aca="false">E36+F36</f>
        <v>92</v>
      </c>
    </row>
    <row collapsed="false" customFormat="true" customHeight="true" hidden="true" ht="12.75" outlineLevel="0" r="37" s="24">
      <c r="B37" s="48" t="s">
        <v>82</v>
      </c>
      <c r="C37" s="46" t="s">
        <v>130</v>
      </c>
      <c r="D37" s="89" t="s">
        <v>131</v>
      </c>
      <c r="E37" s="80" t="n">
        <f aca="false">E38+E39</f>
        <v>0</v>
      </c>
      <c r="F37" s="109" t="n">
        <f aca="false">F38+F39</f>
        <v>0</v>
      </c>
      <c r="G37" s="109"/>
      <c r="H37" s="80" t="n">
        <f aca="false">H38+H39</f>
        <v>0</v>
      </c>
    </row>
    <row collapsed="false" customFormat="true" customHeight="true" hidden="true" ht="12.75" outlineLevel="0" r="38" s="24">
      <c r="B38" s="107" t="s">
        <v>82</v>
      </c>
      <c r="C38" s="100" t="s">
        <v>132</v>
      </c>
      <c r="D38" s="101" t="s">
        <v>54</v>
      </c>
      <c r="E38" s="102" t="n">
        <v>0</v>
      </c>
      <c r="F38" s="103" t="n">
        <v>0</v>
      </c>
      <c r="G38" s="103"/>
      <c r="H38" s="90" t="n">
        <f aca="false">E38+F38</f>
        <v>0</v>
      </c>
    </row>
    <row collapsed="false" customFormat="true" customHeight="true" hidden="true" ht="12.75" outlineLevel="0" r="39" s="24">
      <c r="B39" s="107" t="s">
        <v>82</v>
      </c>
      <c r="C39" s="100" t="s">
        <v>133</v>
      </c>
      <c r="D39" s="101" t="s">
        <v>134</v>
      </c>
      <c r="E39" s="102" t="n">
        <v>0</v>
      </c>
      <c r="F39" s="110" t="n">
        <v>0</v>
      </c>
      <c r="G39" s="110"/>
      <c r="H39" s="90" t="n">
        <f aca="false">E39+F39</f>
        <v>0</v>
      </c>
    </row>
    <row collapsed="false" customFormat="true" customHeight="true" hidden="false" ht="121.5" outlineLevel="0" r="40" s="24">
      <c r="B40" s="111" t="s">
        <v>28</v>
      </c>
      <c r="C40" s="112" t="s">
        <v>55</v>
      </c>
      <c r="D40" s="113" t="s">
        <v>135</v>
      </c>
      <c r="E40" s="114" t="n">
        <v>0</v>
      </c>
      <c r="F40" s="115" t="n">
        <v>1046.97</v>
      </c>
      <c r="G40" s="116"/>
      <c r="H40" s="117" t="n">
        <v>1046.967</v>
      </c>
    </row>
    <row collapsed="false" customFormat="true" customHeight="true" hidden="false" ht="23.25" outlineLevel="0" r="41" s="24">
      <c r="B41" s="46"/>
      <c r="C41" s="99"/>
      <c r="D41" s="99" t="s">
        <v>136</v>
      </c>
      <c r="E41" s="76" t="n">
        <f aca="false">E9+E26</f>
        <v>2872.61</v>
      </c>
      <c r="F41" s="118" t="n">
        <f aca="false">F9+F26+F40</f>
        <v>1060.14</v>
      </c>
      <c r="G41" s="118"/>
      <c r="H41" s="95" t="n">
        <f aca="false">H9+H26</f>
        <v>3932.747</v>
      </c>
    </row>
  </sheetData>
  <mergeCells count="37">
    <mergeCell ref="F1:H1"/>
    <mergeCell ref="B2:H3"/>
    <mergeCell ref="A5:A6"/>
    <mergeCell ref="B5:B6"/>
    <mergeCell ref="C5:C6"/>
    <mergeCell ref="D5:D6"/>
    <mergeCell ref="E5:E6"/>
    <mergeCell ref="F5:G6"/>
    <mergeCell ref="H5:H6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2:G32"/>
    <mergeCell ref="F34:G34"/>
    <mergeCell ref="F36:G36"/>
    <mergeCell ref="F37:G37"/>
    <mergeCell ref="F38:G38"/>
    <mergeCell ref="F39:G39"/>
    <mergeCell ref="F41:G4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63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1" width="9.32549019607843"/>
    <col collapsed="false" hidden="false" max="3" min="3" style="1" width="31.156862745098"/>
    <col collapsed="false" hidden="false" max="4" min="4" style="1" width="51.4"/>
    <col collapsed="false" hidden="true" max="6" min="5" style="1" width="0"/>
    <col collapsed="false" hidden="false" max="7" min="7" style="58" width="15.078431372549"/>
    <col collapsed="false" hidden="true" max="8" min="8" style="58" width="0"/>
    <col collapsed="false" hidden="false" max="9" min="9" style="58" width="13.9294117647059"/>
    <col collapsed="false" hidden="false" max="1025" min="10" style="1" width="9.32549019607843"/>
  </cols>
  <sheetData>
    <row collapsed="false" customFormat="true" customHeight="true" hidden="false" ht="107.25" outlineLevel="0" r="2" s="24">
      <c r="G2" s="27" t="s">
        <v>137</v>
      </c>
      <c r="H2" s="27"/>
      <c r="I2" s="27"/>
    </row>
    <row collapsed="false" customFormat="true" customHeight="true" hidden="false" ht="28.5" outlineLevel="0" r="3" s="24">
      <c r="B3" s="119" t="s">
        <v>138</v>
      </c>
      <c r="C3" s="119"/>
      <c r="D3" s="119"/>
      <c r="E3" s="119"/>
      <c r="F3" s="119"/>
      <c r="G3" s="119"/>
      <c r="H3" s="119"/>
      <c r="I3" s="119"/>
    </row>
    <row collapsed="false" customFormat="true" customHeight="true" hidden="false" ht="18" outlineLevel="0" r="4" s="24">
      <c r="B4" s="119"/>
      <c r="C4" s="119"/>
      <c r="D4" s="119"/>
      <c r="E4" s="119"/>
      <c r="F4" s="119"/>
      <c r="G4" s="119"/>
      <c r="H4" s="119"/>
      <c r="I4" s="119"/>
    </row>
    <row collapsed="false" customFormat="true" customHeight="false" hidden="false" ht="15.95" outlineLevel="0" r="5" s="24">
      <c r="B5" s="62"/>
      <c r="C5" s="62"/>
      <c r="D5" s="63"/>
      <c r="E5" s="63"/>
      <c r="F5" s="63"/>
      <c r="G5" s="119"/>
      <c r="H5" s="119"/>
      <c r="I5" s="64" t="s">
        <v>74</v>
      </c>
    </row>
    <row collapsed="false" customFormat="true" customHeight="true" hidden="false" ht="13.55" outlineLevel="0" r="6" s="71">
      <c r="B6" s="120" t="s">
        <v>75</v>
      </c>
      <c r="C6" s="121" t="s">
        <v>76</v>
      </c>
      <c r="D6" s="121" t="s">
        <v>77</v>
      </c>
      <c r="E6" s="121" t="s">
        <v>139</v>
      </c>
      <c r="F6" s="122" t="s">
        <v>140</v>
      </c>
      <c r="G6" s="123" t="s">
        <v>141</v>
      </c>
      <c r="H6" s="122" t="s">
        <v>140</v>
      </c>
      <c r="I6" s="122" t="s">
        <v>142</v>
      </c>
    </row>
    <row collapsed="false" customFormat="true" customHeight="true" hidden="false" ht="48" outlineLevel="0" r="7" s="71">
      <c r="B7" s="120"/>
      <c r="C7" s="121"/>
      <c r="D7" s="121"/>
      <c r="E7" s="121"/>
      <c r="F7" s="122"/>
      <c r="G7" s="123"/>
      <c r="H7" s="122"/>
      <c r="I7" s="122"/>
    </row>
    <row collapsed="false" customFormat="true" customHeight="false" hidden="true" ht="12.75" outlineLevel="0" r="8" s="24">
      <c r="B8" s="124" t="s">
        <v>80</v>
      </c>
      <c r="C8" s="125" t="n">
        <v>2</v>
      </c>
      <c r="D8" s="122" t="n">
        <v>3</v>
      </c>
      <c r="E8" s="122"/>
      <c r="F8" s="122"/>
      <c r="G8" s="122" t="n">
        <v>5</v>
      </c>
      <c r="H8" s="122" t="n">
        <v>6</v>
      </c>
      <c r="I8" s="122" t="n">
        <v>7</v>
      </c>
    </row>
    <row collapsed="false" customFormat="false" customHeight="false" hidden="true" ht="12.75" outlineLevel="0" r="9">
      <c r="B9" s="126"/>
      <c r="C9" s="126"/>
      <c r="D9" s="126"/>
      <c r="E9" s="126"/>
      <c r="F9" s="126"/>
      <c r="G9" s="127"/>
      <c r="H9" s="127"/>
      <c r="I9" s="127"/>
    </row>
    <row collapsed="false" customFormat="true" customHeight="false" hidden="false" ht="14.75" outlineLevel="0" r="10" s="24">
      <c r="B10" s="124"/>
      <c r="C10" s="122"/>
      <c r="D10" s="128" t="s">
        <v>81</v>
      </c>
      <c r="E10" s="129" t="n">
        <f aca="false">E11</f>
        <v>231.2</v>
      </c>
      <c r="F10" s="129" t="n">
        <f aca="false">F11</f>
        <v>19</v>
      </c>
      <c r="G10" s="129" t="n">
        <f aca="false">G11</f>
        <v>212.7</v>
      </c>
      <c r="H10" s="129" t="n">
        <f aca="false">H11</f>
        <v>0</v>
      </c>
      <c r="I10" s="129" t="n">
        <f aca="false">I11</f>
        <v>228</v>
      </c>
    </row>
    <row collapsed="false" customFormat="true" customHeight="false" hidden="false" ht="14.75" outlineLevel="0" r="11" s="24">
      <c r="B11" s="124"/>
      <c r="C11" s="122"/>
      <c r="D11" s="128" t="s">
        <v>143</v>
      </c>
      <c r="E11" s="129" t="n">
        <f aca="false">E12+E15+E18+E24</f>
        <v>231.2</v>
      </c>
      <c r="F11" s="129" t="n">
        <f aca="false">F12+F15+F18+F24</f>
        <v>19</v>
      </c>
      <c r="G11" s="129" t="n">
        <f aca="false">G12+G15+G18+G24</f>
        <v>212.7</v>
      </c>
      <c r="H11" s="129" t="n">
        <f aca="false">H12+H15+H18+H24</f>
        <v>0</v>
      </c>
      <c r="I11" s="129" t="n">
        <f aca="false">I12+I15+I18+I24</f>
        <v>228</v>
      </c>
    </row>
    <row collapsed="false" customFormat="true" customHeight="false" hidden="false" ht="14.75" outlineLevel="0" r="12" s="92">
      <c r="B12" s="130" t="s">
        <v>82</v>
      </c>
      <c r="C12" s="122" t="s">
        <v>83</v>
      </c>
      <c r="D12" s="128" t="s">
        <v>84</v>
      </c>
      <c r="E12" s="129" t="n">
        <f aca="false">E13</f>
        <v>31.4</v>
      </c>
      <c r="F12" s="129" t="n">
        <f aca="false">F13</f>
        <v>-7</v>
      </c>
      <c r="G12" s="129" t="n">
        <f aca="false">G13</f>
        <v>40.9</v>
      </c>
      <c r="H12" s="129" t="n">
        <f aca="false">H13</f>
        <v>0</v>
      </c>
      <c r="I12" s="129" t="n">
        <f aca="false">I13</f>
        <v>43.7</v>
      </c>
    </row>
    <row collapsed="false" customFormat="true" customHeight="false" hidden="false" ht="14.75" outlineLevel="0" r="13" s="24">
      <c r="B13" s="124" t="s">
        <v>82</v>
      </c>
      <c r="C13" s="131" t="s">
        <v>85</v>
      </c>
      <c r="D13" s="132" t="s">
        <v>86</v>
      </c>
      <c r="E13" s="133" t="n">
        <f aca="false">E14</f>
        <v>31.4</v>
      </c>
      <c r="F13" s="133" t="n">
        <f aca="false">F14</f>
        <v>-7</v>
      </c>
      <c r="G13" s="133" t="n">
        <f aca="false">G14</f>
        <v>40.9</v>
      </c>
      <c r="H13" s="133" t="n">
        <f aca="false">H14</f>
        <v>0</v>
      </c>
      <c r="I13" s="133" t="n">
        <f aca="false">I14</f>
        <v>43.7</v>
      </c>
    </row>
    <row collapsed="false" customFormat="true" customHeight="false" hidden="false" ht="78.35" outlineLevel="0" r="14" s="85">
      <c r="B14" s="124" t="s">
        <v>87</v>
      </c>
      <c r="C14" s="125" t="s">
        <v>88</v>
      </c>
      <c r="D14" s="134" t="s">
        <v>144</v>
      </c>
      <c r="E14" s="125" t="n">
        <v>31.4</v>
      </c>
      <c r="F14" s="135" t="n">
        <v>-7</v>
      </c>
      <c r="G14" s="133" t="n">
        <v>40.9</v>
      </c>
      <c r="H14" s="133"/>
      <c r="I14" s="133" t="n">
        <v>43.7</v>
      </c>
    </row>
    <row collapsed="false" customFormat="true" customHeight="false" hidden="false" ht="14.75" outlineLevel="0" r="15" s="92">
      <c r="B15" s="130" t="s">
        <v>82</v>
      </c>
      <c r="C15" s="122" t="s">
        <v>90</v>
      </c>
      <c r="D15" s="136" t="s">
        <v>91</v>
      </c>
      <c r="E15" s="129" t="n">
        <f aca="false">E16</f>
        <v>3.6</v>
      </c>
      <c r="F15" s="129" t="n">
        <f aca="false">F16</f>
        <v>0</v>
      </c>
      <c r="G15" s="129" t="n">
        <f aca="false">G16</f>
        <v>3.6</v>
      </c>
      <c r="H15" s="129" t="n">
        <f aca="false">H16</f>
        <v>0</v>
      </c>
      <c r="I15" s="129" t="n">
        <f aca="false">I16</f>
        <v>3.6</v>
      </c>
    </row>
    <row collapsed="false" customFormat="true" customHeight="false" hidden="false" ht="14.75" outlineLevel="0" r="16" s="24">
      <c r="B16" s="124" t="s">
        <v>82</v>
      </c>
      <c r="C16" s="125" t="s">
        <v>92</v>
      </c>
      <c r="D16" s="137" t="s">
        <v>93</v>
      </c>
      <c r="E16" s="133" t="n">
        <f aca="false">E17</f>
        <v>3.6</v>
      </c>
      <c r="F16" s="133" t="n">
        <f aca="false">F17</f>
        <v>0</v>
      </c>
      <c r="G16" s="133" t="n">
        <f aca="false">G17</f>
        <v>3.6</v>
      </c>
      <c r="H16" s="133" t="n">
        <f aca="false">H17</f>
        <v>0</v>
      </c>
      <c r="I16" s="133" t="n">
        <f aca="false">I17</f>
        <v>3.6</v>
      </c>
    </row>
    <row collapsed="false" customFormat="true" customHeight="false" hidden="false" ht="14.75" outlineLevel="0" r="17" s="24">
      <c r="B17" s="124" t="s">
        <v>87</v>
      </c>
      <c r="C17" s="125" t="s">
        <v>94</v>
      </c>
      <c r="D17" s="137" t="s">
        <v>93</v>
      </c>
      <c r="E17" s="125" t="n">
        <v>3.6</v>
      </c>
      <c r="F17" s="125" t="n">
        <v>0</v>
      </c>
      <c r="G17" s="133" t="n">
        <f aca="false">E17+F17</f>
        <v>3.6</v>
      </c>
      <c r="H17" s="133"/>
      <c r="I17" s="133" t="n">
        <v>3.6</v>
      </c>
    </row>
    <row collapsed="false" customFormat="true" customHeight="false" hidden="false" ht="14.75" outlineLevel="0" r="18" s="92">
      <c r="B18" s="130" t="s">
        <v>82</v>
      </c>
      <c r="C18" s="122" t="s">
        <v>95</v>
      </c>
      <c r="D18" s="138" t="s">
        <v>96</v>
      </c>
      <c r="E18" s="129" t="n">
        <f aca="false">E19+E21</f>
        <v>196.2</v>
      </c>
      <c r="F18" s="129" t="n">
        <f aca="false">F19+F21</f>
        <v>26</v>
      </c>
      <c r="G18" s="129" t="n">
        <f aca="false">G19+G21</f>
        <v>168.2</v>
      </c>
      <c r="H18" s="129" t="n">
        <f aca="false">H19+H21</f>
        <v>0</v>
      </c>
      <c r="I18" s="129" t="n">
        <f aca="false">I19+I21</f>
        <v>180.7</v>
      </c>
    </row>
    <row collapsed="false" customFormat="true" customHeight="false" hidden="false" ht="14.75" outlineLevel="0" r="19" s="92">
      <c r="B19" s="130" t="s">
        <v>82</v>
      </c>
      <c r="C19" s="139" t="s">
        <v>97</v>
      </c>
      <c r="D19" s="136" t="s">
        <v>98</v>
      </c>
      <c r="E19" s="129" t="n">
        <f aca="false">E20</f>
        <v>37.7</v>
      </c>
      <c r="F19" s="129" t="n">
        <f aca="false">F20</f>
        <v>-1</v>
      </c>
      <c r="G19" s="129" t="n">
        <f aca="false">G20</f>
        <v>36.7</v>
      </c>
      <c r="H19" s="129" t="n">
        <f aca="false">H20</f>
        <v>0</v>
      </c>
      <c r="I19" s="129" t="n">
        <f aca="false">I20</f>
        <v>38.7</v>
      </c>
    </row>
    <row collapsed="false" customFormat="true" customHeight="false" hidden="false" ht="39.55" outlineLevel="0" r="20" s="24">
      <c r="B20" s="124" t="s">
        <v>87</v>
      </c>
      <c r="C20" s="125" t="s">
        <v>99</v>
      </c>
      <c r="D20" s="137" t="s">
        <v>100</v>
      </c>
      <c r="E20" s="125" t="n">
        <v>37.7</v>
      </c>
      <c r="F20" s="133" t="n">
        <v>-1</v>
      </c>
      <c r="G20" s="133" t="n">
        <v>36.7</v>
      </c>
      <c r="H20" s="133"/>
      <c r="I20" s="133" t="n">
        <v>38.7</v>
      </c>
    </row>
    <row collapsed="false" customFormat="true" customHeight="false" hidden="false" ht="14.75" outlineLevel="0" r="21" s="92">
      <c r="B21" s="130" t="s">
        <v>82</v>
      </c>
      <c r="C21" s="122" t="s">
        <v>101</v>
      </c>
      <c r="D21" s="140" t="s">
        <v>102</v>
      </c>
      <c r="E21" s="129" t="n">
        <f aca="false">E22+E23</f>
        <v>158.5</v>
      </c>
      <c r="F21" s="129" t="n">
        <f aca="false">F22+F23</f>
        <v>27</v>
      </c>
      <c r="G21" s="129" t="n">
        <f aca="false">G22+G23</f>
        <v>131.5</v>
      </c>
      <c r="H21" s="129" t="n">
        <f aca="false">H22+H23</f>
        <v>0</v>
      </c>
      <c r="I21" s="129" t="n">
        <f aca="false">I22+I23</f>
        <v>142</v>
      </c>
    </row>
    <row collapsed="false" customFormat="true" customHeight="false" hidden="false" ht="39.55" outlineLevel="0" r="22" s="24">
      <c r="B22" s="124" t="s">
        <v>87</v>
      </c>
      <c r="C22" s="125" t="s">
        <v>103</v>
      </c>
      <c r="D22" s="137" t="s">
        <v>104</v>
      </c>
      <c r="E22" s="125" t="n">
        <v>122.5</v>
      </c>
      <c r="F22" s="125" t="n">
        <v>50</v>
      </c>
      <c r="G22" s="133" t="n">
        <v>72.5</v>
      </c>
      <c r="H22" s="133"/>
      <c r="I22" s="141" t="n">
        <v>80</v>
      </c>
    </row>
    <row collapsed="false" customFormat="true" customHeight="false" hidden="false" ht="39.55" outlineLevel="0" r="23" s="24">
      <c r="B23" s="124" t="s">
        <v>87</v>
      </c>
      <c r="C23" s="125" t="s">
        <v>105</v>
      </c>
      <c r="D23" s="137" t="s">
        <v>106</v>
      </c>
      <c r="E23" s="125" t="n">
        <v>36</v>
      </c>
      <c r="F23" s="125" t="n">
        <v>-23</v>
      </c>
      <c r="G23" s="133" t="n">
        <v>59</v>
      </c>
      <c r="H23" s="133"/>
      <c r="I23" s="133" t="n">
        <v>62</v>
      </c>
    </row>
    <row collapsed="false" customFormat="true" customHeight="false" hidden="true" ht="12.75" outlineLevel="0" r="24" s="24">
      <c r="B24" s="142" t="s">
        <v>82</v>
      </c>
      <c r="C24" s="125" t="s">
        <v>145</v>
      </c>
      <c r="D24" s="137" t="s">
        <v>146</v>
      </c>
      <c r="E24" s="137"/>
      <c r="F24" s="137"/>
      <c r="G24" s="129" t="n">
        <f aca="false">G25</f>
        <v>0</v>
      </c>
      <c r="H24" s="129" t="n">
        <f aca="false">H25</f>
        <v>0</v>
      </c>
      <c r="I24" s="129" t="n">
        <f aca="false">I25</f>
        <v>0</v>
      </c>
    </row>
    <row collapsed="false" customFormat="true" customHeight="false" hidden="true" ht="12.75" outlineLevel="0" r="25" s="24">
      <c r="B25" s="142" t="s">
        <v>28</v>
      </c>
      <c r="C25" s="125" t="s">
        <v>29</v>
      </c>
      <c r="D25" s="137" t="s">
        <v>147</v>
      </c>
      <c r="E25" s="137"/>
      <c r="F25" s="137"/>
      <c r="G25" s="133"/>
      <c r="H25" s="133" t="n">
        <f aca="false">I25-G25</f>
        <v>0</v>
      </c>
      <c r="I25" s="133" t="n">
        <v>0</v>
      </c>
    </row>
    <row collapsed="false" customFormat="true" customHeight="false" hidden="false" ht="14.75" outlineLevel="0" r="26" s="71">
      <c r="B26" s="130" t="s">
        <v>82</v>
      </c>
      <c r="C26" s="122" t="s">
        <v>114</v>
      </c>
      <c r="D26" s="136" t="s">
        <v>115</v>
      </c>
      <c r="E26" s="129" t="n">
        <f aca="false">E27+E33</f>
        <v>2648.81</v>
      </c>
      <c r="F26" s="129" t="n">
        <f aca="false">F27+F33</f>
        <v>-38.8</v>
      </c>
      <c r="G26" s="129" t="n">
        <f aca="false">G27+G33</f>
        <v>2687.61</v>
      </c>
      <c r="H26" s="129" t="n">
        <f aca="false">H27+H33</f>
        <v>0</v>
      </c>
      <c r="I26" s="129" t="n">
        <f aca="false">I27+I33</f>
        <v>2687.61</v>
      </c>
      <c r="L26" s="143"/>
    </row>
    <row collapsed="false" customFormat="true" customHeight="false" hidden="false" ht="39.55" outlineLevel="0" r="27" s="24">
      <c r="B27" s="124" t="s">
        <v>82</v>
      </c>
      <c r="C27" s="125" t="s">
        <v>116</v>
      </c>
      <c r="D27" s="144" t="s">
        <v>117</v>
      </c>
      <c r="E27" s="133" t="n">
        <f aca="false">E28</f>
        <v>2595.61</v>
      </c>
      <c r="F27" s="133" t="n">
        <f aca="false">F28</f>
        <v>0</v>
      </c>
      <c r="G27" s="133" t="n">
        <f aca="false">G28</f>
        <v>2595.61</v>
      </c>
      <c r="H27" s="133" t="n">
        <v>0</v>
      </c>
      <c r="I27" s="133" t="n">
        <f aca="false">I28</f>
        <v>2595.61</v>
      </c>
    </row>
    <row collapsed="false" customFormat="true" customHeight="false" hidden="false" ht="26.85" outlineLevel="0" r="28" s="24">
      <c r="B28" s="124" t="s">
        <v>82</v>
      </c>
      <c r="C28" s="125" t="s">
        <v>148</v>
      </c>
      <c r="D28" s="137" t="s">
        <v>119</v>
      </c>
      <c r="E28" s="133" t="n">
        <f aca="false">E29</f>
        <v>2595.61</v>
      </c>
      <c r="F28" s="133" t="n">
        <f aca="false">F29</f>
        <v>0</v>
      </c>
      <c r="G28" s="133" t="n">
        <f aca="false">G29</f>
        <v>2595.61</v>
      </c>
      <c r="H28" s="133" t="n">
        <v>0</v>
      </c>
      <c r="I28" s="133" t="n">
        <f aca="false">I29</f>
        <v>2595.61</v>
      </c>
    </row>
    <row collapsed="false" customFormat="true" customHeight="false" hidden="false" ht="14.75" outlineLevel="0" r="29" s="24">
      <c r="B29" s="124" t="s">
        <v>82</v>
      </c>
      <c r="C29" s="125" t="s">
        <v>149</v>
      </c>
      <c r="D29" s="144" t="s">
        <v>121</v>
      </c>
      <c r="E29" s="133" t="n">
        <v>2595.61</v>
      </c>
      <c r="F29" s="133" t="n">
        <v>0</v>
      </c>
      <c r="G29" s="133" t="n">
        <f aca="false">E29+F29</f>
        <v>2595.61</v>
      </c>
      <c r="H29" s="133" t="n">
        <v>0</v>
      </c>
      <c r="I29" s="133" t="n">
        <v>2595.61</v>
      </c>
    </row>
    <row collapsed="false" customFormat="true" customHeight="false" hidden="true" ht="12.75" outlineLevel="0" r="30" s="24">
      <c r="B30" s="85"/>
      <c r="C30" s="85"/>
      <c r="D30" s="145" t="s">
        <v>122</v>
      </c>
      <c r="E30" s="145"/>
      <c r="F30" s="145"/>
      <c r="G30" s="133" t="n">
        <f aca="false">G31</f>
        <v>0</v>
      </c>
      <c r="H30" s="133" t="n">
        <f aca="false">I30-G30</f>
        <v>0</v>
      </c>
      <c r="I30" s="133" t="n">
        <f aca="false">I31</f>
        <v>0</v>
      </c>
    </row>
    <row collapsed="false" customFormat="true" customHeight="false" hidden="true" ht="12.75" outlineLevel="0" r="31" s="24">
      <c r="B31" s="145"/>
      <c r="C31" s="146"/>
      <c r="D31" s="144" t="s">
        <v>123</v>
      </c>
      <c r="E31" s="144"/>
      <c r="F31" s="144"/>
      <c r="G31" s="133"/>
      <c r="H31" s="133" t="n">
        <f aca="false">I31-G31</f>
        <v>0</v>
      </c>
      <c r="I31" s="133"/>
    </row>
    <row collapsed="false" customFormat="true" customHeight="false" hidden="true" ht="12.75" outlineLevel="0" r="32" s="24">
      <c r="B32" s="124"/>
      <c r="C32" s="125"/>
      <c r="D32" s="147" t="s">
        <v>124</v>
      </c>
      <c r="E32" s="147"/>
      <c r="F32" s="147"/>
      <c r="G32" s="133"/>
      <c r="H32" s="133" t="n">
        <f aca="false">I32-G32</f>
        <v>0</v>
      </c>
      <c r="I32" s="133"/>
    </row>
    <row collapsed="false" customFormat="true" customHeight="false" hidden="false" ht="26.85" outlineLevel="0" r="33" s="24">
      <c r="B33" s="142" t="s">
        <v>82</v>
      </c>
      <c r="C33" s="125" t="s">
        <v>150</v>
      </c>
      <c r="D33" s="148" t="s">
        <v>126</v>
      </c>
      <c r="E33" s="133" t="n">
        <f aca="false">E34+E35</f>
        <v>53.2</v>
      </c>
      <c r="F33" s="133" t="n">
        <f aca="false">F34+F35</f>
        <v>-38.8</v>
      </c>
      <c r="G33" s="133" t="n">
        <v>92</v>
      </c>
      <c r="H33" s="133" t="n">
        <f aca="false">H34+H35</f>
        <v>0</v>
      </c>
      <c r="I33" s="133" t="n">
        <v>92</v>
      </c>
    </row>
    <row collapsed="false" customFormat="true" customHeight="false" hidden="true" ht="12.75" outlineLevel="0" r="34" s="24">
      <c r="B34" s="142" t="s">
        <v>28</v>
      </c>
      <c r="C34" s="125" t="s">
        <v>127</v>
      </c>
      <c r="D34" s="137" t="s">
        <v>128</v>
      </c>
      <c r="E34" s="137"/>
      <c r="F34" s="137"/>
      <c r="G34" s="133" t="n">
        <v>0</v>
      </c>
      <c r="H34" s="133" t="n">
        <v>0</v>
      </c>
      <c r="I34" s="133" t="n">
        <v>0</v>
      </c>
    </row>
    <row collapsed="false" customFormat="true" customHeight="false" hidden="false" ht="39.55" outlineLevel="0" r="35" s="24">
      <c r="B35" s="142" t="s">
        <v>28</v>
      </c>
      <c r="C35" s="125" t="s">
        <v>51</v>
      </c>
      <c r="D35" s="137" t="s">
        <v>151</v>
      </c>
      <c r="E35" s="125" t="n">
        <v>53.2</v>
      </c>
      <c r="F35" s="133" t="n">
        <f aca="false">E35-G35</f>
        <v>-38.8</v>
      </c>
      <c r="G35" s="133" t="n">
        <v>92</v>
      </c>
      <c r="H35" s="133"/>
      <c r="I35" s="133" t="n">
        <v>92</v>
      </c>
    </row>
    <row collapsed="false" customFormat="true" customHeight="false" hidden="false" ht="14.75" outlineLevel="0" r="36" s="24">
      <c r="B36" s="124"/>
      <c r="C36" s="146"/>
      <c r="D36" s="146" t="s">
        <v>136</v>
      </c>
      <c r="E36" s="129" t="n">
        <f aca="false">E10+E26</f>
        <v>2880.01</v>
      </c>
      <c r="F36" s="129" t="n">
        <f aca="false">E36-G36</f>
        <v>-20.3000000000002</v>
      </c>
      <c r="G36" s="129" t="n">
        <f aca="false">G10+G26</f>
        <v>2900.31</v>
      </c>
      <c r="H36" s="129" t="n">
        <f aca="false">H10+H26</f>
        <v>0</v>
      </c>
      <c r="I36" s="129" t="n">
        <f aca="false">I10+I26</f>
        <v>2915.61</v>
      </c>
    </row>
  </sheetData>
  <mergeCells count="10">
    <mergeCell ref="G2:I2"/>
    <mergeCell ref="B3:I4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6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5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24" width="9.18823529411765"/>
    <col collapsed="false" hidden="false" max="2" min="2" style="149" width="77.3843137254902"/>
    <col collapsed="false" hidden="false" max="3" min="3" style="150" width="13.4941176470588"/>
    <col collapsed="false" hidden="true" max="4" min="4" style="150" width="0"/>
    <col collapsed="false" hidden="true" max="7" min="5" style="151" width="0"/>
    <col collapsed="false" hidden="false" max="8" min="8" style="24" width="14.9333333333333"/>
    <col collapsed="false" hidden="true" max="9" min="9" style="24" width="0"/>
    <col collapsed="false" hidden="false" max="10" min="10" style="24" width="12.9254901960784"/>
    <col collapsed="false" hidden="false" max="1025" min="11" style="24" width="9.18823529411765"/>
  </cols>
  <sheetData>
    <row collapsed="false" customFormat="false" customHeight="true" hidden="false" ht="19.5" outlineLevel="0" r="1">
      <c r="C1" s="152"/>
      <c r="E1" s="153"/>
      <c r="F1" s="153"/>
      <c r="G1" s="153"/>
      <c r="H1" s="153"/>
      <c r="I1" s="153"/>
    </row>
    <row collapsed="false" customFormat="false" customHeight="true" hidden="false" ht="84.75" outlineLevel="0" r="2">
      <c r="C2" s="154" t="s">
        <v>152</v>
      </c>
      <c r="D2" s="154"/>
      <c r="E2" s="154"/>
      <c r="F2" s="154"/>
      <c r="G2" s="154"/>
      <c r="H2" s="154"/>
    </row>
    <row collapsed="false" customFormat="false" customHeight="true" hidden="false" ht="64.5" outlineLevel="0" r="3">
      <c r="B3" s="29" t="s">
        <v>153</v>
      </c>
      <c r="C3" s="29"/>
      <c r="D3" s="29"/>
      <c r="E3" s="29"/>
      <c r="F3" s="29"/>
      <c r="G3" s="29"/>
      <c r="H3" s="29"/>
      <c r="I3" s="155"/>
      <c r="J3" s="156"/>
    </row>
    <row collapsed="false" customFormat="true" customHeight="true" hidden="false" ht="15.75" outlineLevel="0" r="4" s="157">
      <c r="B4" s="155"/>
      <c r="C4" s="158"/>
      <c r="D4" s="158"/>
      <c r="E4" s="155"/>
      <c r="F4" s="155"/>
      <c r="G4" s="155"/>
      <c r="H4" s="159" t="s">
        <v>2</v>
      </c>
      <c r="I4" s="159"/>
      <c r="J4" s="156"/>
    </row>
    <row collapsed="false" customFormat="true" customHeight="true" hidden="false" ht="81" outlineLevel="0" r="5" s="160">
      <c r="B5" s="34" t="s">
        <v>154</v>
      </c>
      <c r="C5" s="34" t="s">
        <v>155</v>
      </c>
      <c r="D5" s="34"/>
      <c r="E5" s="34" t="s">
        <v>156</v>
      </c>
      <c r="F5" s="34" t="s">
        <v>157</v>
      </c>
      <c r="G5" s="34" t="s">
        <v>158</v>
      </c>
      <c r="H5" s="34" t="s">
        <v>159</v>
      </c>
      <c r="I5" s="34" t="s">
        <v>160</v>
      </c>
    </row>
    <row collapsed="false" customFormat="true" customHeight="false" hidden="false" ht="15.95" outlineLevel="0" r="6" s="157">
      <c r="B6" s="55" t="n">
        <v>1</v>
      </c>
      <c r="C6" s="40" t="n">
        <v>2</v>
      </c>
      <c r="D6" s="40"/>
      <c r="E6" s="55" t="n">
        <v>3</v>
      </c>
      <c r="F6" s="55"/>
      <c r="G6" s="55"/>
      <c r="H6" s="55" t="n">
        <v>4</v>
      </c>
      <c r="I6" s="55" t="n">
        <v>5</v>
      </c>
    </row>
    <row collapsed="false" customFormat="true" customHeight="false" hidden="false" ht="18.35" outlineLevel="0" r="7" s="44">
      <c r="B7" s="88" t="s">
        <v>161</v>
      </c>
      <c r="C7" s="161" t="s">
        <v>162</v>
      </c>
      <c r="D7" s="162" t="n">
        <f aca="false">D10+D11</f>
        <v>1337.1</v>
      </c>
      <c r="E7" s="162" t="n">
        <f aca="false">SUM(E8:E15)</f>
        <v>303.14</v>
      </c>
      <c r="F7" s="162" t="n">
        <f aca="false">F10+F11+F14+F13</f>
        <v>1451.14</v>
      </c>
      <c r="G7" s="162" t="n">
        <f aca="false">G10+G11+G13+G14</f>
        <v>-190.1</v>
      </c>
      <c r="H7" s="162" t="n">
        <f aca="false">H10+H11+H14+H13</f>
        <v>1641.24</v>
      </c>
      <c r="I7" s="163" t="n">
        <f aca="false">I10+I11</f>
        <v>1337.1</v>
      </c>
    </row>
    <row collapsed="false" customFormat="true" customHeight="false" hidden="true" ht="12.75" outlineLevel="0" r="8" s="44">
      <c r="B8" s="89" t="s">
        <v>163</v>
      </c>
      <c r="C8" s="164" t="s">
        <v>164</v>
      </c>
      <c r="D8" s="165"/>
      <c r="E8" s="165"/>
      <c r="F8" s="165"/>
      <c r="G8" s="165"/>
      <c r="H8" s="165"/>
      <c r="I8" s="165"/>
    </row>
    <row collapsed="false" customFormat="true" customHeight="false" hidden="true" ht="12.75" outlineLevel="0" r="9" s="44">
      <c r="B9" s="89" t="s">
        <v>165</v>
      </c>
      <c r="C9" s="164" t="s">
        <v>166</v>
      </c>
      <c r="D9" s="165"/>
      <c r="E9" s="165"/>
      <c r="F9" s="165"/>
      <c r="G9" s="165"/>
      <c r="H9" s="165"/>
      <c r="I9" s="165"/>
    </row>
    <row collapsed="false" customFormat="true" customHeight="false" hidden="false" ht="23.85" outlineLevel="0" r="10" s="166">
      <c r="B10" s="89" t="s">
        <v>167</v>
      </c>
      <c r="C10" s="164" t="s">
        <v>164</v>
      </c>
      <c r="D10" s="165" t="n">
        <v>370.96</v>
      </c>
      <c r="E10" s="165" t="n">
        <f aca="false">H10-D10</f>
        <v>25.94</v>
      </c>
      <c r="F10" s="165" t="n">
        <v>396.9</v>
      </c>
      <c r="G10" s="165" t="n">
        <v>0</v>
      </c>
      <c r="H10" s="165" t="n">
        <v>396.9</v>
      </c>
      <c r="I10" s="165" t="n">
        <v>370.96</v>
      </c>
    </row>
    <row collapsed="false" customFormat="true" customHeight="false" hidden="false" ht="23.85" outlineLevel="0" r="11" s="44">
      <c r="B11" s="89" t="s">
        <v>168</v>
      </c>
      <c r="C11" s="164" t="s">
        <v>169</v>
      </c>
      <c r="D11" s="165" t="n">
        <v>966.14</v>
      </c>
      <c r="E11" s="165" t="n">
        <f aca="false">H11-D11</f>
        <v>277.2</v>
      </c>
      <c r="F11" s="165" t="n">
        <v>1053.24</v>
      </c>
      <c r="G11" s="165" t="n">
        <f aca="false">F11-H11</f>
        <v>-190.1</v>
      </c>
      <c r="H11" s="165" t="n">
        <v>1243.34</v>
      </c>
      <c r="I11" s="165" t="n">
        <v>966.14</v>
      </c>
    </row>
    <row collapsed="false" customFormat="true" customHeight="false" hidden="true" ht="12.75" outlineLevel="0" r="12" s="44">
      <c r="B12" s="89" t="s">
        <v>170</v>
      </c>
      <c r="C12" s="164" t="s">
        <v>171</v>
      </c>
      <c r="D12" s="165" t="e">
        <f aca="false">B12+C12</f>
        <v>#VALUE!</v>
      </c>
      <c r="E12" s="165"/>
      <c r="F12" s="165"/>
      <c r="G12" s="165"/>
      <c r="H12" s="165" t="e">
        <f aca="false">D12+E12</f>
        <v>#VALUE!</v>
      </c>
      <c r="I12" s="165" t="e">
        <f aca="false">E12+H12</f>
        <v>#VALUE!</v>
      </c>
    </row>
    <row collapsed="false" customFormat="true" customHeight="false" hidden="false" ht="18.35" outlineLevel="0" r="13" s="44">
      <c r="B13" s="89" t="s">
        <v>172</v>
      </c>
      <c r="C13" s="164" t="s">
        <v>173</v>
      </c>
      <c r="D13" s="165" t="e">
        <f aca="false">B13+C13</f>
        <v>#VALUE!</v>
      </c>
      <c r="E13" s="165"/>
      <c r="F13" s="165" t="n">
        <v>0</v>
      </c>
      <c r="G13" s="165" t="n">
        <v>0</v>
      </c>
      <c r="H13" s="165" t="n">
        <v>0</v>
      </c>
      <c r="I13" s="165" t="n">
        <f aca="false">E13+H13</f>
        <v>0</v>
      </c>
    </row>
    <row collapsed="false" customFormat="true" customHeight="false" hidden="false" ht="18.35" outlineLevel="0" r="14" s="44">
      <c r="B14" s="89" t="s">
        <v>174</v>
      </c>
      <c r="C14" s="164" t="s">
        <v>175</v>
      </c>
      <c r="D14" s="165" t="n">
        <v>1</v>
      </c>
      <c r="E14" s="165" t="n">
        <f aca="false">H14-D14</f>
        <v>0</v>
      </c>
      <c r="F14" s="165" t="n">
        <v>1</v>
      </c>
      <c r="G14" s="165" t="n">
        <v>0</v>
      </c>
      <c r="H14" s="165" t="n">
        <f aca="false">F14+G14</f>
        <v>1</v>
      </c>
      <c r="I14" s="165" t="n">
        <v>1</v>
      </c>
    </row>
    <row collapsed="false" customFormat="true" customHeight="false" hidden="true" ht="12.75" outlineLevel="0" r="15" s="44">
      <c r="B15" s="89" t="s">
        <v>176</v>
      </c>
      <c r="C15" s="164" t="s">
        <v>177</v>
      </c>
      <c r="D15" s="165"/>
      <c r="E15" s="165"/>
      <c r="F15" s="165"/>
      <c r="G15" s="165"/>
      <c r="H15" s="165"/>
      <c r="I15" s="165"/>
    </row>
    <row collapsed="false" customFormat="true" customHeight="false" hidden="false" ht="18.35" outlineLevel="0" r="16" s="44">
      <c r="B16" s="88" t="s">
        <v>178</v>
      </c>
      <c r="C16" s="161" t="s">
        <v>179</v>
      </c>
      <c r="D16" s="162" t="n">
        <f aca="false">D17+D18</f>
        <v>45.7</v>
      </c>
      <c r="E16" s="162" t="n">
        <f aca="false">E17+E18</f>
        <v>46.3</v>
      </c>
      <c r="F16" s="162" t="n">
        <v>51.4</v>
      </c>
      <c r="G16" s="162" t="n">
        <f aca="false">F16-H16</f>
        <v>-40.6</v>
      </c>
      <c r="H16" s="162" t="n">
        <v>92</v>
      </c>
      <c r="I16" s="163" t="n">
        <f aca="false">I17+I18</f>
        <v>45.7</v>
      </c>
    </row>
    <row collapsed="false" customFormat="true" customHeight="false" hidden="false" ht="18.35" outlineLevel="0" r="17" s="44">
      <c r="B17" s="89" t="s">
        <v>180</v>
      </c>
      <c r="C17" s="164" t="s">
        <v>181</v>
      </c>
      <c r="D17" s="165" t="n">
        <v>45.7</v>
      </c>
      <c r="E17" s="165" t="n">
        <f aca="false">H17-D17</f>
        <v>46.3</v>
      </c>
      <c r="F17" s="165" t="n">
        <v>51.4</v>
      </c>
      <c r="G17" s="165" t="n">
        <f aca="false">F17-H17</f>
        <v>-40.6</v>
      </c>
      <c r="H17" s="165" t="n">
        <v>92</v>
      </c>
      <c r="I17" s="165" t="n">
        <v>45.7</v>
      </c>
    </row>
    <row collapsed="false" customFormat="true" customHeight="false" hidden="true" ht="12.75" outlineLevel="0" r="18" s="44">
      <c r="B18" s="89" t="s">
        <v>182</v>
      </c>
      <c r="C18" s="164" t="s">
        <v>183</v>
      </c>
      <c r="D18" s="165"/>
      <c r="E18" s="165"/>
      <c r="F18" s="165"/>
      <c r="G18" s="165"/>
      <c r="H18" s="165"/>
      <c r="I18" s="165"/>
    </row>
    <row collapsed="false" customFormat="true" customHeight="false" hidden="true" ht="12.75" outlineLevel="0" r="19" s="44">
      <c r="B19" s="89" t="s">
        <v>184</v>
      </c>
      <c r="C19" s="164" t="s">
        <v>185</v>
      </c>
      <c r="D19" s="165"/>
      <c r="E19" s="165" t="n">
        <f aca="false">H19-D19</f>
        <v>0</v>
      </c>
      <c r="F19" s="165"/>
      <c r="G19" s="165"/>
      <c r="H19" s="165"/>
      <c r="I19" s="165"/>
    </row>
    <row collapsed="false" customFormat="true" customHeight="true" hidden="true" ht="12.75" outlineLevel="0" r="20" s="44">
      <c r="B20" s="89" t="s">
        <v>186</v>
      </c>
      <c r="C20" s="164" t="s">
        <v>187</v>
      </c>
      <c r="D20" s="165"/>
      <c r="E20" s="165" t="n">
        <f aca="false">H20-D20</f>
        <v>0</v>
      </c>
      <c r="F20" s="165"/>
      <c r="G20" s="165"/>
      <c r="H20" s="165"/>
      <c r="I20" s="165"/>
    </row>
    <row collapsed="false" customFormat="true" customHeight="false" hidden="true" ht="12.75" outlineLevel="0" r="21" s="44">
      <c r="B21" s="89" t="s">
        <v>188</v>
      </c>
      <c r="C21" s="164" t="s">
        <v>189</v>
      </c>
      <c r="D21" s="165"/>
      <c r="E21" s="165" t="n">
        <f aca="false">H21-D21</f>
        <v>0</v>
      </c>
      <c r="F21" s="165"/>
      <c r="G21" s="165"/>
      <c r="H21" s="165"/>
      <c r="I21" s="165"/>
    </row>
    <row collapsed="false" customFormat="true" customHeight="false" hidden="true" ht="12.75" outlineLevel="0" r="22" s="44">
      <c r="B22" s="89" t="s">
        <v>190</v>
      </c>
      <c r="C22" s="164" t="s">
        <v>191</v>
      </c>
      <c r="D22" s="165"/>
      <c r="E22" s="165" t="n">
        <f aca="false">H22-D22</f>
        <v>0</v>
      </c>
      <c r="F22" s="165"/>
      <c r="G22" s="165"/>
      <c r="H22" s="165"/>
      <c r="I22" s="165"/>
    </row>
    <row collapsed="false" customFormat="true" customHeight="true" hidden="true" ht="12.75" outlineLevel="0" r="23" s="44">
      <c r="B23" s="88" t="s">
        <v>192</v>
      </c>
      <c r="C23" s="161" t="s">
        <v>193</v>
      </c>
      <c r="D23" s="162" t="n">
        <f aca="false">SUM(D24:D30)</f>
        <v>0</v>
      </c>
      <c r="E23" s="167" t="n">
        <f aca="false">H23-D23</f>
        <v>0</v>
      </c>
      <c r="F23" s="167" t="n">
        <f aca="false">F31</f>
        <v>0</v>
      </c>
      <c r="G23" s="167" t="n">
        <v>0</v>
      </c>
      <c r="H23" s="162" t="n">
        <f aca="false">H31</f>
        <v>0</v>
      </c>
      <c r="I23" s="163" t="n">
        <f aca="false">SUM(I24:I30)</f>
        <v>0</v>
      </c>
    </row>
    <row collapsed="false" customFormat="true" customHeight="false" hidden="true" ht="12.75" outlineLevel="0" r="24" s="44">
      <c r="B24" s="89" t="s">
        <v>194</v>
      </c>
      <c r="C24" s="164" t="s">
        <v>195</v>
      </c>
      <c r="D24" s="165"/>
      <c r="E24" s="165" t="n">
        <f aca="false">H24-D24</f>
        <v>0</v>
      </c>
      <c r="F24" s="165"/>
      <c r="G24" s="165"/>
      <c r="H24" s="165"/>
      <c r="I24" s="165"/>
    </row>
    <row collapsed="false" customFormat="true" customHeight="false" hidden="true" ht="12.75" outlineLevel="0" r="25" s="44">
      <c r="B25" s="89" t="s">
        <v>196</v>
      </c>
      <c r="C25" s="164" t="s">
        <v>197</v>
      </c>
      <c r="D25" s="165"/>
      <c r="E25" s="165" t="n">
        <f aca="false">H25-D25</f>
        <v>0</v>
      </c>
      <c r="F25" s="165"/>
      <c r="G25" s="165"/>
      <c r="H25" s="165"/>
      <c r="I25" s="165"/>
    </row>
    <row collapsed="false" customFormat="true" customHeight="false" hidden="true" ht="12.75" outlineLevel="0" r="26" s="44">
      <c r="B26" s="89" t="s">
        <v>198</v>
      </c>
      <c r="C26" s="164" t="s">
        <v>199</v>
      </c>
      <c r="D26" s="165"/>
      <c r="E26" s="165" t="n">
        <f aca="false">H26-D26</f>
        <v>0</v>
      </c>
      <c r="F26" s="165"/>
      <c r="G26" s="165"/>
      <c r="H26" s="165"/>
      <c r="I26" s="165"/>
    </row>
    <row collapsed="false" customFormat="true" customHeight="false" hidden="true" ht="12.75" outlineLevel="0" r="27" s="44">
      <c r="B27" s="89" t="s">
        <v>200</v>
      </c>
      <c r="C27" s="164" t="s">
        <v>201</v>
      </c>
      <c r="D27" s="165"/>
      <c r="E27" s="165" t="n">
        <f aca="false">H27-D27</f>
        <v>0</v>
      </c>
      <c r="F27" s="165"/>
      <c r="G27" s="165"/>
      <c r="H27" s="165"/>
      <c r="I27" s="165"/>
    </row>
    <row collapsed="false" customFormat="true" customHeight="false" hidden="true" ht="12.75" outlineLevel="0" r="28" s="44">
      <c r="B28" s="89" t="s">
        <v>202</v>
      </c>
      <c r="C28" s="164" t="s">
        <v>203</v>
      </c>
      <c r="D28" s="165" t="n">
        <v>0</v>
      </c>
      <c r="E28" s="165" t="n">
        <f aca="false">H28-D28</f>
        <v>0</v>
      </c>
      <c r="F28" s="165" t="n">
        <v>0</v>
      </c>
      <c r="G28" s="165" t="n">
        <v>0</v>
      </c>
      <c r="H28" s="165" t="n">
        <v>0</v>
      </c>
      <c r="I28" s="165" t="n">
        <v>0</v>
      </c>
    </row>
    <row collapsed="false" customFormat="true" customHeight="false" hidden="true" ht="12.75" outlineLevel="0" r="29" s="44">
      <c r="B29" s="89" t="s">
        <v>204</v>
      </c>
      <c r="C29" s="164" t="s">
        <v>205</v>
      </c>
      <c r="D29" s="165"/>
      <c r="E29" s="165" t="n">
        <f aca="false">H29-D29</f>
        <v>0</v>
      </c>
      <c r="F29" s="165"/>
      <c r="G29" s="165"/>
      <c r="H29" s="165"/>
      <c r="I29" s="165"/>
    </row>
    <row collapsed="false" customFormat="true" customHeight="false" hidden="false" ht="18.35" outlineLevel="0" r="30" s="44">
      <c r="B30" s="89" t="s">
        <v>206</v>
      </c>
      <c r="C30" s="164" t="s">
        <v>207</v>
      </c>
      <c r="D30" s="165"/>
      <c r="E30" s="165" t="n">
        <f aca="false">H30-D30</f>
        <v>1</v>
      </c>
      <c r="F30" s="165" t="n">
        <v>0</v>
      </c>
      <c r="G30" s="165" t="n">
        <f aca="false">F30-H30</f>
        <v>-1</v>
      </c>
      <c r="H30" s="165" t="n">
        <v>1</v>
      </c>
      <c r="I30" s="165"/>
    </row>
    <row collapsed="false" customFormat="true" customHeight="false" hidden="true" ht="12.75" outlineLevel="0" r="31" s="44">
      <c r="B31" s="89" t="s">
        <v>206</v>
      </c>
      <c r="C31" s="164" t="s">
        <v>207</v>
      </c>
      <c r="D31" s="163" t="n">
        <v>0</v>
      </c>
      <c r="E31" s="165" t="n">
        <f aca="false">H31-D31</f>
        <v>0</v>
      </c>
      <c r="F31" s="168" t="n">
        <v>0</v>
      </c>
      <c r="G31" s="165" t="n">
        <v>0</v>
      </c>
      <c r="H31" s="165" t="n">
        <f aca="false">F31+G31</f>
        <v>0</v>
      </c>
      <c r="I31" s="163" t="e">
        <f aca="false">#REF!+#REF!+#REF!</f>
        <v>#NAME?</v>
      </c>
    </row>
    <row collapsed="false" customFormat="true" customHeight="false" hidden="true" ht="12.75" outlineLevel="0" r="32" s="44">
      <c r="B32" s="89" t="s">
        <v>208</v>
      </c>
      <c r="C32" s="164" t="s">
        <v>209</v>
      </c>
      <c r="D32" s="165"/>
      <c r="E32" s="165" t="n">
        <f aca="false">H32-D32</f>
        <v>0</v>
      </c>
      <c r="F32" s="165"/>
      <c r="G32" s="165"/>
      <c r="H32" s="165"/>
      <c r="I32" s="165"/>
    </row>
    <row collapsed="false" customFormat="true" customHeight="false" hidden="true" ht="12.75" outlineLevel="0" r="33" s="44">
      <c r="B33" s="88" t="s">
        <v>210</v>
      </c>
      <c r="C33" s="161" t="s">
        <v>211</v>
      </c>
      <c r="D33" s="167"/>
      <c r="E33" s="167"/>
      <c r="F33" s="167" t="n">
        <f aca="false">F34</f>
        <v>0</v>
      </c>
      <c r="G33" s="167" t="n">
        <v>0</v>
      </c>
      <c r="H33" s="167" t="n">
        <f aca="false">H34</f>
        <v>0</v>
      </c>
      <c r="I33" s="165"/>
    </row>
    <row collapsed="false" customFormat="true" customHeight="false" hidden="true" ht="12.75" outlineLevel="0" r="34" s="44">
      <c r="B34" s="89" t="s">
        <v>212</v>
      </c>
      <c r="C34" s="161" t="s">
        <v>213</v>
      </c>
      <c r="D34" s="167"/>
      <c r="E34" s="167"/>
      <c r="F34" s="165" t="n">
        <v>0</v>
      </c>
      <c r="G34" s="165" t="n">
        <v>0</v>
      </c>
      <c r="H34" s="165" t="n">
        <f aca="false">F34+G34</f>
        <v>0</v>
      </c>
      <c r="I34" s="165"/>
    </row>
    <row collapsed="false" customFormat="true" customHeight="true" hidden="true" ht="12.75" outlineLevel="0" r="35" s="44">
      <c r="B35" s="88" t="s">
        <v>214</v>
      </c>
      <c r="C35" s="161" t="s">
        <v>215</v>
      </c>
      <c r="D35" s="162" t="n">
        <f aca="false">SUM(D36:D40)</f>
        <v>92.47</v>
      </c>
      <c r="E35" s="162" t="n">
        <f aca="false">SUM(E36:E40)</f>
        <v>-92.47</v>
      </c>
      <c r="F35" s="162" t="n">
        <f aca="false">F39</f>
        <v>0</v>
      </c>
      <c r="G35" s="162" t="n">
        <v>0</v>
      </c>
      <c r="H35" s="162" t="n">
        <f aca="false">H39</f>
        <v>0</v>
      </c>
      <c r="I35" s="163" t="n">
        <f aca="false">SUM(I36:I40)</f>
        <v>92.47</v>
      </c>
    </row>
    <row collapsed="false" customFormat="true" customHeight="false" hidden="true" ht="12.75" outlineLevel="0" r="36" s="44">
      <c r="B36" s="89" t="s">
        <v>216</v>
      </c>
      <c r="C36" s="164" t="s">
        <v>217</v>
      </c>
      <c r="D36" s="165"/>
      <c r="E36" s="165"/>
      <c r="F36" s="165"/>
      <c r="G36" s="165"/>
      <c r="H36" s="165"/>
      <c r="I36" s="165"/>
    </row>
    <row collapsed="false" customFormat="true" customHeight="false" hidden="true" ht="12.75" outlineLevel="0" r="37" s="44">
      <c r="B37" s="89" t="s">
        <v>218</v>
      </c>
      <c r="C37" s="164" t="s">
        <v>219</v>
      </c>
      <c r="D37" s="165"/>
      <c r="E37" s="165"/>
      <c r="F37" s="165"/>
      <c r="G37" s="165"/>
      <c r="H37" s="165"/>
      <c r="I37" s="165"/>
    </row>
    <row collapsed="false" customFormat="true" customHeight="false" hidden="true" ht="12.75" outlineLevel="0" r="38" s="44">
      <c r="B38" s="89" t="s">
        <v>220</v>
      </c>
      <c r="C38" s="164" t="s">
        <v>221</v>
      </c>
      <c r="D38" s="165"/>
      <c r="E38" s="165"/>
      <c r="F38" s="165"/>
      <c r="G38" s="165"/>
      <c r="H38" s="165"/>
      <c r="I38" s="165"/>
    </row>
    <row collapsed="false" customFormat="true" customHeight="false" hidden="true" ht="12.75" outlineLevel="0" r="39" s="44">
      <c r="B39" s="89" t="s">
        <v>222</v>
      </c>
      <c r="C39" s="164" t="s">
        <v>223</v>
      </c>
      <c r="D39" s="165" t="n">
        <v>92.47</v>
      </c>
      <c r="E39" s="165" t="n">
        <f aca="false">H39-D39</f>
        <v>-92.47</v>
      </c>
      <c r="F39" s="168" t="n">
        <v>0</v>
      </c>
      <c r="G39" s="165" t="n">
        <v>0</v>
      </c>
      <c r="H39" s="165" t="n">
        <f aca="false">F39+G39</f>
        <v>0</v>
      </c>
      <c r="I39" s="165" t="n">
        <v>92.47</v>
      </c>
      <c r="J39" s="169"/>
    </row>
    <row collapsed="false" customFormat="true" customHeight="false" hidden="true" ht="12.75" outlineLevel="0" r="40" s="44">
      <c r="B40" s="89" t="s">
        <v>224</v>
      </c>
      <c r="C40" s="164" t="s">
        <v>225</v>
      </c>
      <c r="D40" s="165"/>
      <c r="E40" s="165"/>
      <c r="F40" s="165"/>
      <c r="G40" s="165"/>
      <c r="H40" s="165"/>
      <c r="I40" s="165"/>
    </row>
    <row collapsed="false" customFormat="true" customHeight="false" hidden="false" ht="18.35" outlineLevel="0" r="41" s="169">
      <c r="B41" s="88" t="s">
        <v>226</v>
      </c>
      <c r="C41" s="161" t="s">
        <v>227</v>
      </c>
      <c r="D41" s="162" t="n">
        <f aca="false">SUM(D42:D43)</f>
        <v>714.86</v>
      </c>
      <c r="E41" s="162" t="n">
        <f aca="false">SUM(E42:E43)</f>
        <v>-381.09</v>
      </c>
      <c r="F41" s="162" t="n">
        <v>492.64</v>
      </c>
      <c r="G41" s="162" t="n">
        <f aca="false">F41-H41</f>
        <v>158.87</v>
      </c>
      <c r="H41" s="162" t="n">
        <f aca="false">H42</f>
        <v>333.77</v>
      </c>
      <c r="I41" s="162" t="n">
        <f aca="false">SUM(I42:I43)</f>
        <v>607.53</v>
      </c>
    </row>
    <row collapsed="false" customFormat="true" customHeight="false" hidden="false" ht="18.35" outlineLevel="0" r="42" s="44">
      <c r="B42" s="89" t="s">
        <v>228</v>
      </c>
      <c r="C42" s="164" t="s">
        <v>229</v>
      </c>
      <c r="D42" s="165" t="n">
        <f aca="false">674.86+40</f>
        <v>714.86</v>
      </c>
      <c r="E42" s="165" t="n">
        <f aca="false">H42-D42</f>
        <v>-381.09</v>
      </c>
      <c r="F42" s="165" t="n">
        <v>492.64</v>
      </c>
      <c r="G42" s="165" t="n">
        <f aca="false">F42-H42</f>
        <v>158.87</v>
      </c>
      <c r="H42" s="165" t="n">
        <v>333.77</v>
      </c>
      <c r="I42" s="165" t="n">
        <f aca="false">685.24-87.24+8.53+1</f>
        <v>607.53</v>
      </c>
    </row>
    <row collapsed="false" customFormat="true" customHeight="false" hidden="true" ht="12.75" outlineLevel="0" r="43" s="44">
      <c r="B43" s="89" t="s">
        <v>230</v>
      </c>
      <c r="C43" s="164" t="s">
        <v>231</v>
      </c>
      <c r="D43" s="165"/>
      <c r="E43" s="165"/>
      <c r="F43" s="165"/>
      <c r="G43" s="165"/>
      <c r="H43" s="165"/>
      <c r="I43" s="165"/>
    </row>
    <row collapsed="false" customFormat="true" customHeight="false" hidden="true" ht="12.75" outlineLevel="0" r="44" s="44">
      <c r="B44" s="89" t="s">
        <v>232</v>
      </c>
      <c r="C44" s="164" t="s">
        <v>233</v>
      </c>
      <c r="D44" s="163" t="n">
        <f aca="false">SUM(D45:D49)</f>
        <v>0</v>
      </c>
      <c r="E44" s="163" t="n">
        <f aca="false">SUM(E45:E49)</f>
        <v>0</v>
      </c>
      <c r="F44" s="163"/>
      <c r="G44" s="163"/>
      <c r="H44" s="163" t="n">
        <f aca="false">SUM(H45:H49)</f>
        <v>0</v>
      </c>
      <c r="I44" s="163" t="n">
        <f aca="false">SUM(I45:I49)</f>
        <v>0</v>
      </c>
    </row>
    <row collapsed="false" customFormat="true" customHeight="false" hidden="true" ht="12.75" outlineLevel="0" r="45" s="44">
      <c r="B45" s="89" t="s">
        <v>234</v>
      </c>
      <c r="C45" s="164" t="s">
        <v>235</v>
      </c>
      <c r="D45" s="165"/>
      <c r="E45" s="165"/>
      <c r="F45" s="165"/>
      <c r="G45" s="165"/>
      <c r="H45" s="165"/>
      <c r="I45" s="165"/>
    </row>
    <row collapsed="false" customFormat="true" customHeight="false" hidden="true" ht="12.75" outlineLevel="0" r="46" s="44">
      <c r="B46" s="89" t="s">
        <v>236</v>
      </c>
      <c r="C46" s="164" t="s">
        <v>237</v>
      </c>
      <c r="D46" s="165"/>
      <c r="E46" s="165"/>
      <c r="F46" s="165"/>
      <c r="G46" s="165"/>
      <c r="H46" s="165"/>
      <c r="I46" s="165"/>
    </row>
    <row collapsed="false" customFormat="true" customHeight="false" hidden="true" ht="12.75" outlineLevel="0" r="47" s="44">
      <c r="B47" s="89" t="s">
        <v>238</v>
      </c>
      <c r="C47" s="164" t="s">
        <v>239</v>
      </c>
      <c r="D47" s="165"/>
      <c r="E47" s="165"/>
      <c r="F47" s="165"/>
      <c r="G47" s="165"/>
      <c r="H47" s="165"/>
      <c r="I47" s="165"/>
    </row>
    <row collapsed="false" customFormat="true" customHeight="false" hidden="true" ht="12.75" outlineLevel="0" r="48" s="44">
      <c r="B48" s="89" t="s">
        <v>240</v>
      </c>
      <c r="C48" s="164" t="s">
        <v>241</v>
      </c>
      <c r="D48" s="165"/>
      <c r="E48" s="165"/>
      <c r="F48" s="165"/>
      <c r="G48" s="165"/>
      <c r="H48" s="165"/>
      <c r="I48" s="165"/>
    </row>
    <row collapsed="false" customFormat="true" customHeight="false" hidden="true" ht="12.75" outlineLevel="0" r="49" s="44">
      <c r="B49" s="89" t="s">
        <v>242</v>
      </c>
      <c r="C49" s="164" t="s">
        <v>243</v>
      </c>
      <c r="D49" s="165"/>
      <c r="E49" s="165"/>
      <c r="F49" s="165"/>
      <c r="G49" s="165"/>
      <c r="H49" s="165"/>
      <c r="I49" s="165"/>
    </row>
    <row collapsed="false" customFormat="true" customHeight="false" hidden="false" ht="18.35" outlineLevel="0" r="50" s="169">
      <c r="B50" s="88" t="s">
        <v>244</v>
      </c>
      <c r="C50" s="161" t="s">
        <v>245</v>
      </c>
      <c r="D50" s="162" t="n">
        <f aca="false">D51+D54</f>
        <v>660.04</v>
      </c>
      <c r="E50" s="162" t="n">
        <f aca="false">SUM(E51:E54)</f>
        <v>1204.7</v>
      </c>
      <c r="F50" s="162" t="n">
        <v>812.43</v>
      </c>
      <c r="G50" s="162" t="n">
        <f aca="false">F50-H50</f>
        <v>-1052.31</v>
      </c>
      <c r="H50" s="162" t="n">
        <f aca="false">H54+H55</f>
        <v>1864.74</v>
      </c>
      <c r="I50" s="162" t="e">
        <f aca="false">SUM(I51:I54)</f>
        <v>#VALUE!</v>
      </c>
    </row>
    <row collapsed="false" customFormat="true" customHeight="false" hidden="true" ht="12.75" outlineLevel="0" r="51" s="44">
      <c r="B51" s="89" t="s">
        <v>246</v>
      </c>
      <c r="C51" s="164" t="s">
        <v>247</v>
      </c>
      <c r="D51" s="165" t="n">
        <v>0</v>
      </c>
      <c r="E51" s="165" t="n">
        <f aca="false">H51-D51</f>
        <v>0</v>
      </c>
      <c r="F51" s="165" t="n">
        <v>0</v>
      </c>
      <c r="G51" s="165" t="n">
        <v>0</v>
      </c>
      <c r="H51" s="165" t="n">
        <f aca="false">F51+G51</f>
        <v>0</v>
      </c>
      <c r="I51" s="165" t="n">
        <v>0</v>
      </c>
    </row>
    <row collapsed="false" customFormat="true" customHeight="true" hidden="true" ht="12.75" outlineLevel="0" r="52" s="44">
      <c r="B52" s="89" t="s">
        <v>248</v>
      </c>
      <c r="C52" s="164" t="s">
        <v>249</v>
      </c>
      <c r="D52" s="165" t="e">
        <f aca="false">B52+C52</f>
        <v>#VALUE!</v>
      </c>
      <c r="E52" s="165"/>
      <c r="F52" s="165"/>
      <c r="G52" s="165"/>
      <c r="H52" s="165" t="e">
        <f aca="false">D52+E52</f>
        <v>#VALUE!</v>
      </c>
      <c r="I52" s="165" t="e">
        <f aca="false">E52+H52</f>
        <v>#VALUE!</v>
      </c>
    </row>
    <row collapsed="false" customFormat="true" customHeight="false" hidden="true" ht="12.75" outlineLevel="0" r="53" s="44">
      <c r="B53" s="89" t="s">
        <v>250</v>
      </c>
      <c r="C53" s="164" t="s">
        <v>251</v>
      </c>
      <c r="D53" s="165" t="e">
        <f aca="false">B53+C53</f>
        <v>#VALUE!</v>
      </c>
      <c r="E53" s="165"/>
      <c r="F53" s="165"/>
      <c r="G53" s="165"/>
      <c r="H53" s="165" t="e">
        <f aca="false">D53+E53</f>
        <v>#VALUE!</v>
      </c>
      <c r="I53" s="165" t="e">
        <f aca="false">E53+H53</f>
        <v>#VALUE!</v>
      </c>
    </row>
    <row collapsed="false" customFormat="true" customHeight="false" hidden="false" ht="18.35" outlineLevel="0" r="54" s="44">
      <c r="B54" s="89" t="s">
        <v>252</v>
      </c>
      <c r="C54" s="164" t="s">
        <v>253</v>
      </c>
      <c r="D54" s="165" t="n">
        <f aca="false">658.21+1.83</f>
        <v>660.04</v>
      </c>
      <c r="E54" s="165" t="n">
        <f aca="false">H54-D54</f>
        <v>1204.7</v>
      </c>
      <c r="F54" s="165" t="n">
        <v>812.43</v>
      </c>
      <c r="G54" s="165" t="n">
        <f aca="false">F54-H54</f>
        <v>-1052.31</v>
      </c>
      <c r="H54" s="165" t="n">
        <v>1864.74</v>
      </c>
      <c r="I54" s="165" t="n">
        <v>658.21</v>
      </c>
    </row>
    <row collapsed="false" customFormat="true" customHeight="false" hidden="false" ht="18.35" outlineLevel="0" r="55" s="44">
      <c r="B55" s="89" t="s">
        <v>254</v>
      </c>
      <c r="C55" s="164" t="s">
        <v>255</v>
      </c>
      <c r="D55" s="165" t="n">
        <v>71.23</v>
      </c>
      <c r="E55" s="165" t="n">
        <f aca="false">H55-D55</f>
        <v>-71.23</v>
      </c>
      <c r="F55" s="165" t="n">
        <v>65</v>
      </c>
      <c r="G55" s="165" t="n">
        <f aca="false">F55-H55</f>
        <v>65</v>
      </c>
      <c r="H55" s="165" t="n">
        <v>0</v>
      </c>
      <c r="I55" s="165" t="n">
        <v>146.42</v>
      </c>
    </row>
    <row collapsed="false" customFormat="true" customHeight="false" hidden="false" ht="18.35" outlineLevel="0" r="56" s="44">
      <c r="B56" s="170" t="s">
        <v>256</v>
      </c>
      <c r="C56" s="41"/>
      <c r="D56" s="165" t="e">
        <f aca="false">#REF!+D55</f>
        <v>#NAME?</v>
      </c>
      <c r="E56" s="167" t="e">
        <f aca="false">H56-D56</f>
        <v>#NAME?</v>
      </c>
      <c r="F56" s="167" t="n">
        <f aca="false">F7+F16+F41+F50+F55</f>
        <v>2872.61</v>
      </c>
      <c r="G56" s="167" t="n">
        <f aca="false">G7+G16+G41+G50+G55+G30</f>
        <v>-1060.14</v>
      </c>
      <c r="H56" s="167" t="n">
        <f aca="false">H7+H16+H23+H33+H35+H41+H50+H30</f>
        <v>3932.75</v>
      </c>
      <c r="I56" s="165" t="e">
        <f aca="false">#REF!+#REF!</f>
        <v>#NAME?</v>
      </c>
    </row>
  </sheetData>
  <mergeCells count="4">
    <mergeCell ref="E1:I1"/>
    <mergeCell ref="C2:H2"/>
    <mergeCell ref="B3:H3"/>
    <mergeCell ref="H4:I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65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6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9.32549019607843"/>
    <col collapsed="false" hidden="false" max="2" min="2" style="149" width="79.9686274509804"/>
    <col collapsed="false" hidden="false" max="3" min="3" style="150" width="9.18823529411765"/>
    <col collapsed="false" hidden="true" max="6" min="4" style="150" width="0"/>
    <col collapsed="false" hidden="false" max="7" min="7" style="151" width="9.04313725490196"/>
    <col collapsed="false" hidden="false" max="8" min="8" style="24" width="13.9294117647059"/>
    <col collapsed="false" hidden="true" max="9" min="9" style="24" width="0"/>
    <col collapsed="false" hidden="false" max="1025" min="10" style="24" width="9.18823529411765"/>
  </cols>
  <sheetData>
    <row collapsed="false" customFormat="false" customHeight="false" hidden="false" ht="13.55" outlineLevel="0" r="1">
      <c r="H1" s="151"/>
    </row>
    <row collapsed="false" customFormat="false" customHeight="true" hidden="false" ht="102.75" outlineLevel="0" r="2">
      <c r="G2" s="27" t="s">
        <v>257</v>
      </c>
      <c r="H2" s="27"/>
      <c r="I2" s="27"/>
    </row>
    <row collapsed="false" customFormat="false" customHeight="true" hidden="false" ht="52.5" outlineLevel="0" r="3">
      <c r="B3" s="171" t="s">
        <v>258</v>
      </c>
      <c r="C3" s="171"/>
      <c r="D3" s="171"/>
      <c r="E3" s="171"/>
      <c r="F3" s="171"/>
      <c r="G3" s="171"/>
      <c r="H3" s="171"/>
      <c r="I3" s="171"/>
      <c r="J3" s="156"/>
    </row>
    <row collapsed="false" customFormat="true" customHeight="true" hidden="false" ht="15.75" outlineLevel="0" r="4" s="157">
      <c r="B4" s="171"/>
      <c r="C4" s="172"/>
      <c r="D4" s="172"/>
      <c r="E4" s="172"/>
      <c r="F4" s="172"/>
      <c r="G4" s="173" t="s">
        <v>2</v>
      </c>
      <c r="H4" s="173"/>
      <c r="I4" s="173"/>
      <c r="J4" s="156"/>
    </row>
    <row collapsed="false" customFormat="true" customHeight="true" hidden="false" ht="89.25" outlineLevel="0" r="5" s="160">
      <c r="B5" s="122" t="s">
        <v>154</v>
      </c>
      <c r="C5" s="122" t="s">
        <v>155</v>
      </c>
      <c r="D5" s="122" t="s">
        <v>259</v>
      </c>
      <c r="E5" s="174" t="s">
        <v>260</v>
      </c>
      <c r="F5" s="174" t="s">
        <v>140</v>
      </c>
      <c r="G5" s="122" t="s">
        <v>141</v>
      </c>
      <c r="H5" s="122" t="s">
        <v>21</v>
      </c>
      <c r="I5" s="175" t="s">
        <v>160</v>
      </c>
    </row>
    <row collapsed="false" customFormat="true" customHeight="false" hidden="false" ht="15.95" outlineLevel="0" r="6" s="157">
      <c r="B6" s="125" t="n">
        <v>1</v>
      </c>
      <c r="C6" s="176" t="n">
        <v>2</v>
      </c>
      <c r="D6" s="176"/>
      <c r="E6" s="125" t="n">
        <v>3</v>
      </c>
      <c r="F6" s="125" t="n">
        <v>4</v>
      </c>
      <c r="G6" s="125" t="n">
        <v>5</v>
      </c>
      <c r="H6" s="125" t="n">
        <v>6</v>
      </c>
      <c r="I6" s="177" t="n">
        <v>5</v>
      </c>
    </row>
    <row collapsed="false" customFormat="true" customHeight="false" hidden="false" ht="18.35" outlineLevel="0" r="7" s="44">
      <c r="B7" s="137" t="s">
        <v>161</v>
      </c>
      <c r="C7" s="178" t="s">
        <v>162</v>
      </c>
      <c r="D7" s="179" t="n">
        <f aca="false">D10+D11</f>
        <v>1450.14</v>
      </c>
      <c r="E7" s="179" t="n">
        <f aca="false">E10+E11</f>
        <v>1299.27</v>
      </c>
      <c r="F7" s="179" t="n">
        <f aca="false">F10+F11</f>
        <v>0</v>
      </c>
      <c r="G7" s="179" t="n">
        <f aca="false">G10+G11</f>
        <v>1450.14</v>
      </c>
      <c r="H7" s="179" t="n">
        <f aca="false">H10+H11</f>
        <v>1450.14</v>
      </c>
      <c r="I7" s="180" t="n">
        <f aca="false">I10+I11</f>
        <v>1337.1</v>
      </c>
    </row>
    <row collapsed="false" customFormat="true" customHeight="false" hidden="true" ht="12.75" outlineLevel="0" r="8" s="44">
      <c r="B8" s="137" t="s">
        <v>163</v>
      </c>
      <c r="C8" s="178" t="s">
        <v>164</v>
      </c>
      <c r="D8" s="181"/>
      <c r="E8" s="181"/>
      <c r="F8" s="181"/>
      <c r="G8" s="181"/>
      <c r="H8" s="181"/>
      <c r="I8" s="182"/>
    </row>
    <row collapsed="false" customFormat="true" customHeight="false" hidden="true" ht="12.75" outlineLevel="0" r="9" s="44">
      <c r="B9" s="137" t="s">
        <v>165</v>
      </c>
      <c r="C9" s="178" t="s">
        <v>166</v>
      </c>
      <c r="D9" s="181"/>
      <c r="E9" s="181"/>
      <c r="F9" s="181"/>
      <c r="G9" s="181"/>
      <c r="H9" s="181"/>
      <c r="I9" s="182"/>
    </row>
    <row collapsed="false" customFormat="true" customHeight="false" hidden="false" ht="26.85" outlineLevel="0" r="10" s="166">
      <c r="B10" s="137" t="s">
        <v>167</v>
      </c>
      <c r="C10" s="178" t="s">
        <v>164</v>
      </c>
      <c r="D10" s="181" t="n">
        <v>396.9</v>
      </c>
      <c r="E10" s="181" t="n">
        <v>383.14</v>
      </c>
      <c r="F10" s="181" t="n">
        <v>0</v>
      </c>
      <c r="G10" s="181" t="n">
        <v>396.9</v>
      </c>
      <c r="H10" s="181" t="n">
        <v>396.9</v>
      </c>
      <c r="I10" s="182" t="n">
        <v>370.96</v>
      </c>
    </row>
    <row collapsed="false" customFormat="true" customHeight="true" hidden="false" ht="36" outlineLevel="0" r="11" s="44">
      <c r="B11" s="137" t="s">
        <v>168</v>
      </c>
      <c r="C11" s="178" t="s">
        <v>169</v>
      </c>
      <c r="D11" s="181" t="n">
        <v>1053.24</v>
      </c>
      <c r="E11" s="181" t="n">
        <v>916.13</v>
      </c>
      <c r="F11" s="181" t="n">
        <v>0</v>
      </c>
      <c r="G11" s="181" t="n">
        <v>1053.24</v>
      </c>
      <c r="H11" s="181" t="n">
        <v>1053.24</v>
      </c>
      <c r="I11" s="182" t="n">
        <v>966.14</v>
      </c>
    </row>
    <row collapsed="false" customFormat="true" customHeight="false" hidden="true" ht="12.75" outlineLevel="0" r="12" s="44">
      <c r="B12" s="137" t="s">
        <v>170</v>
      </c>
      <c r="C12" s="178" t="s">
        <v>171</v>
      </c>
      <c r="D12" s="181" t="e">
        <f aca="false">B12+C12</f>
        <v>#VALUE!</v>
      </c>
      <c r="E12" s="181"/>
      <c r="F12" s="181"/>
      <c r="G12" s="181" t="e">
        <f aca="false">C12+D12</f>
        <v>#VALUE!</v>
      </c>
      <c r="H12" s="181" t="e">
        <f aca="false">D12+G12</f>
        <v>#VALUE!</v>
      </c>
      <c r="I12" s="182" t="e">
        <f aca="false">G12+H12</f>
        <v>#VALUE!</v>
      </c>
    </row>
    <row collapsed="false" customFormat="true" customHeight="true" hidden="true" ht="12.75" outlineLevel="0" r="13" s="44">
      <c r="B13" s="137" t="s">
        <v>172</v>
      </c>
      <c r="C13" s="178" t="s">
        <v>173</v>
      </c>
      <c r="D13" s="181" t="e">
        <f aca="false">B13+C13</f>
        <v>#VALUE!</v>
      </c>
      <c r="E13" s="181"/>
      <c r="F13" s="181"/>
      <c r="G13" s="181" t="e">
        <f aca="false">C13+D13</f>
        <v>#VALUE!</v>
      </c>
      <c r="H13" s="181" t="e">
        <f aca="false">D13+G13</f>
        <v>#VALUE!</v>
      </c>
      <c r="I13" s="182" t="e">
        <f aca="false">G13+H13</f>
        <v>#VALUE!</v>
      </c>
    </row>
    <row collapsed="false" customFormat="true" customHeight="false" hidden="false" ht="18.35" outlineLevel="0" r="14" s="44">
      <c r="B14" s="137" t="s">
        <v>174</v>
      </c>
      <c r="C14" s="178" t="s">
        <v>175</v>
      </c>
      <c r="D14" s="181" t="n">
        <v>1</v>
      </c>
      <c r="E14" s="181" t="n">
        <v>1</v>
      </c>
      <c r="F14" s="181" t="n">
        <v>0</v>
      </c>
      <c r="G14" s="181" t="n">
        <f aca="false">E14+F14</f>
        <v>1</v>
      </c>
      <c r="H14" s="181" t="n">
        <v>1</v>
      </c>
      <c r="I14" s="182" t="n">
        <v>1</v>
      </c>
    </row>
    <row collapsed="false" customFormat="true" customHeight="false" hidden="true" ht="12.75" outlineLevel="0" r="15" s="44">
      <c r="B15" s="137" t="s">
        <v>176</v>
      </c>
      <c r="C15" s="178" t="s">
        <v>177</v>
      </c>
      <c r="D15" s="181"/>
      <c r="E15" s="181"/>
      <c r="F15" s="181"/>
      <c r="G15" s="181"/>
      <c r="H15" s="181"/>
      <c r="I15" s="182"/>
    </row>
    <row collapsed="false" customFormat="true" customHeight="false" hidden="false" ht="18.35" outlineLevel="0" r="16" s="44">
      <c r="B16" s="137" t="s">
        <v>178</v>
      </c>
      <c r="C16" s="178" t="s">
        <v>179</v>
      </c>
      <c r="D16" s="179" t="n">
        <f aca="false">D17+D18</f>
        <v>53.2</v>
      </c>
      <c r="E16" s="179" t="n">
        <f aca="false">E17+E18</f>
        <v>47.4</v>
      </c>
      <c r="F16" s="179" t="n">
        <f aca="false">F17+F18</f>
        <v>-38.8</v>
      </c>
      <c r="G16" s="179" t="n">
        <v>92</v>
      </c>
      <c r="H16" s="179" t="n">
        <v>92</v>
      </c>
      <c r="I16" s="180" t="n">
        <f aca="false">I17+I18</f>
        <v>45.7</v>
      </c>
    </row>
    <row collapsed="false" customFormat="true" customHeight="false" hidden="false" ht="18.35" outlineLevel="0" r="17" s="44">
      <c r="B17" s="137" t="s">
        <v>180</v>
      </c>
      <c r="C17" s="178" t="s">
        <v>181</v>
      </c>
      <c r="D17" s="181" t="n">
        <v>53.2</v>
      </c>
      <c r="E17" s="181" t="n">
        <v>47.4</v>
      </c>
      <c r="F17" s="181" t="n">
        <f aca="false">D17-G17</f>
        <v>-38.8</v>
      </c>
      <c r="G17" s="181" t="n">
        <v>92</v>
      </c>
      <c r="H17" s="181" t="n">
        <v>92</v>
      </c>
      <c r="I17" s="182" t="n">
        <v>45.7</v>
      </c>
    </row>
    <row collapsed="false" customFormat="true" customHeight="false" hidden="true" ht="12.75" outlineLevel="0" r="18" s="44">
      <c r="B18" s="137" t="s">
        <v>182</v>
      </c>
      <c r="C18" s="178" t="s">
        <v>183</v>
      </c>
      <c r="D18" s="181"/>
      <c r="E18" s="181"/>
      <c r="F18" s="181"/>
      <c r="G18" s="181"/>
      <c r="H18" s="181"/>
      <c r="I18" s="182"/>
    </row>
    <row collapsed="false" customFormat="true" customHeight="false" hidden="true" ht="12.75" outlineLevel="0" r="19" s="44">
      <c r="B19" s="137" t="s">
        <v>261</v>
      </c>
      <c r="C19" s="178" t="s">
        <v>262</v>
      </c>
      <c r="D19" s="179" t="n">
        <f aca="false">SUM(D20:D24)</f>
        <v>0</v>
      </c>
      <c r="E19" s="179"/>
      <c r="F19" s="179"/>
      <c r="G19" s="179" t="n">
        <f aca="false">SUM(G20:G24)</f>
        <v>0</v>
      </c>
      <c r="H19" s="179" t="n">
        <f aca="false">SUM(H20:H24)</f>
        <v>0</v>
      </c>
      <c r="I19" s="180" t="n">
        <f aca="false">SUM(I20:I24)</f>
        <v>0</v>
      </c>
    </row>
    <row collapsed="false" customFormat="true" customHeight="false" hidden="true" ht="12.75" outlineLevel="0" r="20" s="44">
      <c r="B20" s="137" t="s">
        <v>184</v>
      </c>
      <c r="C20" s="178" t="s">
        <v>185</v>
      </c>
      <c r="D20" s="181"/>
      <c r="E20" s="181"/>
      <c r="F20" s="181"/>
      <c r="G20" s="181"/>
      <c r="H20" s="181"/>
      <c r="I20" s="182"/>
    </row>
    <row collapsed="false" customFormat="true" customHeight="false" hidden="true" ht="12.75" outlineLevel="0" r="21" s="44">
      <c r="B21" s="137" t="s">
        <v>186</v>
      </c>
      <c r="C21" s="178" t="s">
        <v>187</v>
      </c>
      <c r="D21" s="181"/>
      <c r="E21" s="181"/>
      <c r="F21" s="181"/>
      <c r="G21" s="181"/>
      <c r="H21" s="181"/>
      <c r="I21" s="182"/>
    </row>
    <row collapsed="false" customFormat="true" customHeight="false" hidden="true" ht="12.75" outlineLevel="0" r="22" s="44">
      <c r="B22" s="137" t="s">
        <v>188</v>
      </c>
      <c r="C22" s="178" t="s">
        <v>189</v>
      </c>
      <c r="D22" s="181"/>
      <c r="E22" s="181"/>
      <c r="F22" s="181"/>
      <c r="G22" s="181"/>
      <c r="H22" s="181"/>
      <c r="I22" s="182"/>
    </row>
    <row collapsed="false" customFormat="true" customHeight="false" hidden="true" ht="12.75" outlineLevel="0" r="23" s="44">
      <c r="B23" s="137" t="s">
        <v>190</v>
      </c>
      <c r="C23" s="178" t="s">
        <v>191</v>
      </c>
      <c r="D23" s="181"/>
      <c r="E23" s="181"/>
      <c r="F23" s="181"/>
      <c r="G23" s="181"/>
      <c r="H23" s="181"/>
      <c r="I23" s="182"/>
    </row>
    <row collapsed="false" customFormat="true" customHeight="false" hidden="true" ht="12.75" outlineLevel="0" r="24" s="44">
      <c r="B24" s="137" t="s">
        <v>263</v>
      </c>
      <c r="C24" s="178" t="s">
        <v>264</v>
      </c>
      <c r="D24" s="181" t="n">
        <v>0</v>
      </c>
      <c r="E24" s="181"/>
      <c r="F24" s="181"/>
      <c r="G24" s="181" t="n">
        <v>0</v>
      </c>
      <c r="H24" s="181" t="n">
        <v>0</v>
      </c>
      <c r="I24" s="182" t="n">
        <v>0</v>
      </c>
    </row>
    <row collapsed="false" customFormat="true" customHeight="false" hidden="true" ht="12.75" outlineLevel="0" r="25" s="44">
      <c r="B25" s="137" t="s">
        <v>192</v>
      </c>
      <c r="C25" s="178" t="s">
        <v>193</v>
      </c>
      <c r="D25" s="179" t="n">
        <f aca="false">SUM(D26:D32)</f>
        <v>0</v>
      </c>
      <c r="E25" s="179"/>
      <c r="F25" s="179"/>
      <c r="G25" s="179" t="n">
        <f aca="false">G30+G33</f>
        <v>0</v>
      </c>
      <c r="H25" s="179" t="n">
        <v>0</v>
      </c>
      <c r="I25" s="180" t="n">
        <f aca="false">SUM(I26:I32)</f>
        <v>0</v>
      </c>
    </row>
    <row collapsed="false" customFormat="true" customHeight="false" hidden="true" ht="12.75" outlineLevel="0" r="26" s="44">
      <c r="B26" s="137" t="s">
        <v>194</v>
      </c>
      <c r="C26" s="178" t="s">
        <v>195</v>
      </c>
      <c r="D26" s="181"/>
      <c r="E26" s="181"/>
      <c r="F26" s="181"/>
      <c r="G26" s="181"/>
      <c r="H26" s="181"/>
      <c r="I26" s="182"/>
    </row>
    <row collapsed="false" customFormat="true" customHeight="false" hidden="true" ht="12.75" outlineLevel="0" r="27" s="44">
      <c r="B27" s="137" t="s">
        <v>196</v>
      </c>
      <c r="C27" s="178" t="s">
        <v>197</v>
      </c>
      <c r="D27" s="181"/>
      <c r="E27" s="181"/>
      <c r="F27" s="181"/>
      <c r="G27" s="181"/>
      <c r="H27" s="181"/>
      <c r="I27" s="182"/>
    </row>
    <row collapsed="false" customFormat="true" customHeight="false" hidden="true" ht="12.75" outlineLevel="0" r="28" s="44">
      <c r="B28" s="137" t="s">
        <v>198</v>
      </c>
      <c r="C28" s="178" t="s">
        <v>199</v>
      </c>
      <c r="D28" s="181"/>
      <c r="E28" s="181"/>
      <c r="F28" s="181"/>
      <c r="G28" s="181"/>
      <c r="H28" s="181"/>
      <c r="I28" s="182"/>
    </row>
    <row collapsed="false" customFormat="true" customHeight="false" hidden="true" ht="12.75" outlineLevel="0" r="29" s="44">
      <c r="B29" s="137" t="s">
        <v>200</v>
      </c>
      <c r="C29" s="178" t="s">
        <v>201</v>
      </c>
      <c r="D29" s="181"/>
      <c r="E29" s="181"/>
      <c r="F29" s="181"/>
      <c r="G29" s="181"/>
      <c r="H29" s="181"/>
      <c r="I29" s="182"/>
    </row>
    <row collapsed="false" customFormat="true" customHeight="false" hidden="true" ht="12.75" outlineLevel="0" r="30" s="44">
      <c r="B30" s="137" t="s">
        <v>202</v>
      </c>
      <c r="C30" s="178" t="s">
        <v>203</v>
      </c>
      <c r="D30" s="181" t="n">
        <v>0</v>
      </c>
      <c r="E30" s="181"/>
      <c r="F30" s="181"/>
      <c r="G30" s="181" t="n">
        <v>0</v>
      </c>
      <c r="H30" s="181" t="n">
        <v>0</v>
      </c>
      <c r="I30" s="182" t="n">
        <v>0</v>
      </c>
    </row>
    <row collapsed="false" customFormat="true" customHeight="false" hidden="true" ht="12.75" outlineLevel="0" r="31" s="44">
      <c r="B31" s="137" t="s">
        <v>204</v>
      </c>
      <c r="C31" s="178" t="s">
        <v>205</v>
      </c>
      <c r="D31" s="181"/>
      <c r="E31" s="181"/>
      <c r="F31" s="181"/>
      <c r="G31" s="181"/>
      <c r="H31" s="181"/>
      <c r="I31" s="182"/>
    </row>
    <row collapsed="false" customFormat="true" customHeight="false" hidden="true" ht="12.75" outlineLevel="0" r="32" s="44">
      <c r="B32" s="137" t="s">
        <v>206</v>
      </c>
      <c r="C32" s="178" t="s">
        <v>207</v>
      </c>
      <c r="D32" s="181"/>
      <c r="E32" s="181"/>
      <c r="F32" s="181"/>
      <c r="G32" s="181"/>
      <c r="H32" s="181"/>
      <c r="I32" s="182"/>
    </row>
    <row collapsed="false" customFormat="true" customHeight="false" hidden="true" ht="12.75" outlineLevel="0" r="33" s="44">
      <c r="B33" s="137" t="s">
        <v>265</v>
      </c>
      <c r="C33" s="178" t="s">
        <v>207</v>
      </c>
      <c r="D33" s="179" t="n">
        <v>0</v>
      </c>
      <c r="E33" s="179"/>
      <c r="F33" s="179"/>
      <c r="G33" s="179" t="n">
        <v>0</v>
      </c>
      <c r="H33" s="179" t="n">
        <v>0</v>
      </c>
      <c r="I33" s="180" t="e">
        <f aca="false">#REF!+#REF!+#REF!</f>
        <v>#NAME?</v>
      </c>
    </row>
    <row collapsed="false" customFormat="true" customHeight="false" hidden="true" ht="12.75" outlineLevel="0" r="34" s="44">
      <c r="B34" s="137" t="s">
        <v>208</v>
      </c>
      <c r="C34" s="178" t="s">
        <v>209</v>
      </c>
      <c r="D34" s="181"/>
      <c r="E34" s="181"/>
      <c r="F34" s="181"/>
      <c r="G34" s="181"/>
      <c r="H34" s="181"/>
      <c r="I34" s="182"/>
    </row>
    <row collapsed="false" customFormat="true" customHeight="false" hidden="true" ht="12.75" outlineLevel="0" r="35" s="44">
      <c r="B35" s="137" t="s">
        <v>214</v>
      </c>
      <c r="C35" s="178" t="s">
        <v>215</v>
      </c>
      <c r="D35" s="179" t="n">
        <v>0</v>
      </c>
      <c r="E35" s="179" t="n">
        <f aca="false">SUM(E36:E41)</f>
        <v>125.9</v>
      </c>
      <c r="F35" s="179" t="n">
        <f aca="false">SUM(F36:F41)</f>
        <v>0</v>
      </c>
      <c r="G35" s="179" t="n">
        <f aca="false">SUM(G36:G41)</f>
        <v>0</v>
      </c>
      <c r="H35" s="179" t="n">
        <f aca="false">SUM(H36:H41)</f>
        <v>0</v>
      </c>
      <c r="I35" s="180" t="n">
        <f aca="false">SUM(I36:I41)</f>
        <v>92.47</v>
      </c>
    </row>
    <row collapsed="false" customFormat="true" customHeight="false" hidden="true" ht="12.75" outlineLevel="0" r="36" s="44">
      <c r="B36" s="137" t="s">
        <v>216</v>
      </c>
      <c r="C36" s="178" t="s">
        <v>217</v>
      </c>
      <c r="D36" s="181"/>
      <c r="E36" s="181"/>
      <c r="F36" s="181"/>
      <c r="G36" s="181"/>
      <c r="H36" s="181"/>
      <c r="I36" s="182"/>
    </row>
    <row collapsed="false" customFormat="true" customHeight="false" hidden="true" ht="12.75" outlineLevel="0" r="37" s="44">
      <c r="B37" s="137" t="s">
        <v>218</v>
      </c>
      <c r="C37" s="178" t="s">
        <v>219</v>
      </c>
      <c r="D37" s="181"/>
      <c r="E37" s="181"/>
      <c r="F37" s="181"/>
      <c r="G37" s="181"/>
      <c r="H37" s="181"/>
      <c r="I37" s="182"/>
    </row>
    <row collapsed="false" customFormat="true" customHeight="false" hidden="true" ht="12.75" outlineLevel="0" r="38" s="44">
      <c r="B38" s="137" t="s">
        <v>220</v>
      </c>
      <c r="C38" s="178" t="s">
        <v>221</v>
      </c>
      <c r="D38" s="181"/>
      <c r="E38" s="181"/>
      <c r="F38" s="181"/>
      <c r="G38" s="181"/>
      <c r="H38" s="181"/>
      <c r="I38" s="182"/>
    </row>
    <row collapsed="false" customFormat="true" customHeight="false" hidden="true" ht="12.75" outlineLevel="0" r="39" s="44">
      <c r="B39" s="137" t="s">
        <v>220</v>
      </c>
      <c r="C39" s="178" t="s">
        <v>221</v>
      </c>
      <c r="D39" s="181" t="n">
        <v>0</v>
      </c>
      <c r="E39" s="181" t="n">
        <v>0</v>
      </c>
      <c r="F39" s="181" t="n">
        <v>0</v>
      </c>
      <c r="G39" s="181" t="n">
        <v>0</v>
      </c>
      <c r="H39" s="181" t="n">
        <v>0</v>
      </c>
      <c r="I39" s="182"/>
    </row>
    <row collapsed="false" customFormat="true" customHeight="false" hidden="true" ht="12.75" outlineLevel="0" r="40" s="44">
      <c r="B40" s="137" t="s">
        <v>222</v>
      </c>
      <c r="C40" s="178" t="s">
        <v>223</v>
      </c>
      <c r="D40" s="181" t="n">
        <v>0</v>
      </c>
      <c r="E40" s="181" t="n">
        <v>125.9</v>
      </c>
      <c r="F40" s="181" t="n">
        <v>0</v>
      </c>
      <c r="G40" s="181" t="n">
        <v>0</v>
      </c>
      <c r="H40" s="181" t="n">
        <v>0</v>
      </c>
      <c r="I40" s="182" t="n">
        <v>92.47</v>
      </c>
    </row>
    <row collapsed="false" customFormat="true" customHeight="false" hidden="true" ht="12.75" outlineLevel="0" r="41" s="44">
      <c r="B41" s="137" t="s">
        <v>224</v>
      </c>
      <c r="C41" s="178" t="s">
        <v>225</v>
      </c>
      <c r="D41" s="181"/>
      <c r="E41" s="181"/>
      <c r="F41" s="181"/>
      <c r="G41" s="181"/>
      <c r="H41" s="181"/>
      <c r="I41" s="182"/>
    </row>
    <row collapsed="false" customFormat="true" customHeight="false" hidden="false" ht="18.35" outlineLevel="0" r="42" s="44">
      <c r="B42" s="137" t="s">
        <v>226</v>
      </c>
      <c r="C42" s="178" t="s">
        <v>227</v>
      </c>
      <c r="D42" s="179" t="n">
        <f aca="false">SUM(D43:D44)</f>
        <v>432.91</v>
      </c>
      <c r="E42" s="179" t="n">
        <f aca="false">SUM(E43:E44)</f>
        <v>446.39</v>
      </c>
      <c r="F42" s="179" t="n">
        <f aca="false">SUM(F43:F44)</f>
        <v>-39.33</v>
      </c>
      <c r="G42" s="179" t="n">
        <f aca="false">SUM(G43:G44)</f>
        <v>472.24</v>
      </c>
      <c r="H42" s="179" t="n">
        <f aca="false">SUM(H43:H44)</f>
        <v>414.26</v>
      </c>
      <c r="I42" s="180" t="n">
        <f aca="false">SUM(I43:I44)</f>
        <v>607.53</v>
      </c>
    </row>
    <row collapsed="false" customFormat="true" customHeight="false" hidden="false" ht="18.35" outlineLevel="0" r="43" s="44">
      <c r="B43" s="137" t="s">
        <v>228</v>
      </c>
      <c r="C43" s="178" t="s">
        <v>229</v>
      </c>
      <c r="D43" s="181" t="n">
        <v>432.91</v>
      </c>
      <c r="E43" s="181" t="n">
        <v>446.39</v>
      </c>
      <c r="F43" s="181" t="n">
        <f aca="false">D43-G43</f>
        <v>-39.33</v>
      </c>
      <c r="G43" s="181" t="n">
        <f aca="false">472.41-0.17</f>
        <v>472.24</v>
      </c>
      <c r="H43" s="181" t="n">
        <f aca="false">414.86-0.6</f>
        <v>414.26</v>
      </c>
      <c r="I43" s="182" t="n">
        <f aca="false">685.24-87.24+8.53+1</f>
        <v>607.53</v>
      </c>
    </row>
    <row collapsed="false" customFormat="true" customHeight="false" hidden="true" ht="12.75" outlineLevel="0" r="44" s="44">
      <c r="B44" s="137" t="s">
        <v>230</v>
      </c>
      <c r="C44" s="178" t="s">
        <v>231</v>
      </c>
      <c r="D44" s="181"/>
      <c r="E44" s="181"/>
      <c r="F44" s="181"/>
      <c r="G44" s="181"/>
      <c r="H44" s="181"/>
      <c r="I44" s="182"/>
    </row>
    <row collapsed="false" customFormat="true" customHeight="false" hidden="true" ht="12.75" outlineLevel="0" r="45" s="44">
      <c r="B45" s="137" t="s">
        <v>232</v>
      </c>
      <c r="C45" s="178" t="s">
        <v>233</v>
      </c>
      <c r="D45" s="179" t="n">
        <f aca="false">SUM(D46:D50)</f>
        <v>0</v>
      </c>
      <c r="E45" s="179"/>
      <c r="F45" s="179"/>
      <c r="G45" s="179" t="n">
        <f aca="false">SUM(G46:G50)</f>
        <v>0</v>
      </c>
      <c r="H45" s="179" t="n">
        <f aca="false">SUM(H46:H50)</f>
        <v>0</v>
      </c>
      <c r="I45" s="180" t="n">
        <f aca="false">SUM(I46:I50)</f>
        <v>0</v>
      </c>
    </row>
    <row collapsed="false" customFormat="true" customHeight="false" hidden="true" ht="12.75" outlineLevel="0" r="46" s="44">
      <c r="B46" s="137" t="s">
        <v>234</v>
      </c>
      <c r="C46" s="178" t="s">
        <v>235</v>
      </c>
      <c r="D46" s="181"/>
      <c r="E46" s="181"/>
      <c r="F46" s="181"/>
      <c r="G46" s="181"/>
      <c r="H46" s="181"/>
      <c r="I46" s="182"/>
    </row>
    <row collapsed="false" customFormat="true" customHeight="false" hidden="true" ht="12.75" outlineLevel="0" r="47" s="44">
      <c r="B47" s="137" t="s">
        <v>236</v>
      </c>
      <c r="C47" s="178" t="s">
        <v>237</v>
      </c>
      <c r="D47" s="181"/>
      <c r="E47" s="181"/>
      <c r="F47" s="181"/>
      <c r="G47" s="181"/>
      <c r="H47" s="181"/>
      <c r="I47" s="182"/>
    </row>
    <row collapsed="false" customFormat="true" customHeight="false" hidden="true" ht="12.75" outlineLevel="0" r="48" s="44">
      <c r="B48" s="137" t="s">
        <v>238</v>
      </c>
      <c r="C48" s="178" t="s">
        <v>239</v>
      </c>
      <c r="D48" s="181"/>
      <c r="E48" s="181"/>
      <c r="F48" s="181"/>
      <c r="G48" s="181"/>
      <c r="H48" s="181"/>
      <c r="I48" s="182"/>
    </row>
    <row collapsed="false" customFormat="true" customHeight="false" hidden="true" ht="12.75" outlineLevel="0" r="49" s="44">
      <c r="B49" s="137" t="s">
        <v>240</v>
      </c>
      <c r="C49" s="178" t="s">
        <v>241</v>
      </c>
      <c r="D49" s="181"/>
      <c r="E49" s="181"/>
      <c r="F49" s="181"/>
      <c r="G49" s="181"/>
      <c r="H49" s="181"/>
      <c r="I49" s="182"/>
    </row>
    <row collapsed="false" customFormat="true" customHeight="false" hidden="true" ht="12.75" outlineLevel="0" r="50" s="44">
      <c r="B50" s="137" t="s">
        <v>242</v>
      </c>
      <c r="C50" s="178" t="s">
        <v>243</v>
      </c>
      <c r="D50" s="181"/>
      <c r="E50" s="181"/>
      <c r="F50" s="181"/>
      <c r="G50" s="181"/>
      <c r="H50" s="181"/>
      <c r="I50" s="182"/>
    </row>
    <row collapsed="false" customFormat="true" customHeight="false" hidden="false" ht="18.35" outlineLevel="0" r="51" s="44">
      <c r="B51" s="137" t="s">
        <v>244</v>
      </c>
      <c r="C51" s="178" t="s">
        <v>245</v>
      </c>
      <c r="D51" s="179" t="n">
        <f aca="false">D52+D55</f>
        <v>812.43</v>
      </c>
      <c r="E51" s="179" t="n">
        <f aca="false">E52+E55</f>
        <v>714.58</v>
      </c>
      <c r="F51" s="179" t="n">
        <f aca="false">F52+F55</f>
        <v>0</v>
      </c>
      <c r="G51" s="179" t="n">
        <f aca="false">G52+G55</f>
        <v>812.43</v>
      </c>
      <c r="H51" s="179" t="n">
        <f aca="false">H52+H55</f>
        <v>812.43</v>
      </c>
      <c r="I51" s="180" t="e">
        <f aca="false">SUM(I52:I55)</f>
        <v>#VALUE!</v>
      </c>
    </row>
    <row collapsed="false" customFormat="true" customHeight="false" hidden="false" ht="18.35" outlineLevel="0" r="52" s="44">
      <c r="B52" s="137" t="s">
        <v>246</v>
      </c>
      <c r="C52" s="178" t="s">
        <v>247</v>
      </c>
      <c r="D52" s="181" t="n">
        <v>0</v>
      </c>
      <c r="E52" s="181" t="n">
        <v>0</v>
      </c>
      <c r="F52" s="181" t="n">
        <v>0</v>
      </c>
      <c r="G52" s="181" t="n">
        <v>0</v>
      </c>
      <c r="H52" s="181" t="n">
        <v>0</v>
      </c>
      <c r="I52" s="182" t="n">
        <v>0</v>
      </c>
    </row>
    <row collapsed="false" customFormat="true" customHeight="false" hidden="true" ht="12.75" outlineLevel="0" r="53" s="44">
      <c r="B53" s="137" t="s">
        <v>248</v>
      </c>
      <c r="C53" s="178" t="s">
        <v>249</v>
      </c>
      <c r="D53" s="181" t="e">
        <f aca="false">B53+C53</f>
        <v>#VALUE!</v>
      </c>
      <c r="E53" s="181"/>
      <c r="F53" s="181"/>
      <c r="G53" s="181" t="e">
        <f aca="false">C53+D53</f>
        <v>#VALUE!</v>
      </c>
      <c r="H53" s="181" t="e">
        <f aca="false">D53+G53</f>
        <v>#VALUE!</v>
      </c>
      <c r="I53" s="182" t="e">
        <f aca="false">G53+H53</f>
        <v>#VALUE!</v>
      </c>
    </row>
    <row collapsed="false" customFormat="true" customHeight="false" hidden="true" ht="12.75" outlineLevel="0" r="54" s="44">
      <c r="B54" s="137" t="s">
        <v>250</v>
      </c>
      <c r="C54" s="178" t="s">
        <v>251</v>
      </c>
      <c r="D54" s="181" t="e">
        <f aca="false">B54+C54</f>
        <v>#VALUE!</v>
      </c>
      <c r="E54" s="181"/>
      <c r="F54" s="181"/>
      <c r="G54" s="181" t="e">
        <f aca="false">C54+D54</f>
        <v>#VALUE!</v>
      </c>
      <c r="H54" s="181" t="e">
        <f aca="false">D54+G54</f>
        <v>#VALUE!</v>
      </c>
      <c r="I54" s="182" t="e">
        <f aca="false">G54+H54</f>
        <v>#VALUE!</v>
      </c>
    </row>
    <row collapsed="false" customFormat="true" customHeight="false" hidden="false" ht="18.35" outlineLevel="0" r="55" s="44">
      <c r="B55" s="137" t="s">
        <v>252</v>
      </c>
      <c r="C55" s="178" t="s">
        <v>253</v>
      </c>
      <c r="D55" s="181" t="n">
        <v>812.43</v>
      </c>
      <c r="E55" s="181" t="n">
        <v>714.58</v>
      </c>
      <c r="F55" s="181" t="n">
        <v>0</v>
      </c>
      <c r="G55" s="181" t="n">
        <v>812.43</v>
      </c>
      <c r="H55" s="181" t="n">
        <v>812.43</v>
      </c>
      <c r="I55" s="182" t="n">
        <v>658.21</v>
      </c>
    </row>
    <row collapsed="false" customFormat="true" customHeight="false" hidden="true" ht="12.75" outlineLevel="0" r="56" s="44">
      <c r="B56" s="137" t="s">
        <v>266</v>
      </c>
      <c r="C56" s="178" t="s">
        <v>267</v>
      </c>
      <c r="D56" s="179" t="n">
        <f aca="false">SUM(D57:D58)</f>
        <v>0</v>
      </c>
      <c r="E56" s="179"/>
      <c r="F56" s="179"/>
      <c r="G56" s="179" t="n">
        <f aca="false">SUM(G57:G58)</f>
        <v>0</v>
      </c>
      <c r="H56" s="179" t="n">
        <f aca="false">SUM(H57:H58)</f>
        <v>0</v>
      </c>
      <c r="I56" s="180" t="n">
        <f aca="false">SUM(I57:I58)</f>
        <v>0</v>
      </c>
    </row>
    <row collapsed="false" customFormat="true" customHeight="false" hidden="true" ht="12.75" outlineLevel="0" r="57" s="44">
      <c r="B57" s="137" t="s">
        <v>268</v>
      </c>
      <c r="C57" s="178" t="s">
        <v>269</v>
      </c>
      <c r="D57" s="181"/>
      <c r="E57" s="181"/>
      <c r="F57" s="181"/>
      <c r="G57" s="181"/>
      <c r="H57" s="181"/>
      <c r="I57" s="182"/>
    </row>
    <row collapsed="false" customFormat="true" customHeight="false" hidden="true" ht="12.75" outlineLevel="0" r="58" s="44">
      <c r="B58" s="137" t="s">
        <v>270</v>
      </c>
      <c r="C58" s="178" t="s">
        <v>271</v>
      </c>
      <c r="D58" s="181"/>
      <c r="E58" s="181"/>
      <c r="F58" s="181"/>
      <c r="G58" s="181"/>
      <c r="H58" s="181"/>
      <c r="I58" s="182"/>
    </row>
    <row collapsed="false" customFormat="true" customHeight="false" hidden="true" ht="12.75" outlineLevel="0" r="59" s="44">
      <c r="B59" s="137" t="s">
        <v>272</v>
      </c>
      <c r="C59" s="178" t="s">
        <v>273</v>
      </c>
      <c r="D59" s="181"/>
      <c r="E59" s="181"/>
      <c r="F59" s="181"/>
      <c r="G59" s="181"/>
      <c r="H59" s="181"/>
      <c r="I59" s="182"/>
    </row>
    <row collapsed="false" customFormat="true" customHeight="false" hidden="true" ht="12.75" outlineLevel="0" r="60" s="44">
      <c r="B60" s="137" t="s">
        <v>274</v>
      </c>
      <c r="C60" s="178" t="s">
        <v>275</v>
      </c>
      <c r="D60" s="181"/>
      <c r="E60" s="181"/>
      <c r="F60" s="181"/>
      <c r="G60" s="181"/>
      <c r="H60" s="181"/>
      <c r="I60" s="182"/>
    </row>
    <row collapsed="false" customFormat="true" customHeight="false" hidden="true" ht="12.75" outlineLevel="0" r="61" s="44">
      <c r="B61" s="137" t="s">
        <v>276</v>
      </c>
      <c r="C61" s="178" t="s">
        <v>277</v>
      </c>
      <c r="D61" s="181"/>
      <c r="E61" s="181"/>
      <c r="F61" s="181"/>
      <c r="G61" s="181"/>
      <c r="H61" s="181"/>
      <c r="I61" s="182"/>
    </row>
    <row collapsed="false" customFormat="true" customHeight="false" hidden="true" ht="12.75" outlineLevel="0" r="62" s="44">
      <c r="B62" s="137" t="s">
        <v>278</v>
      </c>
      <c r="C62" s="178" t="s">
        <v>279</v>
      </c>
      <c r="D62" s="181"/>
      <c r="E62" s="181"/>
      <c r="F62" s="181"/>
      <c r="G62" s="181"/>
      <c r="H62" s="181"/>
      <c r="I62" s="182"/>
    </row>
    <row collapsed="false" customFormat="true" customHeight="false" hidden="true" ht="12.75" outlineLevel="0" r="63" s="44">
      <c r="B63" s="137" t="s">
        <v>280</v>
      </c>
      <c r="C63" s="178" t="s">
        <v>281</v>
      </c>
      <c r="D63" s="181"/>
      <c r="E63" s="181"/>
      <c r="F63" s="181"/>
      <c r="G63" s="181"/>
      <c r="H63" s="181"/>
      <c r="I63" s="182"/>
    </row>
    <row collapsed="false" customFormat="true" customHeight="false" hidden="true" ht="12.75" outlineLevel="0" r="64" s="44">
      <c r="B64" s="137" t="s">
        <v>282</v>
      </c>
      <c r="C64" s="178" t="s">
        <v>283</v>
      </c>
      <c r="D64" s="181"/>
      <c r="E64" s="181"/>
      <c r="F64" s="181"/>
      <c r="G64" s="181"/>
      <c r="H64" s="181"/>
      <c r="I64" s="182"/>
    </row>
    <row collapsed="false" customFormat="true" customHeight="false" hidden="true" ht="12.75" outlineLevel="0" r="65" s="44">
      <c r="B65" s="137" t="s">
        <v>284</v>
      </c>
      <c r="C65" s="178"/>
      <c r="D65" s="179" t="n">
        <f aca="false">D7+D16+D19+D25+D33+D35+D42+D51+D14</f>
        <v>2749.68</v>
      </c>
      <c r="E65" s="179"/>
      <c r="F65" s="179"/>
      <c r="G65" s="179" t="n">
        <f aca="false">G7+G16+G19+G25+G33+G35+G42+G51+G14</f>
        <v>2827.81</v>
      </c>
      <c r="H65" s="179" t="n">
        <f aca="false">H7+H16+H19+H25+H33+H35+H42+H51+H14</f>
        <v>2769.83</v>
      </c>
      <c r="I65" s="180" t="e">
        <f aca="false">I7+I16+I19+I25+I33+I35+I42+I51+I14</f>
        <v>#NAME?</v>
      </c>
    </row>
    <row collapsed="false" customFormat="true" customHeight="false" hidden="true" ht="12.75" outlineLevel="0" r="66" s="44">
      <c r="B66" s="137"/>
      <c r="C66" s="178"/>
      <c r="D66" s="181"/>
      <c r="E66" s="181"/>
      <c r="F66" s="181"/>
      <c r="G66" s="181"/>
      <c r="H66" s="181"/>
      <c r="I66" s="182"/>
    </row>
    <row collapsed="false" customFormat="true" customHeight="false" hidden="false" ht="18.35" outlineLevel="0" r="67" s="44">
      <c r="B67" s="137" t="s">
        <v>284</v>
      </c>
      <c r="C67" s="178"/>
      <c r="D67" s="179" t="n">
        <f aca="false">D51+D42+D35+D33+D16+D7+D14</f>
        <v>2749.68</v>
      </c>
      <c r="E67" s="179" t="n">
        <f aca="false">E51+E42+E35+E33+E16+E7+E14</f>
        <v>2634.54</v>
      </c>
      <c r="F67" s="179" t="n">
        <f aca="false">F51+F42+F35+F33+F16+F7+F14</f>
        <v>-78.13</v>
      </c>
      <c r="G67" s="179" t="n">
        <f aca="false">G51+G42+G35+G33+G16+G7+G14</f>
        <v>2827.81</v>
      </c>
      <c r="H67" s="179" t="n">
        <f aca="false">H51+H42+H35+H33+H16+H7+H14</f>
        <v>2769.83</v>
      </c>
      <c r="I67" s="180" t="e">
        <f aca="false">I10+I19+I22+I28+#REF!+I38+I44+I53+I17</f>
        <v>#NAME?</v>
      </c>
    </row>
    <row collapsed="false" customFormat="true" customHeight="false" hidden="false" ht="18.35" outlineLevel="0" r="68" s="44">
      <c r="B68" s="137" t="s">
        <v>254</v>
      </c>
      <c r="C68" s="178" t="s">
        <v>255</v>
      </c>
      <c r="D68" s="181" t="n">
        <v>130.33</v>
      </c>
      <c r="E68" s="181" t="n">
        <v>138.66</v>
      </c>
      <c r="F68" s="181" t="n">
        <f aca="false">D68-G68</f>
        <v>57.83</v>
      </c>
      <c r="G68" s="181" t="n">
        <v>72.5</v>
      </c>
      <c r="H68" s="181" t="n">
        <v>145.78</v>
      </c>
      <c r="I68" s="182" t="n">
        <v>146.42</v>
      </c>
    </row>
    <row collapsed="false" customFormat="true" customHeight="false" hidden="false" ht="18.35" outlineLevel="0" r="69" s="44">
      <c r="B69" s="183" t="s">
        <v>256</v>
      </c>
      <c r="C69" s="184"/>
      <c r="D69" s="181" t="n">
        <f aca="false">D67+D68</f>
        <v>2880.01</v>
      </c>
      <c r="E69" s="185" t="n">
        <f aca="false">E67+E68</f>
        <v>2773.2</v>
      </c>
      <c r="F69" s="185" t="n">
        <f aca="false">F67+F68</f>
        <v>-20.3</v>
      </c>
      <c r="G69" s="185" t="n">
        <f aca="false">G67+G68</f>
        <v>2900.31</v>
      </c>
      <c r="H69" s="185" t="n">
        <f aca="false">H67+H68</f>
        <v>2915.61</v>
      </c>
      <c r="I69" s="182" t="e">
        <f aca="false">I65+I66</f>
        <v>#NAME?</v>
      </c>
    </row>
  </sheetData>
  <mergeCells count="4">
    <mergeCell ref="G1:H1"/>
    <mergeCell ref="G2:I2"/>
    <mergeCell ref="B3:H3"/>
    <mergeCell ref="G4:I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67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14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9.32549019607843"/>
    <col collapsed="false" hidden="false" max="2" min="2" style="1" width="7.46274509803922"/>
    <col collapsed="false" hidden="false" max="3" min="3" style="1" width="51.9686274509804"/>
    <col collapsed="false" hidden="true" max="6" min="4" style="1" width="0"/>
    <col collapsed="false" hidden="false" max="7" min="7" style="1" width="14.643137254902"/>
    <col collapsed="false" hidden="false" max="8" min="8" style="1" width="11.0509803921569"/>
    <col collapsed="false" hidden="true" max="11" min="9" style="1" width="0"/>
    <col collapsed="false" hidden="false" max="12" min="12" style="1" width="18.3764705882353"/>
    <col collapsed="false" hidden="false" max="1025" min="13" style="1" width="9.32549019607843"/>
  </cols>
  <sheetData>
    <row collapsed="false" customFormat="false" customHeight="true" hidden="false" ht="39" outlineLevel="0" r="1">
      <c r="B1" s="186"/>
      <c r="C1" s="187"/>
      <c r="D1" s="188"/>
      <c r="E1" s="188"/>
      <c r="F1" s="188"/>
      <c r="G1" s="188"/>
      <c r="H1" s="189" t="s">
        <v>285</v>
      </c>
      <c r="I1" s="189"/>
      <c r="J1" s="189"/>
      <c r="K1" s="189"/>
      <c r="L1" s="189"/>
    </row>
    <row collapsed="false" customFormat="false" customHeight="true" hidden="false" ht="47.25" outlineLevel="0" r="2">
      <c r="B2" s="186"/>
      <c r="C2" s="187"/>
      <c r="D2" s="188"/>
      <c r="E2" s="188"/>
      <c r="F2" s="188"/>
      <c r="G2" s="188"/>
      <c r="H2" s="189"/>
      <c r="I2" s="189"/>
      <c r="J2" s="189"/>
      <c r="K2" s="189"/>
      <c r="L2" s="189"/>
    </row>
    <row collapsed="false" customFormat="false" customHeight="true" hidden="false" ht="47.25" outlineLevel="0" r="3">
      <c r="B3" s="171" t="s">
        <v>286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collapsed="false" customFormat="false" customHeight="false" hidden="true" ht="12.75" outlineLevel="0" r="4">
      <c r="B4" s="50"/>
    </row>
    <row collapsed="false" customFormat="false" customHeight="false" hidden="true" ht="12.75" outlineLevel="0" r="5">
      <c r="B5" s="190"/>
      <c r="C5" s="190"/>
      <c r="D5" s="190"/>
      <c r="E5" s="190"/>
      <c r="F5" s="190"/>
      <c r="G5" s="191"/>
      <c r="H5" s="192" t="s">
        <v>2</v>
      </c>
      <c r="I5" s="192"/>
    </row>
    <row collapsed="false" customFormat="false" customHeight="false" hidden="false" ht="15.95" outlineLevel="0" r="6">
      <c r="B6" s="190"/>
      <c r="C6" s="190"/>
      <c r="D6" s="190"/>
      <c r="E6" s="190"/>
      <c r="F6" s="190"/>
      <c r="G6" s="191"/>
      <c r="H6" s="192"/>
      <c r="I6" s="192"/>
      <c r="L6" s="193" t="s">
        <v>287</v>
      </c>
    </row>
    <row collapsed="false" customFormat="true" customHeight="false" hidden="false" ht="90.25" outlineLevel="0" r="7" s="194">
      <c r="B7" s="122" t="s">
        <v>288</v>
      </c>
      <c r="C7" s="122" t="s">
        <v>289</v>
      </c>
      <c r="D7" s="195" t="s">
        <v>290</v>
      </c>
      <c r="E7" s="195" t="s">
        <v>291</v>
      </c>
      <c r="F7" s="195" t="s">
        <v>292</v>
      </c>
      <c r="G7" s="195" t="s">
        <v>293</v>
      </c>
      <c r="H7" s="195" t="s">
        <v>294</v>
      </c>
      <c r="I7" s="122" t="s">
        <v>295</v>
      </c>
      <c r="J7" s="122" t="s">
        <v>296</v>
      </c>
      <c r="K7" s="136" t="s">
        <v>297</v>
      </c>
      <c r="L7" s="146" t="s">
        <v>298</v>
      </c>
    </row>
    <row collapsed="false" customFormat="false" customHeight="false" hidden="false" ht="14.75" outlineLevel="0" r="8">
      <c r="B8" s="125" t="n">
        <v>1</v>
      </c>
      <c r="C8" s="125" t="n">
        <v>2</v>
      </c>
      <c r="D8" s="142" t="s">
        <v>299</v>
      </c>
      <c r="E8" s="142" t="s">
        <v>300</v>
      </c>
      <c r="F8" s="142" t="s">
        <v>301</v>
      </c>
      <c r="G8" s="142" t="s">
        <v>299</v>
      </c>
      <c r="H8" s="142" t="s">
        <v>300</v>
      </c>
      <c r="I8" s="125" t="n">
        <v>9</v>
      </c>
      <c r="J8" s="196" t="n">
        <v>5</v>
      </c>
      <c r="K8" s="196" t="n">
        <v>6</v>
      </c>
      <c r="L8" s="196" t="n">
        <v>7</v>
      </c>
    </row>
    <row collapsed="false" customFormat="false" customHeight="false" hidden="false" ht="26.85" outlineLevel="0" r="9">
      <c r="B9" s="122" t="s">
        <v>302</v>
      </c>
      <c r="C9" s="122" t="s">
        <v>303</v>
      </c>
      <c r="D9" s="195" t="s">
        <v>28</v>
      </c>
      <c r="E9" s="142"/>
      <c r="F9" s="142"/>
      <c r="G9" s="142"/>
      <c r="H9" s="142"/>
      <c r="I9" s="125"/>
      <c r="J9" s="197"/>
      <c r="K9" s="197"/>
      <c r="L9" s="197"/>
    </row>
    <row collapsed="false" customFormat="false" customHeight="true" hidden="false" ht="25.5" outlineLevel="0" r="10">
      <c r="B10" s="122" t="s">
        <v>304</v>
      </c>
      <c r="C10" s="198" t="s">
        <v>305</v>
      </c>
      <c r="D10" s="199" t="s">
        <v>28</v>
      </c>
      <c r="E10" s="199" t="s">
        <v>306</v>
      </c>
      <c r="F10" s="199"/>
      <c r="G10" s="199"/>
      <c r="H10" s="199"/>
      <c r="I10" s="200" t="e">
        <f aca="false">I16+#REF!+I51</f>
        <v>#NAME?</v>
      </c>
      <c r="J10" s="201" t="e">
        <f aca="false">J16+#REF!+J51</f>
        <v>#NAME?</v>
      </c>
      <c r="K10" s="202" t="n">
        <v>-20</v>
      </c>
      <c r="L10" s="201" t="n">
        <f aca="false">L16+L31+L51</f>
        <v>1641.24</v>
      </c>
    </row>
    <row collapsed="false" customFormat="false" customHeight="false" hidden="true" ht="12.75" outlineLevel="0" r="11">
      <c r="B11" s="125"/>
      <c r="C11" s="203"/>
      <c r="D11" s="178"/>
      <c r="E11" s="184"/>
      <c r="F11" s="184"/>
      <c r="G11" s="204"/>
      <c r="H11" s="204"/>
      <c r="I11" s="200"/>
      <c r="J11" s="200"/>
      <c r="K11" s="196"/>
      <c r="L11" s="196"/>
    </row>
    <row collapsed="false" customFormat="false" customHeight="true" hidden="true" ht="12.75" outlineLevel="0" r="12">
      <c r="B12" s="125"/>
      <c r="C12" s="205" t="s">
        <v>307</v>
      </c>
      <c r="D12" s="178" t="s">
        <v>28</v>
      </c>
      <c r="E12" s="184" t="s">
        <v>306</v>
      </c>
      <c r="F12" s="184" t="s">
        <v>308</v>
      </c>
      <c r="G12" s="204" t="s">
        <v>309</v>
      </c>
      <c r="H12" s="204"/>
      <c r="I12" s="200" t="n">
        <f aca="false">I13</f>
        <v>0</v>
      </c>
      <c r="J12" s="200" t="n">
        <f aca="false">J13</f>
        <v>370.96</v>
      </c>
      <c r="K12" s="196"/>
      <c r="L12" s="196"/>
    </row>
    <row collapsed="false" customFormat="false" customHeight="false" hidden="true" ht="12.75" outlineLevel="0" r="13">
      <c r="B13" s="125"/>
      <c r="C13" s="85" t="s">
        <v>310</v>
      </c>
      <c r="D13" s="178" t="s">
        <v>28</v>
      </c>
      <c r="E13" s="184" t="s">
        <v>306</v>
      </c>
      <c r="F13" s="184" t="s">
        <v>308</v>
      </c>
      <c r="G13" s="204" t="s">
        <v>309</v>
      </c>
      <c r="H13" s="204"/>
      <c r="I13" s="200" t="n">
        <f aca="false">I14</f>
        <v>0</v>
      </c>
      <c r="J13" s="200" t="n">
        <f aca="false">J14</f>
        <v>370.96</v>
      </c>
      <c r="K13" s="196"/>
      <c r="L13" s="196"/>
    </row>
    <row collapsed="false" customFormat="false" customHeight="true" hidden="true" ht="12.75" outlineLevel="0" r="14">
      <c r="B14" s="125"/>
      <c r="C14" s="206" t="s">
        <v>311</v>
      </c>
      <c r="D14" s="178" t="s">
        <v>28</v>
      </c>
      <c r="E14" s="184" t="s">
        <v>306</v>
      </c>
      <c r="F14" s="184" t="s">
        <v>308</v>
      </c>
      <c r="G14" s="204" t="s">
        <v>309</v>
      </c>
      <c r="H14" s="204" t="s">
        <v>312</v>
      </c>
      <c r="I14" s="200" t="n">
        <v>0</v>
      </c>
      <c r="J14" s="200" t="n">
        <v>370.96</v>
      </c>
      <c r="K14" s="196"/>
      <c r="L14" s="196"/>
    </row>
    <row collapsed="false" customFormat="false" customHeight="true" hidden="true" ht="12.75" outlineLevel="0" r="15">
      <c r="B15" s="125"/>
      <c r="C15" s="205"/>
      <c r="D15" s="178"/>
      <c r="E15" s="184"/>
      <c r="F15" s="184"/>
      <c r="G15" s="204"/>
      <c r="H15" s="204"/>
      <c r="I15" s="200"/>
      <c r="J15" s="200"/>
      <c r="K15" s="196"/>
      <c r="L15" s="196"/>
    </row>
    <row collapsed="false" customFormat="false" customHeight="true" hidden="false" ht="27" outlineLevel="0" r="16">
      <c r="B16" s="125"/>
      <c r="C16" s="207" t="s">
        <v>313</v>
      </c>
      <c r="D16" s="178" t="s">
        <v>28</v>
      </c>
      <c r="E16" s="184" t="s">
        <v>306</v>
      </c>
      <c r="F16" s="184" t="s">
        <v>308</v>
      </c>
      <c r="G16" s="204"/>
      <c r="H16" s="204"/>
      <c r="I16" s="208" t="n">
        <f aca="false">I17</f>
        <v>383.14</v>
      </c>
      <c r="J16" s="208" t="n">
        <f aca="false">J17</f>
        <v>396.9</v>
      </c>
      <c r="K16" s="208" t="n">
        <f aca="false">K17</f>
        <v>0</v>
      </c>
      <c r="L16" s="208" t="n">
        <f aca="false">L17</f>
        <v>396.9</v>
      </c>
    </row>
    <row collapsed="false" customFormat="false" customHeight="true" hidden="false" ht="18.75" outlineLevel="0" r="17">
      <c r="B17" s="125"/>
      <c r="C17" s="205" t="s">
        <v>314</v>
      </c>
      <c r="D17" s="178" t="s">
        <v>28</v>
      </c>
      <c r="E17" s="184" t="s">
        <v>306</v>
      </c>
      <c r="F17" s="184" t="s">
        <v>308</v>
      </c>
      <c r="G17" s="204" t="s">
        <v>315</v>
      </c>
      <c r="H17" s="204" t="s">
        <v>82</v>
      </c>
      <c r="I17" s="208" t="n">
        <f aca="false">I18</f>
        <v>383.14</v>
      </c>
      <c r="J17" s="208" t="n">
        <f aca="false">J18</f>
        <v>396.9</v>
      </c>
      <c r="K17" s="208" t="n">
        <f aca="false">K18</f>
        <v>0</v>
      </c>
      <c r="L17" s="208" t="n">
        <f aca="false">L18</f>
        <v>396.9</v>
      </c>
    </row>
    <row collapsed="false" customFormat="false" customHeight="true" hidden="false" ht="33.75" outlineLevel="0" r="18">
      <c r="B18" s="125"/>
      <c r="C18" s="205" t="s">
        <v>307</v>
      </c>
      <c r="D18" s="178" t="s">
        <v>28</v>
      </c>
      <c r="E18" s="184" t="s">
        <v>306</v>
      </c>
      <c r="F18" s="184" t="s">
        <v>308</v>
      </c>
      <c r="G18" s="204" t="s">
        <v>316</v>
      </c>
      <c r="H18" s="204" t="s">
        <v>82</v>
      </c>
      <c r="I18" s="208" t="n">
        <f aca="false">I19</f>
        <v>383.14</v>
      </c>
      <c r="J18" s="208" t="n">
        <f aca="false">J19</f>
        <v>396.9</v>
      </c>
      <c r="K18" s="208" t="n">
        <f aca="false">K19</f>
        <v>0</v>
      </c>
      <c r="L18" s="208" t="n">
        <f aca="false">L19</f>
        <v>396.9</v>
      </c>
    </row>
    <row collapsed="false" customFormat="false" customHeight="true" hidden="false" ht="16.5" outlineLevel="0" r="19">
      <c r="B19" s="125"/>
      <c r="C19" s="85" t="s">
        <v>310</v>
      </c>
      <c r="D19" s="178" t="s">
        <v>28</v>
      </c>
      <c r="E19" s="184" t="s">
        <v>306</v>
      </c>
      <c r="F19" s="184" t="s">
        <v>308</v>
      </c>
      <c r="G19" s="184" t="s">
        <v>317</v>
      </c>
      <c r="H19" s="204" t="s">
        <v>82</v>
      </c>
      <c r="I19" s="208" t="n">
        <f aca="false">I20+I21</f>
        <v>383.14</v>
      </c>
      <c r="J19" s="208" t="n">
        <f aca="false">J20+J21</f>
        <v>396.9</v>
      </c>
      <c r="K19" s="208" t="n">
        <f aca="false">K20+K21</f>
        <v>0</v>
      </c>
      <c r="L19" s="208" t="n">
        <f aca="false">L20+L21</f>
        <v>396.9</v>
      </c>
    </row>
    <row collapsed="false" customFormat="false" customHeight="true" hidden="false" ht="49.5" outlineLevel="0" r="20">
      <c r="B20" s="125"/>
      <c r="C20" s="206" t="s">
        <v>311</v>
      </c>
      <c r="D20" s="178" t="s">
        <v>28</v>
      </c>
      <c r="E20" s="184" t="s">
        <v>306</v>
      </c>
      <c r="F20" s="184" t="s">
        <v>308</v>
      </c>
      <c r="G20" s="204" t="s">
        <v>317</v>
      </c>
      <c r="H20" s="204" t="s">
        <v>312</v>
      </c>
      <c r="I20" s="208" t="n">
        <v>294.45</v>
      </c>
      <c r="J20" s="208" t="n">
        <v>304.84</v>
      </c>
      <c r="K20" s="196" t="n">
        <v>0</v>
      </c>
      <c r="L20" s="209" t="n">
        <f aca="false">J20+K20</f>
        <v>304.84</v>
      </c>
      <c r="M20" s="210"/>
    </row>
    <row collapsed="false" customFormat="false" customHeight="true" hidden="false" ht="18.75" outlineLevel="0" r="21">
      <c r="B21" s="125"/>
      <c r="C21" s="206" t="s">
        <v>318</v>
      </c>
      <c r="D21" s="178" t="s">
        <v>28</v>
      </c>
      <c r="E21" s="184" t="s">
        <v>306</v>
      </c>
      <c r="F21" s="184" t="s">
        <v>308</v>
      </c>
      <c r="G21" s="204" t="s">
        <v>317</v>
      </c>
      <c r="H21" s="204" t="s">
        <v>319</v>
      </c>
      <c r="I21" s="208" t="n">
        <f aca="false">88.56+0.13</f>
        <v>88.69</v>
      </c>
      <c r="J21" s="208" t="n">
        <v>92.06</v>
      </c>
      <c r="K21" s="196" t="n">
        <v>0</v>
      </c>
      <c r="L21" s="209" t="n">
        <f aca="false">J21+K21</f>
        <v>92.06</v>
      </c>
    </row>
    <row collapsed="false" customFormat="false" customHeight="true" hidden="true" ht="12.75" outlineLevel="0" r="22">
      <c r="B22" s="125"/>
      <c r="C22" s="211" t="s">
        <v>320</v>
      </c>
      <c r="D22" s="178" t="s">
        <v>28</v>
      </c>
      <c r="E22" s="184" t="s">
        <v>306</v>
      </c>
      <c r="F22" s="184" t="s">
        <v>321</v>
      </c>
      <c r="G22" s="204" t="s">
        <v>322</v>
      </c>
      <c r="H22" s="204"/>
      <c r="I22" s="208"/>
      <c r="J22" s="200"/>
      <c r="K22" s="196"/>
      <c r="L22" s="196"/>
    </row>
    <row collapsed="false" customFormat="false" customHeight="true" hidden="true" ht="12.75" outlineLevel="0" r="23">
      <c r="B23" s="125"/>
      <c r="C23" s="212" t="s">
        <v>323</v>
      </c>
      <c r="D23" s="178" t="s">
        <v>28</v>
      </c>
      <c r="E23" s="184" t="s">
        <v>306</v>
      </c>
      <c r="F23" s="184" t="s">
        <v>321</v>
      </c>
      <c r="G23" s="204" t="s">
        <v>324</v>
      </c>
      <c r="H23" s="204"/>
      <c r="I23" s="200" t="n">
        <f aca="false">I24+I25+I26+I27+I29</f>
        <v>0</v>
      </c>
      <c r="J23" s="200" t="n">
        <f aca="false">J24+J26+J27+J28+J29</f>
        <v>966.14</v>
      </c>
      <c r="K23" s="196"/>
      <c r="L23" s="196"/>
    </row>
    <row collapsed="false" customFormat="false" customHeight="true" hidden="true" ht="12.75" outlineLevel="0" r="24">
      <c r="B24" s="125"/>
      <c r="C24" s="213" t="s">
        <v>311</v>
      </c>
      <c r="D24" s="178" t="s">
        <v>28</v>
      </c>
      <c r="E24" s="184" t="s">
        <v>306</v>
      </c>
      <c r="F24" s="184" t="s">
        <v>321</v>
      </c>
      <c r="G24" s="204" t="s">
        <v>324</v>
      </c>
      <c r="H24" s="204" t="s">
        <v>312</v>
      </c>
      <c r="I24" s="200" t="n">
        <v>0</v>
      </c>
      <c r="J24" s="200" t="n">
        <v>698.49</v>
      </c>
      <c r="K24" s="196"/>
      <c r="L24" s="196"/>
    </row>
    <row collapsed="false" customFormat="false" customHeight="true" hidden="true" ht="12.75" outlineLevel="0" r="25">
      <c r="B25" s="125"/>
      <c r="C25" s="214" t="s">
        <v>325</v>
      </c>
      <c r="D25" s="178" t="s">
        <v>28</v>
      </c>
      <c r="E25" s="184" t="s">
        <v>306</v>
      </c>
      <c r="F25" s="184" t="s">
        <v>321</v>
      </c>
      <c r="G25" s="204" t="s">
        <v>324</v>
      </c>
      <c r="H25" s="204" t="s">
        <v>326</v>
      </c>
      <c r="I25" s="200"/>
      <c r="J25" s="200" t="n">
        <v>0</v>
      </c>
      <c r="K25" s="196"/>
      <c r="L25" s="196"/>
    </row>
    <row collapsed="false" customFormat="false" customHeight="true" hidden="true" ht="12.75" outlineLevel="0" r="26">
      <c r="B26" s="125"/>
      <c r="C26" s="214" t="s">
        <v>327</v>
      </c>
      <c r="D26" s="178" t="s">
        <v>28</v>
      </c>
      <c r="E26" s="184" t="s">
        <v>306</v>
      </c>
      <c r="F26" s="184" t="s">
        <v>321</v>
      </c>
      <c r="G26" s="204" t="s">
        <v>324</v>
      </c>
      <c r="H26" s="204" t="s">
        <v>328</v>
      </c>
      <c r="I26" s="200" t="n">
        <v>0</v>
      </c>
      <c r="J26" s="200" t="n">
        <v>60</v>
      </c>
      <c r="K26" s="196"/>
      <c r="L26" s="196"/>
    </row>
    <row collapsed="false" customFormat="false" customHeight="true" hidden="true" ht="12.75" outlineLevel="0" r="27">
      <c r="B27" s="125"/>
      <c r="C27" s="214" t="s">
        <v>329</v>
      </c>
      <c r="D27" s="178" t="s">
        <v>28</v>
      </c>
      <c r="E27" s="184" t="s">
        <v>306</v>
      </c>
      <c r="F27" s="184" t="s">
        <v>321</v>
      </c>
      <c r="G27" s="204" t="s">
        <v>324</v>
      </c>
      <c r="H27" s="204" t="s">
        <v>330</v>
      </c>
      <c r="I27" s="200" t="n">
        <v>0</v>
      </c>
      <c r="J27" s="200" t="n">
        <v>152.65</v>
      </c>
      <c r="K27" s="196"/>
      <c r="L27" s="196"/>
    </row>
    <row collapsed="false" customFormat="false" customHeight="true" hidden="true" ht="12.75" outlineLevel="0" r="28">
      <c r="B28" s="125"/>
      <c r="C28" s="214" t="s">
        <v>331</v>
      </c>
      <c r="D28" s="178" t="s">
        <v>28</v>
      </c>
      <c r="E28" s="184" t="s">
        <v>306</v>
      </c>
      <c r="F28" s="184" t="s">
        <v>321</v>
      </c>
      <c r="G28" s="204" t="s">
        <v>332</v>
      </c>
      <c r="H28" s="204" t="s">
        <v>333</v>
      </c>
      <c r="I28" s="200"/>
      <c r="J28" s="200"/>
      <c r="K28" s="196"/>
      <c r="L28" s="196"/>
    </row>
    <row collapsed="false" customFormat="false" customHeight="true" hidden="true" ht="12.75" outlineLevel="0" r="29">
      <c r="B29" s="125"/>
      <c r="C29" s="214" t="s">
        <v>334</v>
      </c>
      <c r="D29" s="178" t="s">
        <v>28</v>
      </c>
      <c r="E29" s="184" t="s">
        <v>306</v>
      </c>
      <c r="F29" s="184" t="s">
        <v>321</v>
      </c>
      <c r="G29" s="204" t="s">
        <v>332</v>
      </c>
      <c r="H29" s="204" t="s">
        <v>335</v>
      </c>
      <c r="I29" s="200" t="n">
        <v>0</v>
      </c>
      <c r="J29" s="200" t="n">
        <v>55</v>
      </c>
      <c r="K29" s="196"/>
      <c r="L29" s="196"/>
    </row>
    <row collapsed="false" customFormat="false" customHeight="true" hidden="true" ht="12.75" outlineLevel="0" r="30">
      <c r="B30" s="125"/>
      <c r="C30" s="198" t="s">
        <v>336</v>
      </c>
      <c r="D30" s="178"/>
      <c r="E30" s="184"/>
      <c r="F30" s="184"/>
      <c r="G30" s="204" t="s">
        <v>337</v>
      </c>
      <c r="H30" s="204"/>
      <c r="I30" s="200"/>
      <c r="J30" s="200"/>
      <c r="K30" s="196"/>
      <c r="L30" s="196"/>
    </row>
    <row collapsed="false" customFormat="false" customHeight="true" hidden="false" ht="48.75" outlineLevel="0" r="31">
      <c r="B31" s="125"/>
      <c r="C31" s="198" t="s">
        <v>338</v>
      </c>
      <c r="D31" s="199" t="s">
        <v>28</v>
      </c>
      <c r="E31" s="215" t="s">
        <v>306</v>
      </c>
      <c r="F31" s="215" t="s">
        <v>321</v>
      </c>
      <c r="G31" s="216" t="s">
        <v>337</v>
      </c>
      <c r="H31" s="216" t="s">
        <v>82</v>
      </c>
      <c r="I31" s="200" t="e">
        <f aca="false">I32</f>
        <v>#NAME?</v>
      </c>
      <c r="J31" s="200" t="n">
        <f aca="false">J32</f>
        <v>1053.24</v>
      </c>
      <c r="K31" s="200" t="n">
        <f aca="false">K32</f>
        <v>20</v>
      </c>
      <c r="L31" s="201" t="n">
        <f aca="false">L32</f>
        <v>1243.34</v>
      </c>
    </row>
    <row collapsed="false" customFormat="false" customHeight="true" hidden="false" ht="42.75" outlineLevel="0" r="32">
      <c r="B32" s="125"/>
      <c r="C32" s="212" t="s">
        <v>339</v>
      </c>
      <c r="D32" s="178" t="s">
        <v>28</v>
      </c>
      <c r="E32" s="184" t="s">
        <v>306</v>
      </c>
      <c r="F32" s="184" t="s">
        <v>321</v>
      </c>
      <c r="G32" s="184" t="s">
        <v>340</v>
      </c>
      <c r="H32" s="204" t="s">
        <v>82</v>
      </c>
      <c r="I32" s="208" t="e">
        <f aca="false">I34+I35+I37+I40+I42+#REF!+I41</f>
        <v>#NAME?</v>
      </c>
      <c r="J32" s="200" t="n">
        <f aca="false">J34+J35+J42+J40</f>
        <v>1053.24</v>
      </c>
      <c r="K32" s="200" t="n">
        <f aca="false">K34+K35+K42</f>
        <v>20</v>
      </c>
      <c r="L32" s="200" t="n">
        <f aca="false">L33</f>
        <v>1243.34</v>
      </c>
    </row>
    <row collapsed="false" customFormat="false" customHeight="true" hidden="false" ht="42.75" outlineLevel="0" r="33">
      <c r="B33" s="125"/>
      <c r="C33" s="214" t="s">
        <v>168</v>
      </c>
      <c r="D33" s="178"/>
      <c r="E33" s="184"/>
      <c r="F33" s="184"/>
      <c r="G33" s="204" t="s">
        <v>341</v>
      </c>
      <c r="H33" s="204" t="s">
        <v>82</v>
      </c>
      <c r="I33" s="208"/>
      <c r="J33" s="200"/>
      <c r="K33" s="200" t="n">
        <v>20</v>
      </c>
      <c r="L33" s="200" t="n">
        <f aca="false">L34+L35+L38+L39+L40+L42</f>
        <v>1243.34</v>
      </c>
    </row>
    <row collapsed="false" customFormat="false" customHeight="true" hidden="false" ht="31.5" outlineLevel="0" r="34">
      <c r="B34" s="125"/>
      <c r="C34" s="213" t="s">
        <v>342</v>
      </c>
      <c r="D34" s="178" t="s">
        <v>28</v>
      </c>
      <c r="E34" s="184" t="s">
        <v>306</v>
      </c>
      <c r="F34" s="184" t="s">
        <v>321</v>
      </c>
      <c r="G34" s="204" t="s">
        <v>341</v>
      </c>
      <c r="H34" s="204" t="s">
        <v>312</v>
      </c>
      <c r="I34" s="208" t="n">
        <f aca="false">666.71+28.15</f>
        <v>694.86</v>
      </c>
      <c r="J34" s="200" t="n">
        <v>701.99</v>
      </c>
      <c r="K34" s="196" t="n">
        <v>0</v>
      </c>
      <c r="L34" s="209" t="n">
        <v>657.41</v>
      </c>
    </row>
    <row collapsed="false" customFormat="false" customHeight="true" hidden="false" ht="24" outlineLevel="0" r="35">
      <c r="B35" s="125"/>
      <c r="C35" s="206" t="s">
        <v>318</v>
      </c>
      <c r="D35" s="178" t="s">
        <v>28</v>
      </c>
      <c r="E35" s="184" t="s">
        <v>306</v>
      </c>
      <c r="F35" s="184" t="s">
        <v>321</v>
      </c>
      <c r="G35" s="204" t="s">
        <v>341</v>
      </c>
      <c r="H35" s="204" t="s">
        <v>319</v>
      </c>
      <c r="I35" s="208" t="n">
        <v>201.35</v>
      </c>
      <c r="J35" s="200" t="n">
        <v>212</v>
      </c>
      <c r="K35" s="196" t="n">
        <v>0</v>
      </c>
      <c r="L35" s="209" t="n">
        <v>198.54</v>
      </c>
    </row>
    <row collapsed="false" customFormat="false" customHeight="true" hidden="true" ht="12.75" outlineLevel="0" r="36">
      <c r="B36" s="125"/>
      <c r="C36" s="214" t="s">
        <v>325</v>
      </c>
      <c r="D36" s="178" t="s">
        <v>28</v>
      </c>
      <c r="E36" s="184" t="s">
        <v>306</v>
      </c>
      <c r="F36" s="184" t="s">
        <v>321</v>
      </c>
      <c r="G36" s="204" t="s">
        <v>343</v>
      </c>
      <c r="H36" s="204" t="s">
        <v>326</v>
      </c>
      <c r="I36" s="208"/>
      <c r="J36" s="200"/>
      <c r="K36" s="196"/>
      <c r="L36" s="209" t="n">
        <f aca="false">I36+K36</f>
        <v>0</v>
      </c>
    </row>
    <row collapsed="false" customFormat="false" customHeight="true" hidden="true" ht="12.75" outlineLevel="0" r="37">
      <c r="B37" s="125"/>
      <c r="C37" s="214" t="s">
        <v>327</v>
      </c>
      <c r="D37" s="178" t="s">
        <v>28</v>
      </c>
      <c r="E37" s="184" t="s">
        <v>306</v>
      </c>
      <c r="F37" s="184" t="s">
        <v>321</v>
      </c>
      <c r="G37" s="204" t="s">
        <v>343</v>
      </c>
      <c r="H37" s="204" t="s">
        <v>328</v>
      </c>
      <c r="I37" s="208" t="n">
        <v>84.6</v>
      </c>
      <c r="J37" s="200"/>
      <c r="K37" s="196"/>
      <c r="L37" s="209" t="n">
        <v>0</v>
      </c>
    </row>
    <row collapsed="false" customFormat="false" customHeight="true" hidden="false" ht="30" outlineLevel="0" r="38">
      <c r="B38" s="125"/>
      <c r="C38" s="213" t="s">
        <v>342</v>
      </c>
      <c r="D38" s="178" t="s">
        <v>28</v>
      </c>
      <c r="E38" s="184" t="s">
        <v>306</v>
      </c>
      <c r="F38" s="184" t="s">
        <v>321</v>
      </c>
      <c r="G38" s="204" t="s">
        <v>344</v>
      </c>
      <c r="H38" s="204" t="s">
        <v>312</v>
      </c>
      <c r="I38" s="208"/>
      <c r="J38" s="200"/>
      <c r="K38" s="196"/>
      <c r="L38" s="209" t="n">
        <v>175.68</v>
      </c>
    </row>
    <row collapsed="false" customFormat="false" customHeight="true" hidden="false" ht="20.25" outlineLevel="0" r="39">
      <c r="B39" s="125"/>
      <c r="C39" s="206" t="s">
        <v>318</v>
      </c>
      <c r="D39" s="178" t="s">
        <v>28</v>
      </c>
      <c r="E39" s="184" t="s">
        <v>306</v>
      </c>
      <c r="F39" s="184" t="s">
        <v>321</v>
      </c>
      <c r="G39" s="204" t="s">
        <v>344</v>
      </c>
      <c r="H39" s="204" t="s">
        <v>319</v>
      </c>
      <c r="I39" s="208"/>
      <c r="J39" s="200"/>
      <c r="K39" s="196"/>
      <c r="L39" s="209" t="n">
        <v>52.11</v>
      </c>
    </row>
    <row collapsed="false" customFormat="false" customHeight="true" hidden="false" ht="30" outlineLevel="0" r="40">
      <c r="B40" s="125"/>
      <c r="C40" s="214" t="s">
        <v>329</v>
      </c>
      <c r="D40" s="178" t="s">
        <v>28</v>
      </c>
      <c r="E40" s="184" t="s">
        <v>306</v>
      </c>
      <c r="F40" s="184" t="s">
        <v>321</v>
      </c>
      <c r="G40" s="204" t="s">
        <v>343</v>
      </c>
      <c r="H40" s="204" t="s">
        <v>330</v>
      </c>
      <c r="I40" s="208" t="n">
        <v>40.5</v>
      </c>
      <c r="J40" s="200" t="n">
        <v>84.6</v>
      </c>
      <c r="K40" s="196"/>
      <c r="L40" s="209" t="n">
        <v>84.6</v>
      </c>
    </row>
    <row collapsed="false" customFormat="false" customHeight="true" hidden="true" ht="12.75" outlineLevel="0" r="41">
      <c r="B41" s="125"/>
      <c r="C41" s="214" t="s">
        <v>334</v>
      </c>
      <c r="D41" s="178" t="s">
        <v>28</v>
      </c>
      <c r="E41" s="184" t="s">
        <v>306</v>
      </c>
      <c r="F41" s="184" t="s">
        <v>321</v>
      </c>
      <c r="G41" s="204" t="s">
        <v>343</v>
      </c>
      <c r="H41" s="204" t="s">
        <v>333</v>
      </c>
      <c r="I41" s="208" t="n">
        <v>67</v>
      </c>
      <c r="J41" s="200" t="n">
        <v>0</v>
      </c>
      <c r="K41" s="196" t="n">
        <v>0</v>
      </c>
      <c r="L41" s="209" t="n">
        <f aca="false">J41+K41</f>
        <v>0</v>
      </c>
    </row>
    <row collapsed="false" customFormat="false" customHeight="false" hidden="false" ht="26.85" outlineLevel="0" r="42">
      <c r="B42" s="125"/>
      <c r="C42" s="214" t="s">
        <v>331</v>
      </c>
      <c r="D42" s="178"/>
      <c r="E42" s="184"/>
      <c r="F42" s="184"/>
      <c r="G42" s="204" t="s">
        <v>343</v>
      </c>
      <c r="H42" s="204" t="s">
        <v>335</v>
      </c>
      <c r="I42" s="208" t="n">
        <v>6</v>
      </c>
      <c r="J42" s="200" t="n">
        <v>54.65</v>
      </c>
      <c r="K42" s="209" t="n">
        <v>20</v>
      </c>
      <c r="L42" s="209" t="n">
        <v>75</v>
      </c>
    </row>
    <row collapsed="false" customFormat="false" customHeight="true" hidden="true" ht="12.75" outlineLevel="0" r="43">
      <c r="B43" s="125"/>
      <c r="C43" s="85" t="s">
        <v>345</v>
      </c>
      <c r="D43" s="178" t="s">
        <v>28</v>
      </c>
      <c r="E43" s="184" t="s">
        <v>306</v>
      </c>
      <c r="F43" s="184" t="s">
        <v>346</v>
      </c>
      <c r="G43" s="184" t="s">
        <v>347</v>
      </c>
      <c r="H43" s="184"/>
      <c r="I43" s="200" t="n">
        <f aca="false">I44</f>
        <v>0</v>
      </c>
      <c r="J43" s="217" t="n">
        <f aca="false">J44</f>
        <v>0</v>
      </c>
      <c r="K43" s="196"/>
      <c r="L43" s="209" t="n">
        <f aca="false">I43+K43</f>
        <v>0</v>
      </c>
    </row>
    <row collapsed="false" customFormat="false" customHeight="true" hidden="true" ht="12.75" outlineLevel="0" r="44">
      <c r="B44" s="125"/>
      <c r="C44" s="218" t="s">
        <v>172</v>
      </c>
      <c r="D44" s="178" t="s">
        <v>28</v>
      </c>
      <c r="E44" s="184" t="s">
        <v>306</v>
      </c>
      <c r="F44" s="184" t="s">
        <v>346</v>
      </c>
      <c r="G44" s="184" t="s">
        <v>315</v>
      </c>
      <c r="H44" s="184"/>
      <c r="I44" s="208" t="n">
        <f aca="false">I45</f>
        <v>0</v>
      </c>
      <c r="J44" s="219"/>
      <c r="K44" s="196"/>
      <c r="L44" s="196"/>
    </row>
    <row collapsed="false" customFormat="false" customHeight="true" hidden="true" ht="12.75" outlineLevel="0" r="45">
      <c r="B45" s="125"/>
      <c r="C45" s="220" t="s">
        <v>348</v>
      </c>
      <c r="D45" s="178" t="s">
        <v>28</v>
      </c>
      <c r="E45" s="184" t="s">
        <v>306</v>
      </c>
      <c r="F45" s="184" t="s">
        <v>346</v>
      </c>
      <c r="G45" s="184" t="s">
        <v>315</v>
      </c>
      <c r="H45" s="184" t="s">
        <v>82</v>
      </c>
      <c r="I45" s="208" t="n">
        <f aca="false">I47</f>
        <v>0</v>
      </c>
      <c r="J45" s="219"/>
      <c r="K45" s="196"/>
      <c r="L45" s="209"/>
    </row>
    <row collapsed="false" customFormat="false" customHeight="true" hidden="true" ht="12.75" outlineLevel="0" r="46">
      <c r="B46" s="125"/>
      <c r="C46" s="221" t="s">
        <v>349</v>
      </c>
      <c r="D46" s="178"/>
      <c r="E46" s="184"/>
      <c r="F46" s="184"/>
      <c r="G46" s="184" t="s">
        <v>350</v>
      </c>
      <c r="H46" s="184"/>
      <c r="I46" s="208"/>
      <c r="J46" s="219"/>
      <c r="K46" s="196"/>
      <c r="L46" s="209"/>
    </row>
    <row collapsed="false" customFormat="false" customHeight="true" hidden="true" ht="12.75" outlineLevel="0" r="47">
      <c r="B47" s="125"/>
      <c r="C47" s="214" t="s">
        <v>329</v>
      </c>
      <c r="D47" s="178" t="s">
        <v>28</v>
      </c>
      <c r="E47" s="184" t="s">
        <v>306</v>
      </c>
      <c r="F47" s="184" t="s">
        <v>346</v>
      </c>
      <c r="G47" s="184" t="s">
        <v>350</v>
      </c>
      <c r="H47" s="184" t="s">
        <v>351</v>
      </c>
      <c r="I47" s="208" t="n">
        <v>0</v>
      </c>
      <c r="J47" s="219"/>
      <c r="K47" s="196"/>
      <c r="L47" s="209"/>
    </row>
    <row collapsed="false" customFormat="false" customHeight="true" hidden="true" ht="12.75" outlineLevel="0" r="48">
      <c r="B48" s="125"/>
      <c r="C48" s="222"/>
      <c r="D48" s="199"/>
      <c r="E48" s="215"/>
      <c r="F48" s="215"/>
      <c r="G48" s="216"/>
      <c r="H48" s="216"/>
      <c r="I48" s="200"/>
      <c r="J48" s="200"/>
      <c r="K48" s="196"/>
      <c r="L48" s="209" t="n">
        <f aca="false">I48+K48</f>
        <v>0</v>
      </c>
    </row>
    <row collapsed="false" customFormat="false" customHeight="true" hidden="true" ht="12.75" outlineLevel="0" r="49">
      <c r="B49" s="125"/>
      <c r="C49" s="220"/>
      <c r="D49" s="178"/>
      <c r="E49" s="184"/>
      <c r="F49" s="184"/>
      <c r="G49" s="204"/>
      <c r="H49" s="204"/>
      <c r="I49" s="208"/>
      <c r="J49" s="200"/>
      <c r="K49" s="196"/>
      <c r="L49" s="209" t="n">
        <f aca="false">I49+K49</f>
        <v>0</v>
      </c>
    </row>
    <row collapsed="false" customFormat="false" customHeight="true" hidden="true" ht="12.75" outlineLevel="0" r="50">
      <c r="B50" s="125"/>
      <c r="C50" s="214"/>
      <c r="D50" s="178"/>
      <c r="E50" s="184"/>
      <c r="F50" s="184"/>
      <c r="G50" s="184"/>
      <c r="H50" s="184"/>
      <c r="I50" s="208"/>
      <c r="J50" s="200"/>
      <c r="K50" s="196"/>
      <c r="L50" s="209" t="n">
        <f aca="false">I50+K50</f>
        <v>0</v>
      </c>
    </row>
    <row collapsed="false" customFormat="true" customHeight="true" hidden="false" ht="15.75" outlineLevel="0" r="51" s="223">
      <c r="B51" s="122"/>
      <c r="C51" s="224" t="s">
        <v>174</v>
      </c>
      <c r="D51" s="199" t="s">
        <v>28</v>
      </c>
      <c r="E51" s="215" t="s">
        <v>306</v>
      </c>
      <c r="F51" s="215" t="s">
        <v>346</v>
      </c>
      <c r="G51" s="215"/>
      <c r="H51" s="215"/>
      <c r="I51" s="200" t="n">
        <f aca="false">I52</f>
        <v>1</v>
      </c>
      <c r="J51" s="200" t="n">
        <f aca="false">J52</f>
        <v>1</v>
      </c>
      <c r="K51" s="201" t="str">
        <f aca="false">K52</f>
        <v>-</v>
      </c>
      <c r="L51" s="201" t="n">
        <f aca="false">L52</f>
        <v>1</v>
      </c>
    </row>
    <row collapsed="false" customFormat="false" customHeight="true" hidden="false" ht="33" outlineLevel="0" r="52">
      <c r="B52" s="125"/>
      <c r="C52" s="205" t="s">
        <v>307</v>
      </c>
      <c r="D52" s="178" t="s">
        <v>28</v>
      </c>
      <c r="E52" s="184" t="s">
        <v>306</v>
      </c>
      <c r="F52" s="184" t="s">
        <v>346</v>
      </c>
      <c r="G52" s="184" t="s">
        <v>315</v>
      </c>
      <c r="H52" s="184"/>
      <c r="I52" s="208" t="n">
        <f aca="false">I53</f>
        <v>1</v>
      </c>
      <c r="J52" s="200" t="n">
        <f aca="false">J53</f>
        <v>1</v>
      </c>
      <c r="K52" s="225" t="str">
        <f aca="false">K53</f>
        <v>-</v>
      </c>
      <c r="L52" s="225" t="n">
        <f aca="false">L53</f>
        <v>1</v>
      </c>
    </row>
    <row collapsed="false" customFormat="false" customHeight="true" hidden="false" ht="19.5" outlineLevel="0" r="53">
      <c r="B53" s="125"/>
      <c r="C53" s="220" t="s">
        <v>352</v>
      </c>
      <c r="D53" s="178" t="s">
        <v>28</v>
      </c>
      <c r="E53" s="184" t="s">
        <v>306</v>
      </c>
      <c r="F53" s="184" t="s">
        <v>346</v>
      </c>
      <c r="G53" s="184" t="s">
        <v>353</v>
      </c>
      <c r="H53" s="184" t="s">
        <v>82</v>
      </c>
      <c r="I53" s="208" t="n">
        <f aca="false">I54</f>
        <v>1</v>
      </c>
      <c r="J53" s="208" t="n">
        <f aca="false">J54</f>
        <v>1</v>
      </c>
      <c r="K53" s="225" t="str">
        <f aca="false">K54</f>
        <v>-</v>
      </c>
      <c r="L53" s="225" t="n">
        <f aca="false">L54</f>
        <v>1</v>
      </c>
    </row>
    <row collapsed="false" customFormat="false" customHeight="true" hidden="false" ht="17.25" outlineLevel="0" r="54">
      <c r="B54" s="125"/>
      <c r="C54" s="214" t="s">
        <v>354</v>
      </c>
      <c r="D54" s="178" t="s">
        <v>28</v>
      </c>
      <c r="E54" s="184" t="s">
        <v>306</v>
      </c>
      <c r="F54" s="184" t="s">
        <v>346</v>
      </c>
      <c r="G54" s="184" t="s">
        <v>353</v>
      </c>
      <c r="H54" s="184" t="s">
        <v>355</v>
      </c>
      <c r="I54" s="208" t="n">
        <v>1</v>
      </c>
      <c r="J54" s="200" t="n">
        <v>1</v>
      </c>
      <c r="K54" s="196" t="s">
        <v>356</v>
      </c>
      <c r="L54" s="225" t="n">
        <v>1</v>
      </c>
    </row>
    <row collapsed="false" customFormat="false" customHeight="true" hidden="true" ht="12.75" outlineLevel="0" r="55">
      <c r="B55" s="125"/>
      <c r="C55" s="85" t="s">
        <v>345</v>
      </c>
      <c r="D55" s="178" t="s">
        <v>28</v>
      </c>
      <c r="E55" s="184" t="s">
        <v>308</v>
      </c>
      <c r="F55" s="184"/>
      <c r="G55" s="184"/>
      <c r="H55" s="184"/>
      <c r="I55" s="208" t="n">
        <f aca="false">I57</f>
        <v>47.4</v>
      </c>
      <c r="J55" s="200"/>
      <c r="K55" s="196"/>
      <c r="L55" s="196"/>
    </row>
    <row collapsed="false" customFormat="true" customHeight="false" hidden="false" ht="14.75" outlineLevel="0" r="56" s="223">
      <c r="B56" s="122" t="s">
        <v>357</v>
      </c>
      <c r="C56" s="203" t="s">
        <v>358</v>
      </c>
      <c r="D56" s="199"/>
      <c r="E56" s="215" t="s">
        <v>308</v>
      </c>
      <c r="F56" s="215"/>
      <c r="G56" s="215"/>
      <c r="H56" s="215"/>
      <c r="I56" s="200" t="n">
        <f aca="false">I57</f>
        <v>47.4</v>
      </c>
      <c r="J56" s="200" t="n">
        <f aca="false">J57</f>
        <v>51.4</v>
      </c>
      <c r="K56" s="201" t="n">
        <f aca="false">K57</f>
        <v>-40.6</v>
      </c>
      <c r="L56" s="201" t="n">
        <v>92</v>
      </c>
    </row>
    <row collapsed="false" customFormat="true" customHeight="true" hidden="false" ht="15" outlineLevel="0" r="57" s="223">
      <c r="B57" s="122"/>
      <c r="C57" s="226" t="s">
        <v>359</v>
      </c>
      <c r="D57" s="199" t="s">
        <v>28</v>
      </c>
      <c r="E57" s="215" t="s">
        <v>308</v>
      </c>
      <c r="F57" s="215" t="s">
        <v>360</v>
      </c>
      <c r="G57" s="215"/>
      <c r="H57" s="215"/>
      <c r="I57" s="200" t="n">
        <f aca="false">I66</f>
        <v>47.4</v>
      </c>
      <c r="J57" s="200" t="n">
        <f aca="false">J66</f>
        <v>51.4</v>
      </c>
      <c r="K57" s="201" t="n">
        <f aca="false">K66</f>
        <v>-40.6</v>
      </c>
      <c r="L57" s="201" t="n">
        <v>92</v>
      </c>
    </row>
    <row collapsed="false" customFormat="false" customHeight="true" hidden="true" ht="12.75" outlineLevel="0" r="58">
      <c r="B58" s="125"/>
      <c r="C58" s="220" t="s">
        <v>361</v>
      </c>
      <c r="D58" s="178" t="s">
        <v>28</v>
      </c>
      <c r="E58" s="184" t="s">
        <v>308</v>
      </c>
      <c r="F58" s="184" t="s">
        <v>360</v>
      </c>
      <c r="G58" s="184" t="s">
        <v>362</v>
      </c>
      <c r="H58" s="184"/>
      <c r="I58" s="208" t="n">
        <f aca="false">I59+I60</f>
        <v>0</v>
      </c>
      <c r="J58" s="208" t="n">
        <f aca="false">J59+J60</f>
        <v>45.7</v>
      </c>
      <c r="K58" s="196"/>
      <c r="L58" s="196"/>
    </row>
    <row collapsed="false" customFormat="false" customHeight="true" hidden="true" ht="12.75" outlineLevel="0" r="59">
      <c r="B59" s="125"/>
      <c r="C59" s="206" t="s">
        <v>311</v>
      </c>
      <c r="D59" s="178" t="s">
        <v>28</v>
      </c>
      <c r="E59" s="184" t="s">
        <v>308</v>
      </c>
      <c r="F59" s="184" t="s">
        <v>360</v>
      </c>
      <c r="G59" s="184" t="s">
        <v>362</v>
      </c>
      <c r="H59" s="184" t="s">
        <v>312</v>
      </c>
      <c r="I59" s="208" t="n">
        <v>0</v>
      </c>
      <c r="J59" s="208" t="n">
        <v>43.7</v>
      </c>
      <c r="K59" s="196"/>
      <c r="L59" s="196"/>
    </row>
    <row collapsed="false" customFormat="false" customHeight="true" hidden="true" ht="12.75" outlineLevel="0" r="60">
      <c r="B60" s="125"/>
      <c r="C60" s="214" t="s">
        <v>329</v>
      </c>
      <c r="D60" s="178" t="s">
        <v>28</v>
      </c>
      <c r="E60" s="184" t="s">
        <v>308</v>
      </c>
      <c r="F60" s="184" t="s">
        <v>360</v>
      </c>
      <c r="G60" s="184" t="s">
        <v>362</v>
      </c>
      <c r="H60" s="184" t="s">
        <v>330</v>
      </c>
      <c r="I60" s="208"/>
      <c r="J60" s="208" t="n">
        <v>2</v>
      </c>
      <c r="K60" s="196"/>
      <c r="L60" s="196"/>
    </row>
    <row collapsed="false" customFormat="false" customHeight="false" hidden="true" ht="12.75" outlineLevel="0" r="61">
      <c r="B61" s="227"/>
      <c r="C61" s="228"/>
      <c r="D61" s="229"/>
      <c r="E61" s="230"/>
      <c r="F61" s="230"/>
      <c r="G61" s="230"/>
      <c r="H61" s="230"/>
      <c r="I61" s="231"/>
      <c r="J61" s="232"/>
      <c r="K61" s="196"/>
      <c r="L61" s="196"/>
    </row>
    <row collapsed="false" customFormat="false" customHeight="true" hidden="true" ht="12.75" outlineLevel="0" r="62">
      <c r="B62" s="125"/>
      <c r="C62" s="198"/>
      <c r="D62" s="199"/>
      <c r="E62" s="215"/>
      <c r="F62" s="215"/>
      <c r="G62" s="215"/>
      <c r="H62" s="215"/>
      <c r="I62" s="233"/>
      <c r="J62" s="233"/>
      <c r="K62" s="196"/>
      <c r="L62" s="196"/>
    </row>
    <row collapsed="false" customFormat="false" customHeight="true" hidden="true" ht="12.75" outlineLevel="0" r="63">
      <c r="B63" s="125"/>
      <c r="C63" s="234"/>
      <c r="D63" s="199"/>
      <c r="E63" s="215"/>
      <c r="F63" s="215"/>
      <c r="G63" s="215"/>
      <c r="H63" s="215"/>
      <c r="I63" s="233"/>
      <c r="J63" s="233"/>
      <c r="K63" s="196"/>
      <c r="L63" s="196"/>
    </row>
    <row collapsed="false" customFormat="false" customHeight="true" hidden="true" ht="12.75" outlineLevel="0" r="64">
      <c r="B64" s="125"/>
      <c r="C64" s="220"/>
      <c r="D64" s="178"/>
      <c r="E64" s="184"/>
      <c r="F64" s="184"/>
      <c r="G64" s="184"/>
      <c r="H64" s="184"/>
      <c r="I64" s="235"/>
      <c r="J64" s="235"/>
      <c r="K64" s="196"/>
      <c r="L64" s="196"/>
    </row>
    <row collapsed="false" customFormat="false" customHeight="true" hidden="true" ht="12.75" outlineLevel="0" r="65">
      <c r="B65" s="125"/>
      <c r="C65" s="214"/>
      <c r="D65" s="178"/>
      <c r="E65" s="184"/>
      <c r="F65" s="184"/>
      <c r="G65" s="184"/>
      <c r="H65" s="184"/>
      <c r="I65" s="208"/>
      <c r="J65" s="235"/>
      <c r="K65" s="196"/>
      <c r="L65" s="196"/>
    </row>
    <row collapsed="false" customFormat="false" customHeight="true" hidden="false" ht="40.5" outlineLevel="0" r="66">
      <c r="B66" s="125"/>
      <c r="C66" s="198" t="s">
        <v>363</v>
      </c>
      <c r="D66" s="199" t="s">
        <v>28</v>
      </c>
      <c r="E66" s="215" t="s">
        <v>308</v>
      </c>
      <c r="F66" s="215" t="s">
        <v>360</v>
      </c>
      <c r="G66" s="216" t="s">
        <v>337</v>
      </c>
      <c r="H66" s="215"/>
      <c r="I66" s="200" t="n">
        <f aca="false">I67</f>
        <v>47.4</v>
      </c>
      <c r="J66" s="233" t="n">
        <f aca="false">J67</f>
        <v>51.4</v>
      </c>
      <c r="K66" s="201" t="n">
        <f aca="false">K67</f>
        <v>-40.6</v>
      </c>
      <c r="L66" s="201" t="n">
        <f aca="false">L67</f>
        <v>92</v>
      </c>
    </row>
    <row collapsed="false" customFormat="false" customHeight="true" hidden="false" ht="31.5" outlineLevel="0" r="67">
      <c r="B67" s="125"/>
      <c r="C67" s="220" t="s">
        <v>364</v>
      </c>
      <c r="D67" s="178" t="s">
        <v>28</v>
      </c>
      <c r="E67" s="184" t="s">
        <v>308</v>
      </c>
      <c r="F67" s="184" t="s">
        <v>360</v>
      </c>
      <c r="G67" s="204" t="s">
        <v>365</v>
      </c>
      <c r="H67" s="184"/>
      <c r="I67" s="208" t="n">
        <f aca="false">I68</f>
        <v>47.4</v>
      </c>
      <c r="J67" s="235" t="n">
        <f aca="false">J68</f>
        <v>51.4</v>
      </c>
      <c r="K67" s="225" t="n">
        <f aca="false">K68</f>
        <v>-40.6</v>
      </c>
      <c r="L67" s="225" t="n">
        <f aca="false">L68</f>
        <v>92</v>
      </c>
    </row>
    <row collapsed="false" customFormat="false" customHeight="true" hidden="false" ht="73.5" outlineLevel="0" r="68">
      <c r="B68" s="125"/>
      <c r="C68" s="206" t="s">
        <v>366</v>
      </c>
      <c r="D68" s="178" t="s">
        <v>28</v>
      </c>
      <c r="E68" s="184" t="s">
        <v>308</v>
      </c>
      <c r="F68" s="184" t="s">
        <v>360</v>
      </c>
      <c r="G68" s="184" t="s">
        <v>367</v>
      </c>
      <c r="H68" s="184" t="s">
        <v>82</v>
      </c>
      <c r="I68" s="208" t="n">
        <f aca="false">I69+I72+I73</f>
        <v>47.4</v>
      </c>
      <c r="J68" s="235" t="n">
        <f aca="false">J69+J72</f>
        <v>51.4</v>
      </c>
      <c r="K68" s="235" t="n">
        <v>-40.6</v>
      </c>
      <c r="L68" s="235" t="n">
        <f aca="false">L69+L72+L73</f>
        <v>92</v>
      </c>
      <c r="N68" s="210"/>
    </row>
    <row collapsed="false" customFormat="false" customHeight="true" hidden="false" ht="44.25" outlineLevel="0" r="69">
      <c r="B69" s="125"/>
      <c r="C69" s="206" t="s">
        <v>311</v>
      </c>
      <c r="D69" s="178" t="s">
        <v>28</v>
      </c>
      <c r="E69" s="184" t="s">
        <v>308</v>
      </c>
      <c r="F69" s="184" t="s">
        <v>360</v>
      </c>
      <c r="G69" s="184" t="s">
        <v>367</v>
      </c>
      <c r="H69" s="184" t="s">
        <v>312</v>
      </c>
      <c r="I69" s="208" t="n">
        <v>36.12</v>
      </c>
      <c r="J69" s="235" t="n">
        <v>39</v>
      </c>
      <c r="K69" s="209" t="n">
        <f aca="false">J69-L69</f>
        <v>-28.9</v>
      </c>
      <c r="L69" s="209" t="n">
        <v>67.9</v>
      </c>
    </row>
    <row collapsed="false" customFormat="false" customHeight="true" hidden="true" ht="12.75" outlineLevel="0" r="70">
      <c r="B70" s="125"/>
      <c r="C70" s="207" t="s">
        <v>368</v>
      </c>
      <c r="D70" s="178" t="s">
        <v>28</v>
      </c>
      <c r="E70" s="184" t="s">
        <v>321</v>
      </c>
      <c r="F70" s="184" t="s">
        <v>369</v>
      </c>
      <c r="G70" s="215"/>
      <c r="H70" s="215"/>
      <c r="I70" s="200" t="n">
        <f aca="false">I71</f>
        <v>0</v>
      </c>
      <c r="J70" s="235"/>
      <c r="K70" s="196"/>
      <c r="L70" s="209" t="n">
        <f aca="false">J70+K70</f>
        <v>0</v>
      </c>
    </row>
    <row collapsed="false" customFormat="false" customHeight="true" hidden="true" ht="12.75" outlineLevel="0" r="71">
      <c r="B71" s="125"/>
      <c r="C71" s="214" t="s">
        <v>329</v>
      </c>
      <c r="D71" s="178" t="s">
        <v>28</v>
      </c>
      <c r="E71" s="184" t="s">
        <v>321</v>
      </c>
      <c r="F71" s="184" t="s">
        <v>369</v>
      </c>
      <c r="G71" s="184" t="s">
        <v>370</v>
      </c>
      <c r="H71" s="184" t="s">
        <v>330</v>
      </c>
      <c r="I71" s="208" t="n">
        <v>0</v>
      </c>
      <c r="J71" s="235"/>
      <c r="K71" s="196"/>
      <c r="L71" s="209" t="n">
        <f aca="false">J71+K71</f>
        <v>0</v>
      </c>
    </row>
    <row collapsed="false" customFormat="false" customHeight="true" hidden="false" ht="18" outlineLevel="0" r="72">
      <c r="B72" s="125"/>
      <c r="C72" s="206" t="s">
        <v>318</v>
      </c>
      <c r="D72" s="178" t="s">
        <v>28</v>
      </c>
      <c r="E72" s="184" t="s">
        <v>308</v>
      </c>
      <c r="F72" s="184" t="s">
        <v>360</v>
      </c>
      <c r="G72" s="184" t="s">
        <v>367</v>
      </c>
      <c r="H72" s="204" t="s">
        <v>319</v>
      </c>
      <c r="I72" s="208" t="n">
        <v>11.28</v>
      </c>
      <c r="J72" s="235" t="n">
        <v>12.4</v>
      </c>
      <c r="K72" s="209" t="n">
        <f aca="false">J72-L72</f>
        <v>-8.1</v>
      </c>
      <c r="L72" s="209" t="n">
        <v>20.5</v>
      </c>
    </row>
    <row collapsed="false" customFormat="false" customHeight="true" hidden="false" ht="33" outlineLevel="0" r="73">
      <c r="B73" s="125"/>
      <c r="C73" s="214" t="s">
        <v>329</v>
      </c>
      <c r="D73" s="178"/>
      <c r="E73" s="184" t="s">
        <v>308</v>
      </c>
      <c r="F73" s="184" t="s">
        <v>360</v>
      </c>
      <c r="G73" s="184" t="s">
        <v>367</v>
      </c>
      <c r="H73" s="204" t="s">
        <v>330</v>
      </c>
      <c r="I73" s="208"/>
      <c r="J73" s="235"/>
      <c r="K73" s="196"/>
      <c r="L73" s="209" t="n">
        <v>3.6</v>
      </c>
    </row>
    <row collapsed="false" customFormat="false" customHeight="true" hidden="true" ht="12.75" outlineLevel="0" r="74">
      <c r="B74" s="122" t="s">
        <v>371</v>
      </c>
      <c r="C74" s="146" t="s">
        <v>212</v>
      </c>
      <c r="D74" s="178"/>
      <c r="E74" s="184"/>
      <c r="F74" s="184"/>
      <c r="G74" s="184"/>
      <c r="H74" s="204"/>
      <c r="I74" s="200" t="n">
        <f aca="false">I75</f>
        <v>0</v>
      </c>
      <c r="J74" s="235"/>
      <c r="K74" s="201" t="n">
        <f aca="false">K75</f>
        <v>0</v>
      </c>
      <c r="L74" s="201" t="n">
        <f aca="false">L75</f>
        <v>0</v>
      </c>
    </row>
    <row collapsed="false" customFormat="false" customHeight="true" hidden="true" ht="12.75" outlineLevel="0" r="75">
      <c r="B75" s="125"/>
      <c r="C75" s="236" t="s">
        <v>320</v>
      </c>
      <c r="D75" s="142" t="s">
        <v>28</v>
      </c>
      <c r="E75" s="124" t="s">
        <v>321</v>
      </c>
      <c r="F75" s="124" t="s">
        <v>369</v>
      </c>
      <c r="G75" s="124" t="s">
        <v>337</v>
      </c>
      <c r="H75" s="204"/>
      <c r="I75" s="208" t="n">
        <f aca="false">I76</f>
        <v>0</v>
      </c>
      <c r="J75" s="235"/>
      <c r="K75" s="225" t="n">
        <f aca="false">K76</f>
        <v>0</v>
      </c>
      <c r="L75" s="225" t="n">
        <f aca="false">L76</f>
        <v>0</v>
      </c>
    </row>
    <row collapsed="false" customFormat="false" customHeight="true" hidden="true" ht="12.75" outlineLevel="0" r="76">
      <c r="B76" s="125"/>
      <c r="C76" s="212" t="s">
        <v>372</v>
      </c>
      <c r="D76" s="178"/>
      <c r="E76" s="184"/>
      <c r="F76" s="184"/>
      <c r="G76" s="184" t="s">
        <v>373</v>
      </c>
      <c r="H76" s="204"/>
      <c r="I76" s="208" t="n">
        <f aca="false">I77</f>
        <v>0</v>
      </c>
      <c r="J76" s="235"/>
      <c r="K76" s="225" t="n">
        <f aca="false">K77</f>
        <v>0</v>
      </c>
      <c r="L76" s="225" t="n">
        <f aca="false">L77</f>
        <v>0</v>
      </c>
    </row>
    <row collapsed="false" customFormat="false" customHeight="true" hidden="true" ht="12.75" outlineLevel="0" r="77">
      <c r="B77" s="125"/>
      <c r="C77" s="214" t="s">
        <v>374</v>
      </c>
      <c r="D77" s="178"/>
      <c r="E77" s="184"/>
      <c r="F77" s="184"/>
      <c r="G77" s="184" t="s">
        <v>373</v>
      </c>
      <c r="H77" s="204" t="s">
        <v>330</v>
      </c>
      <c r="I77" s="208" t="n">
        <v>0</v>
      </c>
      <c r="J77" s="235"/>
      <c r="K77" s="181" t="n">
        <v>0</v>
      </c>
      <c r="L77" s="209" t="n">
        <f aca="false">I77+K77</f>
        <v>0</v>
      </c>
    </row>
    <row collapsed="false" customFormat="false" customHeight="true" hidden="true" ht="12.75" outlineLevel="0" r="78">
      <c r="B78" s="122" t="s">
        <v>375</v>
      </c>
      <c r="C78" s="140" t="s">
        <v>265</v>
      </c>
      <c r="D78" s="178" t="s">
        <v>28</v>
      </c>
      <c r="E78" s="184" t="s">
        <v>321</v>
      </c>
      <c r="F78" s="184"/>
      <c r="G78" s="184"/>
      <c r="H78" s="184"/>
      <c r="I78" s="200" t="n">
        <f aca="false">I79</f>
        <v>0</v>
      </c>
      <c r="J78" s="235"/>
      <c r="K78" s="201" t="n">
        <f aca="false">K79</f>
        <v>0</v>
      </c>
      <c r="L78" s="201" t="n">
        <f aca="false">L79</f>
        <v>0</v>
      </c>
    </row>
    <row collapsed="false" customFormat="false" customHeight="true" hidden="true" ht="12.75" outlineLevel="0" r="79">
      <c r="B79" s="125"/>
      <c r="C79" s="205" t="s">
        <v>320</v>
      </c>
      <c r="D79" s="178" t="s">
        <v>28</v>
      </c>
      <c r="E79" s="184" t="s">
        <v>321</v>
      </c>
      <c r="F79" s="184" t="s">
        <v>369</v>
      </c>
      <c r="G79" s="184" t="s">
        <v>337</v>
      </c>
      <c r="H79" s="184"/>
      <c r="I79" s="208" t="n">
        <f aca="false">I80</f>
        <v>0</v>
      </c>
      <c r="J79" s="235"/>
      <c r="K79" s="225" t="n">
        <f aca="false">K80</f>
        <v>0</v>
      </c>
      <c r="L79" s="225" t="n">
        <f aca="false">L80</f>
        <v>0</v>
      </c>
    </row>
    <row collapsed="false" customFormat="false" customHeight="true" hidden="true" ht="12.75" outlineLevel="0" r="80">
      <c r="B80" s="125"/>
      <c r="C80" s="220" t="s">
        <v>376</v>
      </c>
      <c r="D80" s="178" t="s">
        <v>28</v>
      </c>
      <c r="E80" s="184" t="s">
        <v>321</v>
      </c>
      <c r="F80" s="184" t="s">
        <v>369</v>
      </c>
      <c r="G80" s="184" t="s">
        <v>365</v>
      </c>
      <c r="H80" s="184"/>
      <c r="I80" s="208" t="n">
        <f aca="false">I81</f>
        <v>0</v>
      </c>
      <c r="J80" s="235"/>
      <c r="K80" s="225" t="n">
        <f aca="false">K81</f>
        <v>0</v>
      </c>
      <c r="L80" s="225" t="n">
        <f aca="false">L81</f>
        <v>0</v>
      </c>
    </row>
    <row collapsed="false" customFormat="false" customHeight="true" hidden="true" ht="12.75" outlineLevel="0" r="81">
      <c r="B81" s="125"/>
      <c r="C81" s="214" t="s">
        <v>377</v>
      </c>
      <c r="D81" s="178" t="s">
        <v>28</v>
      </c>
      <c r="E81" s="184" t="s">
        <v>321</v>
      </c>
      <c r="F81" s="184" t="s">
        <v>369</v>
      </c>
      <c r="G81" s="184" t="s">
        <v>378</v>
      </c>
      <c r="H81" s="184" t="s">
        <v>82</v>
      </c>
      <c r="I81" s="208" t="n">
        <f aca="false">I82+I83+I100</f>
        <v>0</v>
      </c>
      <c r="J81" s="235"/>
      <c r="K81" s="225" t="n">
        <f aca="false">K82+K83+K100</f>
        <v>0</v>
      </c>
      <c r="L81" s="225" t="n">
        <f aca="false">L82+L83+L100</f>
        <v>0</v>
      </c>
    </row>
    <row collapsed="false" customFormat="false" customHeight="true" hidden="true" ht="12.75" outlineLevel="0" r="82">
      <c r="B82" s="125"/>
      <c r="C82" s="206" t="s">
        <v>311</v>
      </c>
      <c r="D82" s="178" t="s">
        <v>28</v>
      </c>
      <c r="E82" s="184" t="s">
        <v>321</v>
      </c>
      <c r="F82" s="184" t="s">
        <v>369</v>
      </c>
      <c r="G82" s="184" t="s">
        <v>378</v>
      </c>
      <c r="H82" s="184" t="s">
        <v>312</v>
      </c>
      <c r="I82" s="208" t="n">
        <v>0</v>
      </c>
      <c r="J82" s="235"/>
      <c r="K82" s="196"/>
      <c r="L82" s="209" t="n">
        <f aca="false">I82+K82</f>
        <v>0</v>
      </c>
    </row>
    <row collapsed="false" customFormat="false" customHeight="true" hidden="true" ht="12.75" outlineLevel="0" r="83">
      <c r="B83" s="125"/>
      <c r="C83" s="206" t="s">
        <v>318</v>
      </c>
      <c r="D83" s="178"/>
      <c r="E83" s="184" t="s">
        <v>321</v>
      </c>
      <c r="F83" s="184" t="s">
        <v>369</v>
      </c>
      <c r="G83" s="184" t="s">
        <v>378</v>
      </c>
      <c r="H83" s="184" t="s">
        <v>319</v>
      </c>
      <c r="I83" s="208" t="n">
        <v>0</v>
      </c>
      <c r="J83" s="235"/>
      <c r="K83" s="196"/>
      <c r="L83" s="209" t="n">
        <f aca="false">I83+K83</f>
        <v>0</v>
      </c>
    </row>
    <row collapsed="false" customFormat="false" customHeight="true" hidden="true" ht="12.75" outlineLevel="0" r="84">
      <c r="B84" s="125"/>
      <c r="C84" s="198" t="s">
        <v>379</v>
      </c>
      <c r="D84" s="199" t="s">
        <v>28</v>
      </c>
      <c r="E84" s="215" t="s">
        <v>380</v>
      </c>
      <c r="F84" s="215" t="s">
        <v>360</v>
      </c>
      <c r="G84" s="215"/>
      <c r="H84" s="215"/>
      <c r="I84" s="200" t="n">
        <f aca="false">I87</f>
        <v>0</v>
      </c>
      <c r="J84" s="200" t="n">
        <f aca="false">J85</f>
        <v>40</v>
      </c>
      <c r="K84" s="196"/>
      <c r="L84" s="209" t="n">
        <f aca="false">I84+K84</f>
        <v>0</v>
      </c>
    </row>
    <row collapsed="false" customFormat="false" customHeight="true" hidden="true" ht="12.75" outlineLevel="0" r="85">
      <c r="B85" s="125"/>
      <c r="C85" s="205" t="s">
        <v>381</v>
      </c>
      <c r="D85" s="178" t="s">
        <v>28</v>
      </c>
      <c r="E85" s="184" t="s">
        <v>380</v>
      </c>
      <c r="F85" s="184" t="s">
        <v>360</v>
      </c>
      <c r="G85" s="184" t="s">
        <v>322</v>
      </c>
      <c r="H85" s="184"/>
      <c r="I85" s="200"/>
      <c r="J85" s="208" t="n">
        <f aca="false">J86</f>
        <v>40</v>
      </c>
      <c r="K85" s="196"/>
      <c r="L85" s="209" t="n">
        <f aca="false">I85+K85</f>
        <v>0</v>
      </c>
    </row>
    <row collapsed="false" customFormat="false" customHeight="true" hidden="true" ht="12.75" outlineLevel="0" r="86">
      <c r="B86" s="125"/>
      <c r="C86" s="212" t="s">
        <v>372</v>
      </c>
      <c r="D86" s="178" t="s">
        <v>28</v>
      </c>
      <c r="E86" s="184" t="s">
        <v>380</v>
      </c>
      <c r="F86" s="184" t="s">
        <v>360</v>
      </c>
      <c r="G86" s="184" t="s">
        <v>382</v>
      </c>
      <c r="H86" s="184"/>
      <c r="I86" s="200"/>
      <c r="J86" s="208" t="n">
        <f aca="false">J87</f>
        <v>40</v>
      </c>
      <c r="K86" s="196"/>
      <c r="L86" s="209" t="n">
        <f aca="false">I86+K86</f>
        <v>0</v>
      </c>
    </row>
    <row collapsed="false" customFormat="false" customHeight="true" hidden="true" ht="12.75" outlineLevel="0" r="87">
      <c r="B87" s="125"/>
      <c r="C87" s="212" t="s">
        <v>383</v>
      </c>
      <c r="D87" s="178" t="s">
        <v>28</v>
      </c>
      <c r="E87" s="184" t="s">
        <v>380</v>
      </c>
      <c r="F87" s="184" t="s">
        <v>360</v>
      </c>
      <c r="G87" s="184" t="s">
        <v>382</v>
      </c>
      <c r="H87" s="184"/>
      <c r="I87" s="200" t="n">
        <f aca="false">I88</f>
        <v>0</v>
      </c>
      <c r="J87" s="208" t="n">
        <f aca="false">J88</f>
        <v>40</v>
      </c>
      <c r="K87" s="196"/>
      <c r="L87" s="209" t="n">
        <f aca="false">I87+K87</f>
        <v>0</v>
      </c>
    </row>
    <row collapsed="false" customFormat="false" customHeight="true" hidden="true" ht="12.75" outlineLevel="0" r="88">
      <c r="B88" s="125"/>
      <c r="C88" s="214" t="s">
        <v>374</v>
      </c>
      <c r="D88" s="178" t="s">
        <v>28</v>
      </c>
      <c r="E88" s="184" t="s">
        <v>380</v>
      </c>
      <c r="F88" s="184" t="s">
        <v>360</v>
      </c>
      <c r="G88" s="184" t="s">
        <v>382</v>
      </c>
      <c r="H88" s="184" t="s">
        <v>330</v>
      </c>
      <c r="I88" s="200"/>
      <c r="J88" s="208" t="n">
        <v>40</v>
      </c>
      <c r="K88" s="196"/>
      <c r="L88" s="209" t="n">
        <f aca="false">I88+K88</f>
        <v>0</v>
      </c>
    </row>
    <row collapsed="false" customFormat="false" customHeight="true" hidden="true" ht="12.75" outlineLevel="0" r="89">
      <c r="B89" s="125"/>
      <c r="C89" s="198" t="s">
        <v>384</v>
      </c>
      <c r="D89" s="178" t="s">
        <v>28</v>
      </c>
      <c r="E89" s="184" t="s">
        <v>380</v>
      </c>
      <c r="F89" s="184" t="s">
        <v>380</v>
      </c>
      <c r="G89" s="184"/>
      <c r="H89" s="184"/>
      <c r="I89" s="200" t="n">
        <f aca="false">I90+I93</f>
        <v>0</v>
      </c>
      <c r="J89" s="200"/>
      <c r="K89" s="196"/>
      <c r="L89" s="209" t="n">
        <f aca="false">I89+K89</f>
        <v>0</v>
      </c>
    </row>
    <row collapsed="false" customFormat="false" customHeight="true" hidden="true" ht="12.75" outlineLevel="0" r="90">
      <c r="B90" s="125"/>
      <c r="C90" s="206" t="s">
        <v>311</v>
      </c>
      <c r="D90" s="178" t="s">
        <v>28</v>
      </c>
      <c r="E90" s="184" t="s">
        <v>380</v>
      </c>
      <c r="F90" s="184" t="s">
        <v>380</v>
      </c>
      <c r="G90" s="184" t="s">
        <v>385</v>
      </c>
      <c r="H90" s="184" t="s">
        <v>312</v>
      </c>
      <c r="I90" s="208" t="n">
        <v>0</v>
      </c>
      <c r="J90" s="200" t="n">
        <v>0</v>
      </c>
      <c r="K90" s="196"/>
      <c r="L90" s="209" t="n">
        <f aca="false">I90+K90</f>
        <v>0</v>
      </c>
    </row>
    <row collapsed="false" customFormat="false" customHeight="true" hidden="true" ht="12.75" outlineLevel="0" r="91">
      <c r="B91" s="125"/>
      <c r="C91" s="214"/>
      <c r="D91" s="178"/>
      <c r="E91" s="184"/>
      <c r="F91" s="184"/>
      <c r="G91" s="184"/>
      <c r="H91" s="184"/>
      <c r="I91" s="208"/>
      <c r="J91" s="200"/>
      <c r="K91" s="196"/>
      <c r="L91" s="209" t="n">
        <f aca="false">I91+K91</f>
        <v>0</v>
      </c>
    </row>
    <row collapsed="false" customFormat="false" customHeight="true" hidden="true" ht="12.75" outlineLevel="0" r="92">
      <c r="B92" s="125"/>
      <c r="C92" s="205"/>
      <c r="D92" s="178"/>
      <c r="E92" s="184"/>
      <c r="F92" s="184"/>
      <c r="G92" s="184"/>
      <c r="H92" s="184"/>
      <c r="I92" s="208"/>
      <c r="J92" s="200"/>
      <c r="K92" s="196"/>
      <c r="L92" s="209" t="n">
        <f aca="false">I92+K92</f>
        <v>0</v>
      </c>
    </row>
    <row collapsed="false" customFormat="false" customHeight="true" hidden="true" ht="12.75" outlineLevel="0" r="93">
      <c r="B93" s="125"/>
      <c r="C93" s="214" t="s">
        <v>329</v>
      </c>
      <c r="D93" s="178" t="s">
        <v>28</v>
      </c>
      <c r="E93" s="184" t="s">
        <v>380</v>
      </c>
      <c r="F93" s="184" t="s">
        <v>380</v>
      </c>
      <c r="G93" s="184" t="s">
        <v>385</v>
      </c>
      <c r="H93" s="184" t="s">
        <v>330</v>
      </c>
      <c r="I93" s="208" t="n">
        <v>0</v>
      </c>
      <c r="J93" s="200" t="n">
        <v>0</v>
      </c>
      <c r="K93" s="196"/>
      <c r="L93" s="209" t="n">
        <f aca="false">I93+K93</f>
        <v>0</v>
      </c>
    </row>
    <row collapsed="false" customFormat="false" customHeight="true" hidden="true" ht="12.75" outlineLevel="0" r="94">
      <c r="B94" s="125"/>
      <c r="C94" s="198" t="s">
        <v>214</v>
      </c>
      <c r="D94" s="199" t="s">
        <v>28</v>
      </c>
      <c r="E94" s="215" t="s">
        <v>386</v>
      </c>
      <c r="F94" s="215"/>
      <c r="G94" s="215"/>
      <c r="H94" s="215"/>
      <c r="I94" s="200" t="n">
        <f aca="false">I96+I98</f>
        <v>0</v>
      </c>
      <c r="J94" s="200" t="n">
        <f aca="false">J95</f>
        <v>92.47</v>
      </c>
      <c r="K94" s="196"/>
      <c r="L94" s="209" t="n">
        <f aca="false">I94+K94</f>
        <v>0</v>
      </c>
    </row>
    <row collapsed="false" customFormat="true" customHeight="true" hidden="true" ht="12.75" outlineLevel="0" r="95" s="237">
      <c r="B95" s="238"/>
      <c r="C95" s="239" t="s">
        <v>387</v>
      </c>
      <c r="D95" s="240" t="s">
        <v>28</v>
      </c>
      <c r="E95" s="241" t="s">
        <v>386</v>
      </c>
      <c r="F95" s="241"/>
      <c r="G95" s="241" t="s">
        <v>322</v>
      </c>
      <c r="H95" s="241"/>
      <c r="I95" s="242" t="n">
        <f aca="false">I98</f>
        <v>0</v>
      </c>
      <c r="J95" s="243" t="n">
        <f aca="false">J98</f>
        <v>92.47</v>
      </c>
      <c r="K95" s="244"/>
      <c r="L95" s="245" t="n">
        <f aca="false">I95+K95</f>
        <v>0</v>
      </c>
    </row>
    <row collapsed="false" customFormat="true" customHeight="true" hidden="true" ht="12.75" outlineLevel="0" r="96" s="237">
      <c r="B96" s="238"/>
      <c r="C96" s="246" t="s">
        <v>345</v>
      </c>
      <c r="D96" s="247" t="s">
        <v>28</v>
      </c>
      <c r="E96" s="248" t="s">
        <v>386</v>
      </c>
      <c r="F96" s="248" t="s">
        <v>380</v>
      </c>
      <c r="G96" s="248" t="s">
        <v>388</v>
      </c>
      <c r="H96" s="248"/>
      <c r="I96" s="242" t="n">
        <f aca="false">I97</f>
        <v>0</v>
      </c>
      <c r="J96" s="243"/>
      <c r="K96" s="244"/>
      <c r="L96" s="209" t="n">
        <f aca="false">I96+K96</f>
        <v>0</v>
      </c>
    </row>
    <row collapsed="false" customFormat="true" customHeight="true" hidden="true" ht="12.75" outlineLevel="0" r="97" s="237">
      <c r="B97" s="238"/>
      <c r="C97" s="249" t="s">
        <v>329</v>
      </c>
      <c r="D97" s="240" t="s">
        <v>28</v>
      </c>
      <c r="E97" s="241" t="s">
        <v>386</v>
      </c>
      <c r="F97" s="241" t="s">
        <v>380</v>
      </c>
      <c r="G97" s="241" t="s">
        <v>388</v>
      </c>
      <c r="H97" s="241" t="s">
        <v>330</v>
      </c>
      <c r="I97" s="242" t="n">
        <v>0</v>
      </c>
      <c r="J97" s="243"/>
      <c r="K97" s="244"/>
      <c r="L97" s="209" t="n">
        <f aca="false">I97+K97</f>
        <v>0</v>
      </c>
    </row>
    <row collapsed="false" customFormat="false" customHeight="true" hidden="true" ht="12.75" outlineLevel="0" r="98">
      <c r="B98" s="125"/>
      <c r="C98" s="212" t="s">
        <v>389</v>
      </c>
      <c r="D98" s="178" t="s">
        <v>28</v>
      </c>
      <c r="E98" s="184" t="s">
        <v>386</v>
      </c>
      <c r="F98" s="184" t="s">
        <v>386</v>
      </c>
      <c r="G98" s="184" t="s">
        <v>390</v>
      </c>
      <c r="H98" s="184"/>
      <c r="I98" s="200" t="n">
        <f aca="false">I99</f>
        <v>0</v>
      </c>
      <c r="J98" s="208" t="n">
        <f aca="false">J99</f>
        <v>92.47</v>
      </c>
      <c r="K98" s="196"/>
      <c r="L98" s="209" t="n">
        <f aca="false">I98+K98</f>
        <v>0</v>
      </c>
    </row>
    <row collapsed="false" customFormat="false" customHeight="true" hidden="true" ht="12.75" outlineLevel="0" r="99">
      <c r="B99" s="125"/>
      <c r="C99" s="206" t="s">
        <v>311</v>
      </c>
      <c r="D99" s="178" t="s">
        <v>28</v>
      </c>
      <c r="E99" s="184" t="s">
        <v>386</v>
      </c>
      <c r="F99" s="184" t="s">
        <v>386</v>
      </c>
      <c r="G99" s="184" t="s">
        <v>391</v>
      </c>
      <c r="H99" s="184" t="s">
        <v>312</v>
      </c>
      <c r="I99" s="200" t="n">
        <v>0</v>
      </c>
      <c r="J99" s="208" t="n">
        <v>92.47</v>
      </c>
      <c r="K99" s="196"/>
      <c r="L99" s="209" t="n">
        <f aca="false">I99+K99</f>
        <v>0</v>
      </c>
    </row>
    <row collapsed="false" customFormat="false" customHeight="true" hidden="true" ht="12.75" outlineLevel="0" r="100">
      <c r="B100" s="125"/>
      <c r="C100" s="220" t="s">
        <v>392</v>
      </c>
      <c r="D100" s="178" t="s">
        <v>28</v>
      </c>
      <c r="E100" s="178" t="s">
        <v>393</v>
      </c>
      <c r="F100" s="178" t="s">
        <v>306</v>
      </c>
      <c r="G100" s="250" t="s">
        <v>394</v>
      </c>
      <c r="H100" s="178" t="s">
        <v>395</v>
      </c>
      <c r="I100" s="208" t="n">
        <v>0</v>
      </c>
      <c r="J100" s="200" t="n">
        <f aca="false">J102</f>
        <v>92.47</v>
      </c>
      <c r="K100" s="196"/>
      <c r="L100" s="209" t="n">
        <f aca="false">I100+K100</f>
        <v>0</v>
      </c>
    </row>
    <row collapsed="false" customFormat="false" customHeight="true" hidden="true" ht="12.75" outlineLevel="0" r="101">
      <c r="B101" s="122" t="s">
        <v>396</v>
      </c>
      <c r="C101" s="198" t="s">
        <v>320</v>
      </c>
      <c r="D101" s="199"/>
      <c r="E101" s="215" t="s">
        <v>386</v>
      </c>
      <c r="F101" s="215" t="s">
        <v>386</v>
      </c>
      <c r="G101" s="216" t="s">
        <v>337</v>
      </c>
      <c r="H101" s="215"/>
      <c r="I101" s="200" t="n">
        <f aca="false">I102</f>
        <v>0</v>
      </c>
      <c r="J101" s="200"/>
      <c r="K101" s="201" t="n">
        <f aca="false">K102</f>
        <v>0</v>
      </c>
      <c r="L101" s="201" t="n">
        <f aca="false">L102</f>
        <v>0</v>
      </c>
    </row>
    <row collapsed="false" customFormat="false" customHeight="true" hidden="true" ht="12.75" outlineLevel="0" r="102">
      <c r="B102" s="125"/>
      <c r="C102" s="212" t="s">
        <v>389</v>
      </c>
      <c r="D102" s="178" t="s">
        <v>28</v>
      </c>
      <c r="E102" s="184" t="s">
        <v>386</v>
      </c>
      <c r="F102" s="184" t="s">
        <v>386</v>
      </c>
      <c r="G102" s="184" t="s">
        <v>397</v>
      </c>
      <c r="H102" s="184"/>
      <c r="I102" s="200" t="n">
        <f aca="false">I103</f>
        <v>0</v>
      </c>
      <c r="J102" s="208" t="n">
        <f aca="false">J103</f>
        <v>92.47</v>
      </c>
      <c r="K102" s="201" t="n">
        <f aca="false">K103</f>
        <v>0</v>
      </c>
      <c r="L102" s="201" t="n">
        <f aca="false">L103</f>
        <v>0</v>
      </c>
    </row>
    <row collapsed="false" customFormat="false" customHeight="true" hidden="true" ht="12.75" outlineLevel="0" r="103">
      <c r="B103" s="125"/>
      <c r="C103" s="206" t="s">
        <v>398</v>
      </c>
      <c r="D103" s="178" t="s">
        <v>28</v>
      </c>
      <c r="E103" s="184" t="s">
        <v>386</v>
      </c>
      <c r="F103" s="184" t="s">
        <v>386</v>
      </c>
      <c r="G103" s="184" t="s">
        <v>399</v>
      </c>
      <c r="H103" s="184"/>
      <c r="I103" s="200" t="n">
        <f aca="false">I104+I105</f>
        <v>0</v>
      </c>
      <c r="J103" s="208" t="n">
        <v>92.47</v>
      </c>
      <c r="K103" s="201" t="n">
        <f aca="false">K104+K105</f>
        <v>0</v>
      </c>
      <c r="L103" s="201" t="n">
        <f aca="false">L104+L105</f>
        <v>0</v>
      </c>
    </row>
    <row collapsed="false" customFormat="false" customHeight="true" hidden="true" ht="12.75" outlineLevel="0" r="104">
      <c r="B104" s="125"/>
      <c r="C104" s="206" t="s">
        <v>311</v>
      </c>
      <c r="D104" s="178" t="s">
        <v>28</v>
      </c>
      <c r="E104" s="184" t="s">
        <v>386</v>
      </c>
      <c r="F104" s="184" t="s">
        <v>386</v>
      </c>
      <c r="G104" s="184" t="s">
        <v>399</v>
      </c>
      <c r="H104" s="184" t="s">
        <v>312</v>
      </c>
      <c r="I104" s="208" t="n">
        <v>0</v>
      </c>
      <c r="J104" s="208" t="n">
        <v>92.47</v>
      </c>
      <c r="K104" s="196"/>
      <c r="L104" s="209" t="n">
        <f aca="false">I104+K104</f>
        <v>0</v>
      </c>
    </row>
    <row collapsed="false" customFormat="false" customHeight="true" hidden="true" ht="12.75" outlineLevel="0" r="105">
      <c r="B105" s="125"/>
      <c r="C105" s="206" t="s">
        <v>318</v>
      </c>
      <c r="D105" s="178" t="s">
        <v>28</v>
      </c>
      <c r="E105" s="184" t="s">
        <v>386</v>
      </c>
      <c r="F105" s="184" t="s">
        <v>386</v>
      </c>
      <c r="G105" s="184" t="s">
        <v>399</v>
      </c>
      <c r="H105" s="184" t="s">
        <v>319</v>
      </c>
      <c r="I105" s="208" t="n">
        <v>0</v>
      </c>
      <c r="J105" s="208"/>
      <c r="K105" s="196"/>
      <c r="L105" s="209" t="n">
        <f aca="false">I105+K105</f>
        <v>0</v>
      </c>
    </row>
    <row collapsed="false" customFormat="false" customHeight="true" hidden="false" ht="43.5" outlineLevel="0" r="106">
      <c r="B106" s="125"/>
      <c r="C106" s="222" t="s">
        <v>400</v>
      </c>
      <c r="D106" s="199" t="s">
        <v>28</v>
      </c>
      <c r="E106" s="215" t="s">
        <v>321</v>
      </c>
      <c r="F106" s="215" t="s">
        <v>369</v>
      </c>
      <c r="G106" s="215" t="s">
        <v>365</v>
      </c>
      <c r="H106" s="215" t="s">
        <v>82</v>
      </c>
      <c r="I106" s="200"/>
      <c r="J106" s="200"/>
      <c r="K106" s="251"/>
      <c r="L106" s="252" t="n">
        <f aca="false">L107</f>
        <v>1</v>
      </c>
    </row>
    <row collapsed="false" customFormat="false" customHeight="true" hidden="false" ht="19.5" outlineLevel="0" r="107">
      <c r="B107" s="125"/>
      <c r="C107" s="206" t="s">
        <v>401</v>
      </c>
      <c r="D107" s="178" t="s">
        <v>28</v>
      </c>
      <c r="E107" s="184" t="s">
        <v>321</v>
      </c>
      <c r="F107" s="184" t="s">
        <v>369</v>
      </c>
      <c r="G107" s="184" t="s">
        <v>394</v>
      </c>
      <c r="H107" s="184" t="s">
        <v>402</v>
      </c>
      <c r="I107" s="208"/>
      <c r="J107" s="208"/>
      <c r="K107" s="196"/>
      <c r="L107" s="209" t="n">
        <v>1</v>
      </c>
    </row>
    <row collapsed="false" customFormat="false" customHeight="true" hidden="false" ht="17.25" outlineLevel="0" r="108">
      <c r="B108" s="122" t="s">
        <v>403</v>
      </c>
      <c r="C108" s="198" t="s">
        <v>404</v>
      </c>
      <c r="D108" s="199" t="s">
        <v>28</v>
      </c>
      <c r="E108" s="199" t="s">
        <v>393</v>
      </c>
      <c r="F108" s="199"/>
      <c r="G108" s="199"/>
      <c r="H108" s="199"/>
      <c r="I108" s="200" t="e">
        <f aca="false">I115</f>
        <v>#NAME?</v>
      </c>
      <c r="J108" s="200" t="n">
        <f aca="false">J115</f>
        <v>492.64</v>
      </c>
      <c r="K108" s="200" t="n">
        <f aca="false">K115</f>
        <v>-355.16</v>
      </c>
      <c r="L108" s="200" t="n">
        <f aca="false">L115</f>
        <v>333.77</v>
      </c>
    </row>
    <row collapsed="false" customFormat="false" customHeight="true" hidden="true" ht="12.75" outlineLevel="0" r="109">
      <c r="B109" s="125"/>
      <c r="C109" s="214" t="s">
        <v>228</v>
      </c>
      <c r="D109" s="199" t="s">
        <v>28</v>
      </c>
      <c r="E109" s="199" t="s">
        <v>393</v>
      </c>
      <c r="F109" s="199" t="s">
        <v>306</v>
      </c>
      <c r="G109" s="199"/>
      <c r="H109" s="199"/>
      <c r="I109" s="200" t="n">
        <f aca="false">I111</f>
        <v>0</v>
      </c>
      <c r="J109" s="208" t="n">
        <f aca="false">J113+J114</f>
        <v>607.53</v>
      </c>
      <c r="K109" s="196"/>
      <c r="L109" s="196"/>
    </row>
    <row collapsed="false" customFormat="false" customHeight="true" hidden="true" ht="12.75" outlineLevel="0" r="110">
      <c r="B110" s="125"/>
      <c r="C110" s="205" t="s">
        <v>405</v>
      </c>
      <c r="D110" s="178" t="s">
        <v>28</v>
      </c>
      <c r="E110" s="178" t="s">
        <v>393</v>
      </c>
      <c r="F110" s="178" t="s">
        <v>306</v>
      </c>
      <c r="G110" s="178" t="s">
        <v>322</v>
      </c>
      <c r="H110" s="178"/>
      <c r="I110" s="200"/>
      <c r="J110" s="208"/>
      <c r="K110" s="196"/>
      <c r="L110" s="196"/>
    </row>
    <row collapsed="false" customFormat="false" customHeight="true" hidden="true" ht="12.75" outlineLevel="0" r="111">
      <c r="B111" s="125"/>
      <c r="C111" s="212" t="s">
        <v>389</v>
      </c>
      <c r="D111" s="178" t="s">
        <v>28</v>
      </c>
      <c r="E111" s="178" t="s">
        <v>393</v>
      </c>
      <c r="F111" s="178" t="s">
        <v>306</v>
      </c>
      <c r="G111" s="178" t="s">
        <v>390</v>
      </c>
      <c r="H111" s="178"/>
      <c r="I111" s="200" t="n">
        <f aca="false">I113+I114</f>
        <v>0</v>
      </c>
      <c r="J111" s="208" t="n">
        <f aca="false">J113+J114</f>
        <v>607.53</v>
      </c>
      <c r="K111" s="196"/>
      <c r="L111" s="196"/>
    </row>
    <row collapsed="false" customFormat="false" customHeight="false" hidden="true" ht="12.75" outlineLevel="0" r="112">
      <c r="B112" s="125"/>
      <c r="C112" s="253"/>
      <c r="D112" s="178"/>
      <c r="E112" s="178"/>
      <c r="F112" s="178"/>
      <c r="G112" s="178"/>
      <c r="H112" s="178"/>
      <c r="I112" s="200"/>
      <c r="J112" s="208"/>
      <c r="K112" s="196"/>
      <c r="L112" s="196"/>
    </row>
    <row collapsed="false" customFormat="false" customHeight="true" hidden="true" ht="12.75" outlineLevel="0" r="113">
      <c r="B113" s="125"/>
      <c r="C113" s="214" t="s">
        <v>329</v>
      </c>
      <c r="D113" s="178" t="s">
        <v>28</v>
      </c>
      <c r="E113" s="178" t="s">
        <v>393</v>
      </c>
      <c r="F113" s="178" t="s">
        <v>306</v>
      </c>
      <c r="G113" s="178" t="s">
        <v>406</v>
      </c>
      <c r="H113" s="178" t="s">
        <v>330</v>
      </c>
      <c r="I113" s="200" t="n">
        <v>0</v>
      </c>
      <c r="J113" s="208" t="n">
        <v>597.53</v>
      </c>
      <c r="K113" s="196"/>
      <c r="L113" s="196"/>
    </row>
    <row collapsed="false" customFormat="false" customHeight="true" hidden="true" ht="12.75" outlineLevel="0" r="114">
      <c r="B114" s="125"/>
      <c r="C114" s="220" t="s">
        <v>392</v>
      </c>
      <c r="D114" s="178" t="s">
        <v>28</v>
      </c>
      <c r="E114" s="178" t="s">
        <v>393</v>
      </c>
      <c r="F114" s="178" t="s">
        <v>306</v>
      </c>
      <c r="G114" s="178" t="s">
        <v>406</v>
      </c>
      <c r="H114" s="178" t="s">
        <v>395</v>
      </c>
      <c r="I114" s="208" t="n">
        <v>0</v>
      </c>
      <c r="J114" s="208" t="n">
        <v>10</v>
      </c>
      <c r="K114" s="196"/>
      <c r="L114" s="196"/>
    </row>
    <row collapsed="false" customFormat="false" customHeight="true" hidden="false" ht="26.25" outlineLevel="0" r="115">
      <c r="B115" s="125"/>
      <c r="C115" s="198" t="s">
        <v>407</v>
      </c>
      <c r="D115" s="199" t="s">
        <v>28</v>
      </c>
      <c r="E115" s="199" t="s">
        <v>393</v>
      </c>
      <c r="F115" s="199" t="s">
        <v>306</v>
      </c>
      <c r="G115" s="216" t="s">
        <v>337</v>
      </c>
      <c r="H115" s="199"/>
      <c r="I115" s="200" t="e">
        <f aca="false">I117</f>
        <v>#NAME?</v>
      </c>
      <c r="J115" s="200" t="n">
        <f aca="false">J117</f>
        <v>492.64</v>
      </c>
      <c r="K115" s="200" t="n">
        <f aca="false">K117</f>
        <v>-355.16</v>
      </c>
      <c r="L115" s="200" t="n">
        <f aca="false">L117</f>
        <v>333.77</v>
      </c>
    </row>
    <row collapsed="false" customFormat="false" customHeight="true" hidden="true" ht="12.75" outlineLevel="0" r="116">
      <c r="B116" s="125"/>
      <c r="C116" s="205" t="s">
        <v>405</v>
      </c>
      <c r="D116" s="178" t="s">
        <v>28</v>
      </c>
      <c r="E116" s="178" t="s">
        <v>393</v>
      </c>
      <c r="F116" s="178" t="s">
        <v>306</v>
      </c>
      <c r="G116" s="178" t="s">
        <v>322</v>
      </c>
      <c r="H116" s="178"/>
      <c r="I116" s="200"/>
      <c r="J116" s="208"/>
      <c r="K116" s="196"/>
      <c r="L116" s="196"/>
    </row>
    <row collapsed="false" customFormat="false" customHeight="true" hidden="false" ht="44.25" outlineLevel="0" r="117">
      <c r="B117" s="125"/>
      <c r="C117" s="206" t="s">
        <v>408</v>
      </c>
      <c r="D117" s="178" t="s">
        <v>28</v>
      </c>
      <c r="E117" s="178" t="s">
        <v>393</v>
      </c>
      <c r="F117" s="178" t="s">
        <v>306</v>
      </c>
      <c r="G117" s="250" t="s">
        <v>394</v>
      </c>
      <c r="H117" s="178"/>
      <c r="I117" s="208" t="e">
        <f aca="false">I118+I119+#REF!</f>
        <v>#NAME?</v>
      </c>
      <c r="J117" s="208" t="n">
        <f aca="false">J118+J119</f>
        <v>492.64</v>
      </c>
      <c r="K117" s="208" t="n">
        <f aca="false">K118+K119</f>
        <v>-355.16</v>
      </c>
      <c r="L117" s="208" t="n">
        <f aca="false">L118+L119</f>
        <v>333.77</v>
      </c>
    </row>
    <row collapsed="false" customFormat="false" customHeight="true" hidden="false" ht="30" outlineLevel="0" r="118">
      <c r="B118" s="125"/>
      <c r="C118" s="214" t="s">
        <v>329</v>
      </c>
      <c r="D118" s="178" t="s">
        <v>28</v>
      </c>
      <c r="E118" s="178" t="s">
        <v>393</v>
      </c>
      <c r="F118" s="178" t="s">
        <v>306</v>
      </c>
      <c r="G118" s="250" t="s">
        <v>394</v>
      </c>
      <c r="H118" s="178" t="s">
        <v>330</v>
      </c>
      <c r="I118" s="208" t="n">
        <v>503.57</v>
      </c>
      <c r="J118" s="208" t="n">
        <v>482.64</v>
      </c>
      <c r="K118" s="196" t="n">
        <f aca="false">-354.85-0.31</f>
        <v>-355.16</v>
      </c>
      <c r="L118" s="209" t="n">
        <f aca="false">320.64+3.13</f>
        <v>323.77</v>
      </c>
    </row>
    <row collapsed="false" customFormat="false" customHeight="true" hidden="false" ht="18.75" outlineLevel="0" r="119">
      <c r="B119" s="125"/>
      <c r="C119" s="220" t="s">
        <v>122</v>
      </c>
      <c r="D119" s="178" t="s">
        <v>28</v>
      </c>
      <c r="E119" s="178" t="s">
        <v>393</v>
      </c>
      <c r="F119" s="178" t="s">
        <v>306</v>
      </c>
      <c r="G119" s="250" t="s">
        <v>394</v>
      </c>
      <c r="H119" s="178" t="s">
        <v>402</v>
      </c>
      <c r="I119" s="208" t="n">
        <v>10</v>
      </c>
      <c r="J119" s="208" t="n">
        <v>10</v>
      </c>
      <c r="K119" s="196" t="n">
        <v>0</v>
      </c>
      <c r="L119" s="209" t="n">
        <f aca="false">I119+K119</f>
        <v>10</v>
      </c>
    </row>
    <row collapsed="false" customFormat="false" customHeight="true" hidden="false" ht="18.75" outlineLevel="0" r="120">
      <c r="B120" s="254" t="s">
        <v>409</v>
      </c>
      <c r="C120" s="140" t="s">
        <v>244</v>
      </c>
      <c r="D120" s="199" t="s">
        <v>28</v>
      </c>
      <c r="E120" s="215" t="s">
        <v>346</v>
      </c>
      <c r="F120" s="215" t="s">
        <v>410</v>
      </c>
      <c r="G120" s="216"/>
      <c r="H120" s="215"/>
      <c r="I120" s="200" t="n">
        <f aca="false">I132</f>
        <v>714.58</v>
      </c>
      <c r="J120" s="200" t="n">
        <f aca="false">J132</f>
        <v>812.43</v>
      </c>
      <c r="K120" s="200" t="n">
        <f aca="false">J120-L120</f>
        <v>-1052.31</v>
      </c>
      <c r="L120" s="200" t="n">
        <f aca="false">L132</f>
        <v>1864.74</v>
      </c>
    </row>
    <row collapsed="false" customFormat="false" customHeight="false" hidden="true" ht="12.75" outlineLevel="0" r="121">
      <c r="B121" s="255"/>
      <c r="C121" s="198"/>
      <c r="D121" s="199"/>
      <c r="E121" s="215"/>
      <c r="F121" s="215"/>
      <c r="G121" s="204"/>
      <c r="H121" s="215"/>
      <c r="I121" s="200"/>
      <c r="J121" s="200"/>
      <c r="K121" s="196"/>
      <c r="L121" s="196"/>
    </row>
    <row collapsed="false" customFormat="false" customHeight="false" hidden="true" ht="12.75" outlineLevel="0" r="122">
      <c r="B122" s="256"/>
      <c r="C122" s="198"/>
      <c r="D122" s="199"/>
      <c r="E122" s="215"/>
      <c r="F122" s="215"/>
      <c r="G122" s="204"/>
      <c r="H122" s="184"/>
      <c r="I122" s="208"/>
      <c r="J122" s="208"/>
      <c r="K122" s="196"/>
      <c r="L122" s="196"/>
    </row>
    <row collapsed="false" customFormat="false" customHeight="true" hidden="true" ht="12.75" outlineLevel="0" r="123">
      <c r="B123" s="256"/>
      <c r="C123" s="205" t="s">
        <v>405</v>
      </c>
      <c r="D123" s="178" t="s">
        <v>28</v>
      </c>
      <c r="E123" s="184" t="s">
        <v>346</v>
      </c>
      <c r="F123" s="184" t="s">
        <v>380</v>
      </c>
      <c r="G123" s="204" t="s">
        <v>322</v>
      </c>
      <c r="H123" s="184"/>
      <c r="I123" s="208"/>
      <c r="J123" s="208" t="e">
        <f aca="false">J124</f>
        <v>#NAME?</v>
      </c>
      <c r="K123" s="196"/>
      <c r="L123" s="196"/>
    </row>
    <row collapsed="false" customFormat="false" customHeight="false" hidden="true" ht="12.75" outlineLevel="0" r="124">
      <c r="B124" s="256"/>
      <c r="C124" s="212" t="s">
        <v>389</v>
      </c>
      <c r="D124" s="199" t="s">
        <v>28</v>
      </c>
      <c r="E124" s="215" t="s">
        <v>346</v>
      </c>
      <c r="F124" s="215" t="s">
        <v>380</v>
      </c>
      <c r="G124" s="204" t="s">
        <v>390</v>
      </c>
      <c r="H124" s="184"/>
      <c r="I124" s="208" t="n">
        <f aca="false">I125</f>
        <v>0</v>
      </c>
      <c r="J124" s="208" t="e">
        <f aca="false">J125</f>
        <v>#NAME?</v>
      </c>
      <c r="K124" s="196"/>
      <c r="L124" s="196"/>
    </row>
    <row collapsed="false" customFormat="false" customHeight="true" hidden="true" ht="12.75" outlineLevel="0" r="125">
      <c r="B125" s="256"/>
      <c r="C125" s="212" t="s">
        <v>411</v>
      </c>
      <c r="D125" s="199" t="s">
        <v>28</v>
      </c>
      <c r="E125" s="215" t="s">
        <v>346</v>
      </c>
      <c r="F125" s="215" t="s">
        <v>380</v>
      </c>
      <c r="G125" s="204" t="s">
        <v>412</v>
      </c>
      <c r="H125" s="184" t="s">
        <v>82</v>
      </c>
      <c r="I125" s="208" t="n">
        <f aca="false">I126</f>
        <v>0</v>
      </c>
      <c r="J125" s="208" t="e">
        <f aca="false">J126+#REF!</f>
        <v>#NAME?</v>
      </c>
      <c r="K125" s="196"/>
      <c r="L125" s="196"/>
    </row>
    <row collapsed="false" customFormat="false" customHeight="true" hidden="true" ht="12.75" outlineLevel="0" r="126">
      <c r="B126" s="256"/>
      <c r="C126" s="206" t="s">
        <v>311</v>
      </c>
      <c r="D126" s="178" t="s">
        <v>28</v>
      </c>
      <c r="E126" s="184" t="s">
        <v>346</v>
      </c>
      <c r="F126" s="184" t="s">
        <v>380</v>
      </c>
      <c r="G126" s="204" t="s">
        <v>412</v>
      </c>
      <c r="H126" s="184" t="s">
        <v>312</v>
      </c>
      <c r="I126" s="208" t="n">
        <v>0</v>
      </c>
      <c r="J126" s="208" t="n">
        <v>0</v>
      </c>
      <c r="K126" s="196"/>
      <c r="L126" s="196"/>
    </row>
    <row collapsed="false" customFormat="false" customHeight="false" hidden="true" ht="12.75" outlineLevel="0" r="127">
      <c r="B127" s="255"/>
      <c r="C127" s="214"/>
      <c r="D127" s="178"/>
      <c r="E127" s="184"/>
      <c r="F127" s="184"/>
      <c r="G127" s="204"/>
      <c r="H127" s="184"/>
      <c r="I127" s="208"/>
      <c r="J127" s="208"/>
      <c r="K127" s="196"/>
      <c r="L127" s="196"/>
    </row>
    <row collapsed="false" customFormat="false" customHeight="true" hidden="true" ht="12.75" outlineLevel="0" r="128">
      <c r="B128" s="255"/>
      <c r="C128" s="198"/>
      <c r="D128" s="199"/>
      <c r="E128" s="215"/>
      <c r="F128" s="215"/>
      <c r="G128" s="216"/>
      <c r="H128" s="215"/>
      <c r="I128" s="200"/>
      <c r="J128" s="200"/>
      <c r="K128" s="196"/>
      <c r="L128" s="196"/>
    </row>
    <row collapsed="false" customFormat="false" customHeight="true" hidden="true" ht="12.75" outlineLevel="0" r="129">
      <c r="B129" s="255"/>
      <c r="C129" s="198"/>
      <c r="D129" s="199"/>
      <c r="E129" s="215"/>
      <c r="F129" s="215"/>
      <c r="G129" s="216"/>
      <c r="H129" s="215"/>
      <c r="I129" s="200"/>
      <c r="J129" s="200"/>
      <c r="K129" s="196"/>
      <c r="L129" s="196"/>
    </row>
    <row collapsed="false" customFormat="false" customHeight="true" hidden="true" ht="12.75" outlineLevel="0" r="130">
      <c r="B130" s="255"/>
      <c r="C130" s="198"/>
      <c r="D130" s="199"/>
      <c r="E130" s="215"/>
      <c r="F130" s="215"/>
      <c r="G130" s="216"/>
      <c r="H130" s="215"/>
      <c r="I130" s="200"/>
      <c r="J130" s="200"/>
      <c r="K130" s="196"/>
      <c r="L130" s="196"/>
    </row>
    <row collapsed="false" customFormat="false" customHeight="true" hidden="true" ht="12.75" outlineLevel="0" r="131">
      <c r="B131" s="255"/>
      <c r="C131" s="198"/>
      <c r="D131" s="199"/>
      <c r="E131" s="215"/>
      <c r="F131" s="215"/>
      <c r="G131" s="216"/>
      <c r="H131" s="215"/>
      <c r="I131" s="200"/>
      <c r="J131" s="200"/>
      <c r="K131" s="196"/>
      <c r="L131" s="196"/>
    </row>
    <row collapsed="false" customFormat="false" customHeight="true" hidden="false" ht="28.5" outlineLevel="0" r="132">
      <c r="B132" s="255"/>
      <c r="C132" s="198" t="s">
        <v>338</v>
      </c>
      <c r="D132" s="199" t="s">
        <v>28</v>
      </c>
      <c r="E132" s="215" t="s">
        <v>346</v>
      </c>
      <c r="F132" s="215" t="s">
        <v>380</v>
      </c>
      <c r="G132" s="216" t="s">
        <v>337</v>
      </c>
      <c r="H132" s="215"/>
      <c r="I132" s="200" t="n">
        <f aca="false">I133</f>
        <v>714.58</v>
      </c>
      <c r="J132" s="200" t="n">
        <f aca="false">J133</f>
        <v>812.43</v>
      </c>
      <c r="K132" s="200" t="n">
        <f aca="false">J132-L132</f>
        <v>-1052.31</v>
      </c>
      <c r="L132" s="200" t="n">
        <f aca="false">L133</f>
        <v>1864.74</v>
      </c>
    </row>
    <row collapsed="false" customFormat="false" customHeight="true" hidden="false" ht="42.75" outlineLevel="0" r="133">
      <c r="B133" s="256"/>
      <c r="C133" s="257" t="s">
        <v>413</v>
      </c>
      <c r="D133" s="199" t="s">
        <v>28</v>
      </c>
      <c r="E133" s="215" t="s">
        <v>346</v>
      </c>
      <c r="F133" s="215" t="s">
        <v>380</v>
      </c>
      <c r="G133" s="215" t="s">
        <v>414</v>
      </c>
      <c r="H133" s="215"/>
      <c r="I133" s="200" t="n">
        <f aca="false">I134+I139</f>
        <v>714.58</v>
      </c>
      <c r="J133" s="200" t="n">
        <f aca="false">J134</f>
        <v>812.43</v>
      </c>
      <c r="K133" s="201" t="n">
        <v>-497.03</v>
      </c>
      <c r="L133" s="201" t="n">
        <f aca="false">L134</f>
        <v>1864.74</v>
      </c>
    </row>
    <row collapsed="false" customFormat="false" customHeight="true" hidden="false" ht="58.5" outlineLevel="0" r="134">
      <c r="B134" s="256"/>
      <c r="C134" s="212" t="s">
        <v>415</v>
      </c>
      <c r="D134" s="199" t="s">
        <v>28</v>
      </c>
      <c r="E134" s="215" t="s">
        <v>346</v>
      </c>
      <c r="F134" s="215" t="s">
        <v>380</v>
      </c>
      <c r="G134" s="184" t="s">
        <v>414</v>
      </c>
      <c r="H134" s="184" t="s">
        <v>82</v>
      </c>
      <c r="I134" s="208" t="n">
        <f aca="false">I135+I136</f>
        <v>610.49</v>
      </c>
      <c r="J134" s="208" t="n">
        <f aca="false">J135+J136</f>
        <v>812.43</v>
      </c>
      <c r="K134" s="208" t="n">
        <v>-497.03</v>
      </c>
      <c r="L134" s="208" t="n">
        <f aca="false">L135+L136+L137+L138+L139</f>
        <v>1864.74</v>
      </c>
    </row>
    <row collapsed="false" customFormat="false" customHeight="true" hidden="false" ht="42.75" outlineLevel="0" r="135">
      <c r="B135" s="256"/>
      <c r="C135" s="206" t="s">
        <v>311</v>
      </c>
      <c r="D135" s="178" t="s">
        <v>28</v>
      </c>
      <c r="E135" s="184" t="s">
        <v>346</v>
      </c>
      <c r="F135" s="184" t="s">
        <v>380</v>
      </c>
      <c r="G135" s="204" t="s">
        <v>414</v>
      </c>
      <c r="H135" s="184" t="s">
        <v>312</v>
      </c>
      <c r="I135" s="208" t="n">
        <v>468.89</v>
      </c>
      <c r="J135" s="208" t="n">
        <f aca="false">623.97</f>
        <v>623.97</v>
      </c>
      <c r="K135" s="209" t="n">
        <v>-396.03</v>
      </c>
      <c r="L135" s="209" t="n">
        <v>681.52</v>
      </c>
    </row>
    <row collapsed="false" customFormat="false" customHeight="true" hidden="false" ht="16.5" outlineLevel="0" r="136">
      <c r="B136" s="256"/>
      <c r="C136" s="206" t="s">
        <v>318</v>
      </c>
      <c r="D136" s="178" t="s">
        <v>28</v>
      </c>
      <c r="E136" s="184" t="s">
        <v>346</v>
      </c>
      <c r="F136" s="184" t="s">
        <v>380</v>
      </c>
      <c r="G136" s="204" t="s">
        <v>414</v>
      </c>
      <c r="H136" s="184" t="s">
        <v>319</v>
      </c>
      <c r="I136" s="208" t="n">
        <v>141.6</v>
      </c>
      <c r="J136" s="208" t="n">
        <v>188.46</v>
      </c>
      <c r="K136" s="196" t="n">
        <v>-101</v>
      </c>
      <c r="L136" s="209" t="n">
        <v>205.82</v>
      </c>
    </row>
    <row collapsed="false" customFormat="false" customHeight="true" hidden="false" ht="42.75" outlineLevel="0" r="137">
      <c r="B137" s="256"/>
      <c r="C137" s="206" t="s">
        <v>311</v>
      </c>
      <c r="D137" s="178" t="s">
        <v>28</v>
      </c>
      <c r="E137" s="184" t="s">
        <v>346</v>
      </c>
      <c r="F137" s="184" t="s">
        <v>380</v>
      </c>
      <c r="G137" s="204" t="s">
        <v>416</v>
      </c>
      <c r="H137" s="184" t="s">
        <v>312</v>
      </c>
      <c r="I137" s="208"/>
      <c r="J137" s="208"/>
      <c r="K137" s="196"/>
      <c r="L137" s="209" t="n">
        <v>555.49</v>
      </c>
    </row>
    <row collapsed="false" customFormat="false" customHeight="true" hidden="false" ht="16.5" outlineLevel="0" r="138">
      <c r="B138" s="256"/>
      <c r="C138" s="206" t="s">
        <v>318</v>
      </c>
      <c r="D138" s="178" t="s">
        <v>28</v>
      </c>
      <c r="E138" s="184" t="s">
        <v>346</v>
      </c>
      <c r="F138" s="184" t="s">
        <v>380</v>
      </c>
      <c r="G138" s="204" t="s">
        <v>416</v>
      </c>
      <c r="H138" s="184" t="s">
        <v>319</v>
      </c>
      <c r="I138" s="208"/>
      <c r="J138" s="208"/>
      <c r="K138" s="196"/>
      <c r="L138" s="209" t="n">
        <v>167.75</v>
      </c>
    </row>
    <row collapsed="false" customFormat="false" customHeight="true" hidden="false" ht="62.25" outlineLevel="0" r="139">
      <c r="B139" s="256"/>
      <c r="C139" s="222" t="s">
        <v>417</v>
      </c>
      <c r="D139" s="199" t="s">
        <v>28</v>
      </c>
      <c r="E139" s="215" t="s">
        <v>346</v>
      </c>
      <c r="F139" s="215" t="s">
        <v>380</v>
      </c>
      <c r="G139" s="216" t="s">
        <v>418</v>
      </c>
      <c r="H139" s="215" t="s">
        <v>82</v>
      </c>
      <c r="I139" s="200" t="n">
        <f aca="false">I140+I141+I142</f>
        <v>104.09</v>
      </c>
      <c r="J139" s="200" t="n">
        <f aca="false">J140+J141</f>
        <v>0</v>
      </c>
      <c r="K139" s="201" t="n">
        <v>-246.7</v>
      </c>
      <c r="L139" s="201" t="n">
        <f aca="false">L140+L141+L143+L144</f>
        <v>254.16</v>
      </c>
    </row>
    <row collapsed="false" customFormat="false" customHeight="true" hidden="false" ht="47.25" outlineLevel="0" r="140">
      <c r="B140" s="256"/>
      <c r="C140" s="206" t="s">
        <v>311</v>
      </c>
      <c r="D140" s="178" t="s">
        <v>28</v>
      </c>
      <c r="E140" s="184" t="s">
        <v>346</v>
      </c>
      <c r="F140" s="184" t="s">
        <v>380</v>
      </c>
      <c r="G140" s="204" t="s">
        <v>418</v>
      </c>
      <c r="H140" s="184" t="s">
        <v>312</v>
      </c>
      <c r="I140" s="208" t="n">
        <v>80.09</v>
      </c>
      <c r="J140" s="208" t="n">
        <v>0</v>
      </c>
      <c r="K140" s="196" t="n">
        <v>-189.5</v>
      </c>
      <c r="L140" s="209" t="n">
        <v>121.54</v>
      </c>
    </row>
    <row collapsed="false" customFormat="false" customHeight="true" hidden="false" ht="18.75" outlineLevel="0" r="141">
      <c r="B141" s="256"/>
      <c r="C141" s="206" t="s">
        <v>318</v>
      </c>
      <c r="D141" s="178" t="s">
        <v>28</v>
      </c>
      <c r="E141" s="184" t="s">
        <v>346</v>
      </c>
      <c r="F141" s="184" t="s">
        <v>380</v>
      </c>
      <c r="G141" s="204" t="s">
        <v>418</v>
      </c>
      <c r="H141" s="184" t="s">
        <v>319</v>
      </c>
      <c r="I141" s="208" t="n">
        <v>24</v>
      </c>
      <c r="J141" s="208" t="n">
        <v>0</v>
      </c>
      <c r="K141" s="196" t="n">
        <v>-57.2</v>
      </c>
      <c r="L141" s="209" t="n">
        <v>36.7</v>
      </c>
    </row>
    <row collapsed="false" customFormat="false" customHeight="true" hidden="true" ht="12.75" outlineLevel="0" r="142">
      <c r="B142" s="256"/>
      <c r="C142" s="214" t="s">
        <v>329</v>
      </c>
      <c r="D142" s="178" t="s">
        <v>28</v>
      </c>
      <c r="E142" s="178" t="s">
        <v>393</v>
      </c>
      <c r="F142" s="178" t="s">
        <v>306</v>
      </c>
      <c r="G142" s="250" t="s">
        <v>418</v>
      </c>
      <c r="H142" s="178" t="s">
        <v>330</v>
      </c>
      <c r="I142" s="208"/>
      <c r="J142" s="208"/>
      <c r="K142" s="196" t="n">
        <v>0</v>
      </c>
      <c r="L142" s="209" t="n">
        <f aca="false">I142+K142</f>
        <v>0</v>
      </c>
    </row>
    <row collapsed="false" customFormat="false" customHeight="true" hidden="false" ht="44.25" outlineLevel="0" r="143">
      <c r="B143" s="256"/>
      <c r="C143" s="206" t="s">
        <v>311</v>
      </c>
      <c r="D143" s="178" t="s">
        <v>28</v>
      </c>
      <c r="E143" s="178" t="s">
        <v>346</v>
      </c>
      <c r="F143" s="178" t="s">
        <v>380</v>
      </c>
      <c r="G143" s="204" t="s">
        <v>416</v>
      </c>
      <c r="H143" s="178" t="s">
        <v>312</v>
      </c>
      <c r="I143" s="208"/>
      <c r="J143" s="208"/>
      <c r="K143" s="196"/>
      <c r="L143" s="209" t="n">
        <v>73.67</v>
      </c>
    </row>
    <row collapsed="false" customFormat="false" customHeight="true" hidden="false" ht="16.5" outlineLevel="0" r="144">
      <c r="B144" s="256"/>
      <c r="C144" s="206" t="s">
        <v>318</v>
      </c>
      <c r="D144" s="178" t="s">
        <v>28</v>
      </c>
      <c r="E144" s="178" t="s">
        <v>346</v>
      </c>
      <c r="F144" s="178" t="s">
        <v>380</v>
      </c>
      <c r="G144" s="204" t="s">
        <v>416</v>
      </c>
      <c r="H144" s="178" t="s">
        <v>319</v>
      </c>
      <c r="I144" s="208"/>
      <c r="J144" s="208"/>
      <c r="K144" s="196"/>
      <c r="L144" s="209" t="n">
        <v>22.25</v>
      </c>
    </row>
    <row collapsed="false" customFormat="false" customHeight="true" hidden="false" ht="12.75" outlineLevel="0" r="145">
      <c r="B145" s="255"/>
      <c r="C145" s="222" t="s">
        <v>419</v>
      </c>
      <c r="D145" s="199"/>
      <c r="E145" s="215"/>
      <c r="F145" s="215"/>
      <c r="G145" s="222"/>
      <c r="H145" s="215"/>
      <c r="I145" s="200"/>
      <c r="J145" s="200" t="n">
        <v>65</v>
      </c>
      <c r="K145" s="196"/>
      <c r="L145" s="196"/>
    </row>
    <row collapsed="false" customFormat="false" customHeight="true" hidden="false" ht="15.75" outlineLevel="0" r="146">
      <c r="B146" s="255"/>
      <c r="C146" s="258" t="s">
        <v>256</v>
      </c>
      <c r="D146" s="258"/>
      <c r="E146" s="258"/>
      <c r="F146" s="258"/>
      <c r="G146" s="258"/>
      <c r="H146" s="258"/>
      <c r="I146" s="259" t="e">
        <f aca="false">I18+I32+I52+I66+I78+I115+I133+I74+I101+I44</f>
        <v>#NAME?</v>
      </c>
      <c r="J146" s="260" t="e">
        <f aca="false">J16+#REF!+J51+J56+J108+J120+J145</f>
        <v>#NAME?</v>
      </c>
      <c r="K146" s="259" t="n">
        <v>-1060.14</v>
      </c>
      <c r="L146" s="259" t="n">
        <f aca="false">L18+L32+L52+L66+L78+L115+L133+L74+L101+L106</f>
        <v>3932.75</v>
      </c>
    </row>
  </sheetData>
  <mergeCells count="4">
    <mergeCell ref="H1:L2"/>
    <mergeCell ref="B3:L3"/>
    <mergeCell ref="H5:I5"/>
    <mergeCell ref="C146:H146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7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OpenOffice.org/3.2$Win32 OpenOffice.org_project/320m19$Build-9505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