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3"/>
  </bookViews>
  <sheets>
    <sheet name="прил   5" sheetId="1" r:id="rId1"/>
    <sheet name="прил 9" sheetId="2" r:id="rId2"/>
    <sheet name="прил  11" sheetId="3" r:id="rId3"/>
    <sheet name="прил13" sheetId="4" r:id="rId4"/>
  </sheets>
  <definedNames>
    <definedName name="_Toc105952697" localSheetId="1">'прил 9'!#REF!</definedName>
    <definedName name="_Toc105952698" localSheetId="1">'прил 9'!#REF!</definedName>
    <definedName name="_xlnm.Print_Area" localSheetId="0">'прил   5'!$A$1:$P$61</definedName>
    <definedName name="_xlnm.Print_Area" localSheetId="2">'прил  11'!$A$1:$M$87</definedName>
    <definedName name="_xlnm.Print_Area" localSheetId="1">'прил 9'!$A$1:$J$36</definedName>
    <definedName name="_xlnm.Print_Area" localSheetId="3">'прил13'!$A$1:$L$103</definedName>
    <definedName name="п" localSheetId="2">#REF!</definedName>
    <definedName name="п" localSheetId="1">#REF!</definedName>
    <definedName name="п" localSheetId="3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<sst xmlns="http://schemas.openxmlformats.org/spreadsheetml/2006/main" count="1054" uniqueCount="304">
  <si>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</si>
  <si>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</si>
  <si>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</si>
  <si>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</si>
  <si>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</si>
  <si>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</si>
  <si>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</si>
  <si>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</si>
  <si>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</si>
  <si>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</si>
  <si>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Наименование</t>
  </si>
  <si>
    <t>Код главы администратора*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</si>
  <si>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</si>
  <si>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</si>
  <si>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</si>
  <si>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</si>
  <si>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</si>
  <si>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</si>
  <si>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</si>
  <si>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</si>
  <si>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</si>
  <si>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</si>
  <si>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</si>
  <si>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</si>
  <si>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</si>
  <si>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</si>
  <si>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</si>
  <si>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</si>
  <si>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</si>
  <si>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</si>
  <si>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</si>
  <si>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</si>
  <si>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</si>
  <si>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</si>
  <si>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</si>
  <si>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</si>
  <si>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</si>
  <si>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</si>
  <si>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6</t>
  </si>
  <si>
    <t>7</t>
  </si>
  <si>
    <t>0100</t>
  </si>
  <si>
    <t>0104</t>
  </si>
  <si>
    <t>0300</t>
  </si>
  <si>
    <t>0314</t>
  </si>
  <si>
    <t>0400</t>
  </si>
  <si>
    <t>0800</t>
  </si>
  <si>
    <t>0801</t>
  </si>
  <si>
    <t>1100</t>
  </si>
  <si>
    <t>Другие вопросы в области физической культуры и спорта</t>
  </si>
  <si>
    <t>1105</t>
  </si>
  <si>
    <t>1 03 02000 01 0000 110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</si>
  <si>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</si>
  <si>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</si>
  <si>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</si>
  <si>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</si>
  <si>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</si>
  <si>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</si>
  <si>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</si>
  <si>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</si>
  <si>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</si>
  <si>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</si>
  <si>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</si>
  <si>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</si>
  <si>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</si>
  <si>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</si>
  <si>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</si>
  <si>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</si>
  <si>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</si>
  <si>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</si>
  <si>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</si>
  <si>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</si>
  <si>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</si>
  <si>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</si>
  <si>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</si>
  <si>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</si>
  <si>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</si>
  <si>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</si>
  <si>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05</t>
  </si>
  <si>
    <t>08</t>
  </si>
  <si>
    <t xml:space="preserve">Культура 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</si>
  <si>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</si>
  <si>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</si>
  <si>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</si>
  <si>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</si>
  <si>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</si>
  <si>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</si>
  <si>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</si>
  <si>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</si>
  <si>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</si>
  <si>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</si>
  <si>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</si>
  <si>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</si>
  <si>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</si>
  <si>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</si>
  <si>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</si>
  <si>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</si>
  <si>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</si>
  <si>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</si>
  <si>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</si>
  <si>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</si>
  <si>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</si>
  <si>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</si>
  <si>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</si>
  <si>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</si>
  <si>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</si>
  <si>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</si>
  <si>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</si>
  <si>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</si>
  <si>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</si>
  <si>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</si>
  <si>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</si>
  <si>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</si>
  <si>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</si>
  <si>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</si>
  <si>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</si>
  <si>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</si>
  <si>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</si>
  <si>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</si>
  <si>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</si>
  <si>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</si>
  <si>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</si>
  <si>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</si>
  <si>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</si>
  <si>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</si>
  <si>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</si>
  <si>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</si>
  <si>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</si>
  <si>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</si>
  <si>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</si>
  <si>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</si>
  <si>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</si>
  <si>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0111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</si>
  <si>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</si>
  <si>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</si>
  <si>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</si>
  <si>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</si>
  <si>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</si>
  <si>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Иные межбюджетные трансферты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</si>
  <si>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</si>
  <si>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</si>
  <si>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</si>
  <si>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</si>
  <si>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</si>
  <si>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</si>
  <si>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</si>
  <si>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</si>
  <si>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</si>
  <si>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</si>
  <si>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</si>
  <si>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</si>
  <si>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</si>
  <si>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0110300000</t>
  </si>
  <si>
    <t>0309</t>
  </si>
  <si>
    <t>0412</t>
  </si>
  <si>
    <t>010А101100</t>
  </si>
  <si>
    <t>010А101110</t>
  </si>
  <si>
    <t>010А101190</t>
  </si>
  <si>
    <t>990000Ш600</t>
  </si>
  <si>
    <t>АВЦП" Обеспечение деятельности Администрации МО Хабаровское сельское поселение на 2015-2018 гг.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</si>
  <si>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Хабаровского сельского поселения на 2015-2018гг"</t>
  </si>
  <si>
    <t>Муниципальная программа "Комплексное развитие территории Хабаровского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</si>
  <si>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</si>
  <si>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</si>
  <si>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</si>
  <si>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</si>
  <si>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</si>
  <si>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0110351180</t>
  </si>
  <si>
    <t>НАЦИОНАЛЬНАЯ ОБОРОНА</t>
  </si>
  <si>
    <t>Мобилизационная и вневойсковая подготовка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</si>
  <si>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</si>
  <si>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</si>
  <si>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</si>
  <si>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</si>
  <si>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t>0203</t>
  </si>
  <si>
    <t>0200</t>
  </si>
  <si>
    <t>8</t>
  </si>
  <si>
    <t>0100000</t>
  </si>
  <si>
    <t>0100801</t>
  </si>
  <si>
    <t>122</t>
  </si>
  <si>
    <t>99</t>
  </si>
  <si>
    <t>9990000</t>
  </si>
  <si>
    <t>999</t>
  </si>
  <si>
    <t>1 06 06033 10 0000 110</t>
  </si>
  <si>
    <t>Приложение 11</t>
  </si>
  <si>
    <t>Дотации бюджетам сельских поселений на выравнивание бюджетной обеспеченности</t>
  </si>
  <si>
    <t>990А018000</t>
  </si>
  <si>
    <t>101 00000 00 0000 000</t>
  </si>
  <si>
    <t>Дотации бюджетам бюджетной системы Российской Федерации</t>
  </si>
  <si>
    <t>1.2</t>
  </si>
  <si>
    <t>1.3</t>
  </si>
  <si>
    <t>1.4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</si>
  <si>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</si>
  <si>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Подпрограмма "Повышение качества управления муниципальным имуществом и земельными ресурсами Хабаровского сельского поселения на 2018-2020г"</t>
  </si>
  <si>
    <t>Изменения  (+/-)</t>
  </si>
  <si>
    <t>Изменения (+/ -)</t>
  </si>
  <si>
    <t>Изменения (+/-)</t>
  </si>
  <si>
    <t>10</t>
  </si>
  <si>
    <t>Жилищно-коммунальное хозяйство</t>
  </si>
  <si>
    <t>Благоустройство</t>
  </si>
  <si>
    <t>0120000000</t>
  </si>
  <si>
    <t>0120100000</t>
  </si>
  <si>
    <t>Штрафы,пени</t>
  </si>
  <si>
    <t>853</t>
  </si>
  <si>
    <t>Штрафы, пени</t>
  </si>
  <si>
    <t>0130300001</t>
  </si>
  <si>
    <t>0500</t>
  </si>
  <si>
    <t>0503</t>
  </si>
  <si>
    <t>1.1</t>
  </si>
  <si>
    <t>Обеспечение проведения выборов и референдумов</t>
  </si>
  <si>
    <t>0107</t>
  </si>
  <si>
    <t>Сумма с учетом изменений на 2019 год тыс.руб.</t>
  </si>
  <si>
    <t>Поступление доходов в бюджет муниципального образования Хабаровское сельское поселение в 2019 году</t>
  </si>
  <si>
    <t>Распределение    
бюджета муниципального образования  Хабаровское сельское поселение  по разделам и подразделам функциональной классификации расходов на 2019  год</t>
  </si>
  <si>
    <t>2019г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</si>
  <si>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"Хабаровское сельское поселение" на 2019 год</t>
  </si>
  <si>
    <t>Сумма на 2019г</t>
  </si>
  <si>
    <t>Сумма  с учетом  изменений на  2019 год                      тыс.рублей</t>
  </si>
  <si>
    <t>Ведомственная структура расходов бюджета муниципального образования Хабаровское сельское поселение на 2019 год</t>
  </si>
  <si>
    <t>РЕЗЕРВНЫЕ ФОНДЫ</t>
  </si>
  <si>
    <t>Субвенция на осуществление первичного воинского учета на территориях, где отсутствуют военные комиссариаты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</si>
  <si>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36"/>
        <rFont val="Times New Roman"/>
        <family val="1"/>
      </rPr>
      <t>1</t>
    </r>
    <r>
      <rPr>
        <sz val="36"/>
        <rFont val="Times New Roman"/>
        <family val="1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</si>
  <si>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36"/>
        <rFont val="Times New Roman"/>
        <family val="1"/>
      </rPr>
      <t xml:space="preserve"> </t>
    </r>
    <r>
      <rPr>
        <i/>
        <sz val="36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</si>
  <si>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36"/>
        <color indexed="10"/>
        <rFont val="Times New Roman"/>
        <family val="1"/>
      </rPr>
      <t xml:space="preserve"> </t>
    </r>
  </si>
  <si>
    <t>Сумма с учетом изменений на 2019 год    тыс.рублей</t>
  </si>
  <si>
    <t>ЖИЛИЩНО-КОММУНАЛЬНОЕ ХОЗЯЙСТВО</t>
  </si>
  <si>
    <t>ОБЩЕГОСУДАРСТВЕННЫЕ ВОПРОСЫ</t>
  </si>
  <si>
    <t>КУЛЬТУРА, КИНЕМАТОГРАФИЯ</t>
  </si>
  <si>
    <t xml:space="preserve">ФИЗИЧЕСКАЯ КУЛЬТУРА И СПОРТ </t>
  </si>
  <si>
    <t>ИТОГО РАСХОДОВ</t>
  </si>
  <si>
    <t>Муниципальная программа "Комплексное развитие территории Хабаровского сельского поселения"</t>
  </si>
  <si>
    <t>Подпрограмма "Развитие  экономического и налогового потенциала Хабаровского сельского поселения"</t>
  </si>
  <si>
    <t>Подпрограмма "Устойчивое развитие систем жизнеобеспечения  Хабаровского сельского поселения"</t>
  </si>
  <si>
    <t>Подпрограмма "Развитие социально-культурной сферы Хабаровского сельского поселения"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</si>
  <si>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</si>
  <si>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</si>
  <si>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</si>
  <si>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сельского поселения"</t>
  </si>
  <si>
    <t>Муниципальная программа "Комплексное развитие территории Хабаровское сельского поселения"</t>
  </si>
  <si>
    <t>202 35118 10 0000 150</t>
  </si>
  <si>
    <t>2 02 03015 10 0000 150</t>
  </si>
  <si>
    <t>2 02 15001 10 0000 150</t>
  </si>
  <si>
    <t>2 02 15000 00 0000 150</t>
  </si>
  <si>
    <t>2 02 10000 00 0000 150</t>
  </si>
  <si>
    <t xml:space="preserve">Иные межбюджетные трансферты   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</si>
  <si>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</si>
  <si>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Субсидия на оплату труда работникам бюджетной сферы</t>
  </si>
  <si>
    <t>01301S8500</t>
  </si>
  <si>
    <t>01303S8500</t>
  </si>
  <si>
    <t>010А1S8500</t>
  </si>
  <si>
    <t>990А0S8500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</si>
  <si>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</si>
  <si>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Развитие молодежной политики в рамках подпрограммы "Развитие социально-культурной сферы"</t>
  </si>
  <si>
    <t>Фонд оплаты труда государственных (муниципальных) органов</t>
  </si>
  <si>
    <t>010А100000</t>
  </si>
  <si>
    <t>Приложение 5</t>
  </si>
  <si>
    <t>Приложение 13</t>
  </si>
  <si>
    <t xml:space="preserve"> 2 02 40000 00 0000 150</t>
  </si>
  <si>
    <t>202 45160 10 0000 150</t>
  </si>
  <si>
    <t xml:space="preserve"> </t>
  </si>
  <si>
    <t>Субвенции бюджетам сельских поселенйи на осуществление первичного воинского учета на территориях, где отсутствуют военные комиссариаты</t>
  </si>
  <si>
    <t>к решению сессии сельского Совета депутатов №5/4 от 28.02.2019г   "о внесении изменений и дополнений в бюджет МО Хабаровское сельское поселение на 2019год и на плановый период 2020-2021 годов"</t>
  </si>
  <si>
    <t>Сумма  с учетом изменений на 2019 год тыс.рублей</t>
  </si>
  <si>
    <t>к решению сельского Совета депутатов №5/4 от 28.02.2019г "О   внесении изменений и дополнений в бюджет МО Хабаровское сельское поселение на 2019г и на плановый период 2020-2021 годов"</t>
  </si>
  <si>
    <t xml:space="preserve">Приложение  9
к решению  сессии сельского Совета депутатов №5/4 от 28.02.2019г "о внесении изменений и дополнений в бюджет МО  Хабаровское СП на 2019 год и на плановый период 2020 - 2021 годов"
</t>
  </si>
  <si>
    <t>к решению сессии сельского Совета депутатов №5/4 от 28.02.2019г "О внесении изменений и дополнений в бюджет МО Хабаровское         СП на 2019г и на плановый период 2020-2021годов"</t>
  </si>
  <si>
    <t>25170</t>
  </si>
  <si>
    <t>83360</t>
  </si>
  <si>
    <t>32050</t>
  </si>
  <si>
    <t>106140</t>
  </si>
  <si>
    <t>118540</t>
  </si>
  <si>
    <t>392540</t>
  </si>
  <si>
    <t>1230</t>
  </si>
  <si>
    <t>21050</t>
  </si>
  <si>
    <t>69720</t>
  </si>
  <si>
    <t>61050</t>
  </si>
  <si>
    <t>202170</t>
  </si>
  <si>
    <t>1000</t>
  </si>
  <si>
    <t>10000</t>
  </si>
  <si>
    <t>178960</t>
  </si>
  <si>
    <t>592610</t>
  </si>
  <si>
    <t>09</t>
  </si>
  <si>
    <t>Обеспечение пожарной безопасности</t>
  </si>
  <si>
    <t>0120300000</t>
  </si>
  <si>
    <t>990000Ш500</t>
  </si>
  <si>
    <t>0120240000</t>
  </si>
  <si>
    <t>Подпрограмма "Устойчивое развитие систем жизнеобеспечения Хабаровского сельского поселения"</t>
  </si>
  <si>
    <t>00</t>
  </si>
  <si>
    <t xml:space="preserve">Итого </t>
  </si>
  <si>
    <t>0310</t>
  </si>
  <si>
    <t xml:space="preserve">Обеспечение защиты населения и территории поселения от чрезвычайных ситуаций природного и техногенного характера  </t>
  </si>
  <si>
    <t>Развитие физической культуры и спорта</t>
  </si>
  <si>
    <t>Остатки на начало года на 01.01.2019г</t>
  </si>
  <si>
    <t>0110400000</t>
  </si>
  <si>
    <t>01000000000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</si>
  <si>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сельское поселение"</t>
  </si>
  <si>
    <t>243</t>
  </si>
  <si>
    <t>Закупка товаров, работ  и услуг в целях капитального ремонта государственного(муниципального) имущества</t>
  </si>
  <si>
    <t>0120200000</t>
  </si>
  <si>
    <t>Обеспечивающая подпрограмма" Обеспечение деятельности Администрации МО Хабаровское сельское поселение"</t>
  </si>
  <si>
    <t>Обеспечение безопасности населения</t>
  </si>
  <si>
    <t xml:space="preserve">Защита  населения и территории поселения от чрезвычайных ситуаций природного и техногенного характера,гражданская оборона 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</si>
  <si>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</si>
  <si>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 xml:space="preserve">Защита населения и территории поселения от чрезвычайных ситуаций природного и техногенного характера, гражданская оборона  </t>
  </si>
  <si>
    <t xml:space="preserve"> Благоустройства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</si>
</sst>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</numFmts>
  <fonts count="9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50"/>
      <name val="Times New Roman"/>
      <family val="1"/>
    </font>
    <font>
      <sz val="60"/>
      <name val="Times New Roman"/>
      <family val="1"/>
    </font>
    <font>
      <sz val="72"/>
      <name val="Times New Roman"/>
      <family val="1"/>
    </font>
    <font>
      <sz val="65"/>
      <name val="Arial Cyr"/>
      <family val="0"/>
    </font>
    <font>
      <sz val="60"/>
      <name val="Arial Cyr"/>
      <family val="0"/>
    </font>
    <font>
      <sz val="42"/>
      <name val="Times New Roman"/>
      <family val="1"/>
    </font>
    <font>
      <sz val="26"/>
      <name val="Times New Roman"/>
      <family val="1"/>
    </font>
    <font>
      <vertAlign val="superscript"/>
      <sz val="36"/>
      <name val="Times New Roman"/>
      <family val="1"/>
    </font>
    <font>
      <i/>
      <sz val="36"/>
      <name val="Times New Roman"/>
      <family val="1"/>
    </font>
    <font>
      <i/>
      <sz val="36"/>
      <color indexed="10"/>
      <name val="Times New Roman"/>
      <family val="1"/>
    </font>
    <font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sz val="46"/>
      <name val="Times New Roman"/>
      <family val="1"/>
    </font>
    <font>
      <b/>
      <sz val="72"/>
      <name val="Times New Roman"/>
      <family val="1"/>
    </font>
    <font>
      <sz val="72"/>
      <color indexed="8"/>
      <name val="Times New Roman"/>
      <family val="1"/>
    </font>
    <font>
      <b/>
      <sz val="70"/>
      <name val="Times New Roman"/>
      <family val="1"/>
    </font>
    <font>
      <b/>
      <sz val="70"/>
      <color indexed="8"/>
      <name val="Times New Roman"/>
      <family val="1"/>
    </font>
    <font>
      <sz val="70"/>
      <name val="Times New Roman"/>
      <family val="1"/>
    </font>
    <font>
      <b/>
      <sz val="68"/>
      <name val="Times New Roman"/>
      <family val="1"/>
    </font>
    <font>
      <sz val="68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b/>
      <sz val="60"/>
      <name val="Times New Roman"/>
      <family val="1"/>
    </font>
    <font>
      <b/>
      <sz val="52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b/>
      <sz val="40"/>
      <name val="Times New Roman"/>
      <family val="1"/>
    </font>
    <font>
      <b/>
      <sz val="52"/>
      <color indexed="8"/>
      <name val="Times New Roman"/>
      <family val="1"/>
    </font>
    <font>
      <sz val="52"/>
      <name val="Times New Roman"/>
      <family val="1"/>
    </font>
    <font>
      <sz val="55"/>
      <color indexed="8"/>
      <name val="Times New Roman"/>
      <family val="1"/>
    </font>
    <font>
      <sz val="40"/>
      <color indexed="8"/>
      <name val="Times New Roman"/>
      <family val="1"/>
    </font>
    <font>
      <sz val="52"/>
      <color indexed="8"/>
      <name val="Times New Roman"/>
      <family val="1"/>
    </font>
    <font>
      <sz val="60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0" borderId="0">
      <alignment/>
      <protection/>
    </xf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78" fillId="0" borderId="0">
      <alignment/>
      <protection/>
    </xf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33" fillId="33" borderId="10" xfId="0" applyFont="1" applyFill="1" applyBorder="1" applyAlignment="1">
      <alignment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wrapText="1"/>
    </xf>
    <xf numFmtId="0" fontId="36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center" wrapText="1"/>
    </xf>
    <xf numFmtId="49" fontId="45" fillId="0" borderId="12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right" wrapText="1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wrapText="1"/>
    </xf>
    <xf numFmtId="0" fontId="48" fillId="0" borderId="10" xfId="54" applyFont="1" applyFill="1" applyBorder="1" applyAlignment="1">
      <alignment horizontal="left" wrapText="1"/>
      <protection/>
    </xf>
    <xf numFmtId="49" fontId="46" fillId="0" borderId="10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0" fontId="48" fillId="0" borderId="13" xfId="54" applyFont="1" applyFill="1" applyBorder="1" applyAlignment="1">
      <alignment horizontal="left" wrapText="1"/>
      <protection/>
    </xf>
    <xf numFmtId="49" fontId="46" fillId="0" borderId="12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 wrapText="1"/>
    </xf>
    <xf numFmtId="49" fontId="44" fillId="0" borderId="11" xfId="0" applyNumberFormat="1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49" fontId="54" fillId="0" borderId="10" xfId="0" applyNumberFormat="1" applyFont="1" applyFill="1" applyBorder="1" applyAlignment="1">
      <alignment horizontal="center" wrapText="1"/>
    </xf>
    <xf numFmtId="2" fontId="54" fillId="0" borderId="10" xfId="0" applyNumberFormat="1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2" fillId="0" borderId="10" xfId="0" applyFont="1" applyBorder="1" applyAlignment="1">
      <alignment wrapText="1"/>
    </xf>
    <xf numFmtId="49" fontId="52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2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/>
    </xf>
    <xf numFmtId="49" fontId="54" fillId="34" borderId="10" xfId="0" applyNumberFormat="1" applyFont="1" applyFill="1" applyBorder="1" applyAlignment="1">
      <alignment horizontal="center" wrapText="1"/>
    </xf>
    <xf numFmtId="2" fontId="54" fillId="34" borderId="10" xfId="0" applyNumberFormat="1" applyFont="1" applyFill="1" applyBorder="1" applyAlignment="1">
      <alignment horizontal="center" wrapText="1"/>
    </xf>
    <xf numFmtId="2" fontId="52" fillId="34" borderId="10" xfId="0" applyNumberFormat="1" applyFont="1" applyFill="1" applyBorder="1" applyAlignment="1">
      <alignment horizontal="center"/>
    </xf>
    <xf numFmtId="49" fontId="52" fillId="34" borderId="10" xfId="0" applyNumberFormat="1" applyFont="1" applyFill="1" applyBorder="1" applyAlignment="1">
      <alignment horizontal="center" wrapText="1"/>
    </xf>
    <xf numFmtId="2" fontId="52" fillId="34" borderId="10" xfId="0" applyNumberFormat="1" applyFont="1" applyFill="1" applyBorder="1" applyAlignment="1">
      <alignment horizontal="center" wrapText="1"/>
    </xf>
    <xf numFmtId="49" fontId="54" fillId="0" borderId="10" xfId="0" applyNumberFormat="1" applyFont="1" applyFill="1" applyBorder="1" applyAlignment="1">
      <alignment wrapText="1"/>
    </xf>
    <xf numFmtId="2" fontId="54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wrapText="1"/>
    </xf>
    <xf numFmtId="2" fontId="52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wrapText="1"/>
    </xf>
    <xf numFmtId="2" fontId="52" fillId="0" borderId="1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/>
    </xf>
    <xf numFmtId="172" fontId="53" fillId="0" borderId="0" xfId="0" applyNumberFormat="1" applyFont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2" fontId="52" fillId="0" borderId="0" xfId="0" applyNumberFormat="1" applyFont="1" applyBorder="1" applyAlignment="1">
      <alignment vertical="center"/>
    </xf>
    <xf numFmtId="49" fontId="52" fillId="0" borderId="0" xfId="0" applyNumberFormat="1" applyFont="1" applyFill="1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49" fontId="51" fillId="0" borderId="10" xfId="0" applyNumberFormat="1" applyFont="1" applyFill="1" applyBorder="1" applyAlignment="1">
      <alignment horizontal="center" wrapText="1"/>
    </xf>
    <xf numFmtId="0" fontId="55" fillId="0" borderId="10" xfId="54" applyFont="1" applyFill="1" applyBorder="1" applyAlignment="1">
      <alignment horizontal="left" wrapText="1"/>
      <protection/>
    </xf>
    <xf numFmtId="2" fontId="51" fillId="0" borderId="10" xfId="0" applyNumberFormat="1" applyFont="1" applyFill="1" applyBorder="1" applyAlignment="1">
      <alignment horizontal="center" wrapText="1"/>
    </xf>
    <xf numFmtId="0" fontId="56" fillId="0" borderId="0" xfId="0" applyFont="1" applyAlignment="1">
      <alignment/>
    </xf>
    <xf numFmtId="49" fontId="51" fillId="0" borderId="12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wrapText="1"/>
    </xf>
    <xf numFmtId="49" fontId="56" fillId="0" borderId="10" xfId="0" applyNumberFormat="1" applyFont="1" applyFill="1" applyBorder="1" applyAlignment="1">
      <alignment horizontal="center" wrapText="1"/>
    </xf>
    <xf numFmtId="49" fontId="56" fillId="0" borderId="12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 wrapText="1"/>
    </xf>
    <xf numFmtId="0" fontId="56" fillId="0" borderId="10" xfId="53" applyFont="1" applyFill="1" applyBorder="1" applyAlignment="1">
      <alignment horizontal="justify"/>
      <protection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49" fontId="51" fillId="0" borderId="1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left" wrapText="1"/>
    </xf>
    <xf numFmtId="49" fontId="56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wrapText="1"/>
    </xf>
    <xf numFmtId="0" fontId="51" fillId="0" borderId="11" xfId="53" applyFont="1" applyFill="1" applyBorder="1" applyAlignment="1">
      <alignment horizontal="justify" wrapText="1"/>
      <protection/>
    </xf>
    <xf numFmtId="49" fontId="51" fillId="0" borderId="11" xfId="0" applyNumberFormat="1" applyFont="1" applyFill="1" applyBorder="1" applyAlignment="1">
      <alignment horizontal="center" wrapText="1"/>
    </xf>
    <xf numFmtId="2" fontId="51" fillId="0" borderId="11" xfId="0" applyNumberFormat="1" applyFont="1" applyFill="1" applyBorder="1" applyAlignment="1">
      <alignment horizontal="center" wrapText="1"/>
    </xf>
    <xf numFmtId="2" fontId="56" fillId="0" borderId="0" xfId="0" applyNumberFormat="1" applyFont="1" applyAlignment="1">
      <alignment/>
    </xf>
    <xf numFmtId="49" fontId="56" fillId="0" borderId="11" xfId="0" applyNumberFormat="1" applyFont="1" applyFill="1" applyBorder="1" applyAlignment="1">
      <alignment horizontal="center" wrapText="1"/>
    </xf>
    <xf numFmtId="2" fontId="56" fillId="0" borderId="11" xfId="0" applyNumberFormat="1" applyFont="1" applyFill="1" applyBorder="1" applyAlignment="1">
      <alignment horizontal="center" wrapText="1"/>
    </xf>
    <xf numFmtId="2" fontId="56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0" fontId="56" fillId="0" borderId="0" xfId="0" applyFont="1" applyFill="1" applyAlignment="1">
      <alignment wrapText="1"/>
    </xf>
    <xf numFmtId="180" fontId="56" fillId="0" borderId="10" xfId="0" applyNumberFormat="1" applyFont="1" applyFill="1" applyBorder="1" applyAlignment="1">
      <alignment horizontal="center" wrapText="1"/>
    </xf>
    <xf numFmtId="2" fontId="45" fillId="0" borderId="11" xfId="0" applyNumberFormat="1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0" fontId="57" fillId="0" borderId="0" xfId="0" applyNumberFormat="1" applyFont="1" applyFill="1" applyAlignment="1">
      <alignment wrapText="1"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vertical="justify"/>
    </xf>
    <xf numFmtId="0" fontId="11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/>
    </xf>
    <xf numFmtId="180" fontId="21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wrapText="1"/>
    </xf>
    <xf numFmtId="2" fontId="22" fillId="0" borderId="10" xfId="0" applyNumberFormat="1" applyFont="1" applyBorder="1" applyAlignment="1">
      <alignment/>
    </xf>
    <xf numFmtId="180" fontId="22" fillId="0" borderId="10" xfId="0" applyNumberFormat="1" applyFont="1" applyBorder="1" applyAlignment="1">
      <alignment wrapText="1"/>
    </xf>
    <xf numFmtId="49" fontId="52" fillId="35" borderId="10" xfId="0" applyNumberFormat="1" applyFont="1" applyFill="1" applyBorder="1" applyAlignment="1">
      <alignment horizontal="center" wrapText="1"/>
    </xf>
    <xf numFmtId="2" fontId="52" fillId="35" borderId="10" xfId="0" applyNumberFormat="1" applyFont="1" applyFill="1" applyBorder="1" applyAlignment="1">
      <alignment horizontal="center" wrapText="1"/>
    </xf>
    <xf numFmtId="2" fontId="52" fillId="35" borderId="10" xfId="0" applyNumberFormat="1" applyFont="1" applyFill="1" applyBorder="1" applyAlignment="1">
      <alignment horizontal="center"/>
    </xf>
    <xf numFmtId="49" fontId="54" fillId="35" borderId="10" xfId="0" applyNumberFormat="1" applyFont="1" applyFill="1" applyBorder="1" applyAlignment="1">
      <alignment horizontal="center" wrapText="1"/>
    </xf>
    <xf numFmtId="0" fontId="58" fillId="0" borderId="10" xfId="54" applyFont="1" applyFill="1" applyBorder="1" applyAlignment="1">
      <alignment horizontal="left" wrapText="1"/>
      <protection/>
    </xf>
    <xf numFmtId="2" fontId="44" fillId="35" borderId="10" xfId="0" applyNumberFormat="1" applyFont="1" applyFill="1" applyBorder="1" applyAlignment="1">
      <alignment horizontal="center" wrapText="1"/>
    </xf>
    <xf numFmtId="2" fontId="54" fillId="35" borderId="10" xfId="0" applyNumberFormat="1" applyFont="1" applyFill="1" applyBorder="1" applyAlignment="1">
      <alignment horizontal="center" wrapText="1"/>
    </xf>
    <xf numFmtId="0" fontId="56" fillId="0" borderId="14" xfId="0" applyNumberFormat="1" applyFont="1" applyFill="1" applyBorder="1" applyAlignment="1" applyProtection="1">
      <alignment wrapText="1"/>
      <protection/>
    </xf>
    <xf numFmtId="0" fontId="59" fillId="0" borderId="10" xfId="54" applyFont="1" applyFill="1" applyBorder="1" applyAlignment="1">
      <alignment horizontal="left" wrapText="1"/>
      <protection/>
    </xf>
    <xf numFmtId="2" fontId="51" fillId="0" borderId="11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left" wrapText="1"/>
    </xf>
    <xf numFmtId="2" fontId="54" fillId="35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0" xfId="53" applyFont="1" applyFill="1" applyBorder="1" applyAlignment="1">
      <alignment horizontal="justify"/>
      <protection/>
    </xf>
    <xf numFmtId="0" fontId="50" fillId="0" borderId="10" xfId="0" applyFont="1" applyFill="1" applyBorder="1" applyAlignment="1">
      <alignment wrapText="1"/>
    </xf>
    <xf numFmtId="0" fontId="60" fillId="0" borderId="10" xfId="54" applyFont="1" applyFill="1" applyBorder="1" applyAlignment="1">
      <alignment horizontal="left" wrapText="1"/>
      <protection/>
    </xf>
    <xf numFmtId="0" fontId="60" fillId="0" borderId="13" xfId="54" applyFont="1" applyFill="1" applyBorder="1" applyAlignment="1">
      <alignment horizontal="left" wrapText="1"/>
      <protection/>
    </xf>
    <xf numFmtId="0" fontId="24" fillId="0" borderId="15" xfId="0" applyNumberFormat="1" applyFont="1" applyFill="1" applyBorder="1" applyAlignment="1" applyProtection="1">
      <alignment wrapText="1"/>
      <protection/>
    </xf>
    <xf numFmtId="0" fontId="60" fillId="0" borderId="0" xfId="0" applyNumberFormat="1" applyFont="1" applyFill="1" applyAlignment="1">
      <alignment wrapText="1"/>
    </xf>
    <xf numFmtId="0" fontId="24" fillId="0" borderId="10" xfId="53" applyFont="1" applyFill="1" applyBorder="1" applyAlignment="1">
      <alignment horizontal="justify" wrapText="1"/>
      <protection/>
    </xf>
    <xf numFmtId="0" fontId="61" fillId="0" borderId="10" xfId="54" applyFont="1" applyFill="1" applyBorder="1" applyAlignment="1">
      <alignment horizontal="left" wrapText="1"/>
      <protection/>
    </xf>
    <xf numFmtId="0" fontId="50" fillId="0" borderId="10" xfId="0" applyFont="1" applyFill="1" applyBorder="1" applyAlignment="1">
      <alignment horizontal="left" wrapText="1"/>
    </xf>
    <xf numFmtId="0" fontId="24" fillId="36" borderId="10" xfId="33" applyFont="1" applyFill="1" applyBorder="1" applyAlignment="1">
      <alignment horizontal="left" vertical="center" wrapText="1" shrinkToFit="1"/>
      <protection/>
    </xf>
    <xf numFmtId="2" fontId="24" fillId="0" borderId="10" xfId="0" applyNumberFormat="1" applyFont="1" applyFill="1" applyBorder="1" applyAlignment="1">
      <alignment wrapText="1"/>
    </xf>
    <xf numFmtId="0" fontId="50" fillId="0" borderId="10" xfId="53" applyFont="1" applyFill="1" applyBorder="1" applyAlignment="1">
      <alignment horizontal="justify"/>
      <protection/>
    </xf>
    <xf numFmtId="0" fontId="24" fillId="36" borderId="10" xfId="33" applyFont="1" applyFill="1" applyBorder="1" applyAlignment="1">
      <alignment horizontal="left" wrapText="1" shrinkToFit="1"/>
      <protection/>
    </xf>
    <xf numFmtId="0" fontId="60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justify" vertical="center" wrapText="1"/>
    </xf>
    <xf numFmtId="49" fontId="29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23" fillId="0" borderId="0" xfId="0" applyNumberFormat="1" applyFont="1" applyAlignment="1">
      <alignment horizontal="right" wrapText="1"/>
    </xf>
    <xf numFmtId="49" fontId="23" fillId="0" borderId="0" xfId="0" applyNumberFormat="1" applyFont="1" applyAlignment="1">
      <alignment wrapText="1"/>
    </xf>
    <xf numFmtId="0" fontId="51" fillId="0" borderId="0" xfId="0" applyFont="1" applyAlignment="1">
      <alignment horizontal="center" wrapText="1"/>
    </xf>
    <xf numFmtId="0" fontId="48" fillId="0" borderId="0" xfId="0" applyFont="1" applyFill="1" applyBorder="1" applyAlignment="1">
      <alignment horizontal="right"/>
    </xf>
    <xf numFmtId="0" fontId="51" fillId="0" borderId="11" xfId="0" applyFont="1" applyFill="1" applyBorder="1" applyAlignment="1">
      <alignment wrapText="1"/>
    </xf>
    <xf numFmtId="49" fontId="28" fillId="0" borderId="0" xfId="0" applyNumberFormat="1" applyFont="1" applyAlignment="1">
      <alignment horizontal="right" wrapText="1"/>
    </xf>
    <xf numFmtId="0" fontId="39" fillId="0" borderId="0" xfId="0" applyFont="1" applyAlignment="1">
      <alignment horizontal="center" wrapText="1"/>
    </xf>
    <xf numFmtId="0" fontId="40" fillId="0" borderId="0" xfId="0" applyFont="1" applyFill="1" applyBorder="1" applyAlignment="1">
      <alignment horizontal="right"/>
    </xf>
    <xf numFmtId="0" fontId="44" fillId="0" borderId="11" xfId="0" applyFont="1" applyFill="1" applyBorder="1" applyAlignment="1">
      <alignment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left" wrapText="1"/>
    </xf>
    <xf numFmtId="49" fontId="27" fillId="0" borderId="0" xfId="0" applyNumberFormat="1" applyFont="1" applyAlignment="1">
      <alignment wrapText="1"/>
    </xf>
    <xf numFmtId="49" fontId="24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J59"/>
  <sheetViews>
    <sheetView view="pageBreakPreview" zoomScale="39" zoomScaleSheetLayoutView="39" zoomScalePageLayoutView="0" workbookViewId="0" topLeftCell="B49">
      <selection activeCell="D53" sqref="D53"/>
    </sheetView>
  </sheetViews>
  <sheetFormatPr defaultColWidth="9.00390625" defaultRowHeight="12.75"/>
  <cols>
    <col min="1" max="1" width="28.375" style="0" customWidth="1"/>
    <col min="2" max="2" width="28.875" style="0" customWidth="1"/>
    <col min="3" max="3" width="91.25390625" style="4" customWidth="1"/>
    <col min="4" max="4" width="181.375" style="7" customWidth="1"/>
    <col min="5" max="5" width="44.25390625" style="7" customWidth="1"/>
    <col min="6" max="6" width="50.125" style="7" customWidth="1"/>
    <col min="7" max="7" width="60.875" style="4" customWidth="1"/>
  </cols>
  <sheetData>
    <row r="1" spans="7:9" ht="36" customHeight="1">
      <c r="G1" s="252"/>
      <c r="H1" s="253"/>
      <c r="I1" s="253"/>
    </row>
    <row r="2" spans="2:10" ht="40.5" customHeight="1">
      <c r="B2" s="52"/>
      <c r="C2" s="59"/>
      <c r="D2" s="60"/>
      <c r="E2" s="60"/>
      <c r="F2" s="60"/>
      <c r="G2" s="250" t="s">
        <v>254</v>
      </c>
      <c r="H2" s="251"/>
      <c r="I2" s="251"/>
      <c r="J2" s="52"/>
    </row>
    <row r="3" spans="2:10" s="1" customFormat="1" ht="162.75" customHeight="1">
      <c r="B3" s="52"/>
      <c r="C3" s="61"/>
      <c r="D3" s="60"/>
      <c r="E3" s="254" t="s">
        <v>260</v>
      </c>
      <c r="F3" s="247"/>
      <c r="G3" s="247"/>
      <c r="H3" s="247"/>
      <c r="I3" s="247"/>
      <c r="J3" s="247"/>
    </row>
    <row r="4" spans="2:10" s="13" customFormat="1" ht="104.25" customHeight="1">
      <c r="B4" s="248" t="s">
        <v>211</v>
      </c>
      <c r="C4" s="249"/>
      <c r="D4" s="249"/>
      <c r="E4" s="249"/>
      <c r="F4" s="249"/>
      <c r="G4" s="249"/>
      <c r="H4" s="50"/>
      <c r="I4" s="50"/>
      <c r="J4" s="50"/>
    </row>
    <row r="5" spans="2:10" s="13" customFormat="1" ht="225">
      <c r="B5" s="62" t="s">
        <v>11</v>
      </c>
      <c r="C5" s="62" t="s">
        <v>140</v>
      </c>
      <c r="D5" s="62" t="s">
        <v>10</v>
      </c>
      <c r="E5" s="62" t="s">
        <v>213</v>
      </c>
      <c r="F5" s="62" t="s">
        <v>194</v>
      </c>
      <c r="G5" s="62" t="s">
        <v>261</v>
      </c>
      <c r="H5" s="50"/>
      <c r="I5" s="50"/>
      <c r="J5" s="50"/>
    </row>
    <row r="6" spans="2:10" s="3" customFormat="1" ht="70.5" customHeight="1">
      <c r="B6" s="63">
        <v>1</v>
      </c>
      <c r="C6" s="63">
        <v>2</v>
      </c>
      <c r="D6" s="63">
        <v>3</v>
      </c>
      <c r="E6" s="64"/>
      <c r="F6" s="63">
        <v>4</v>
      </c>
      <c r="G6" s="63">
        <v>5</v>
      </c>
      <c r="H6" s="50"/>
      <c r="I6" s="50"/>
      <c r="J6" s="50"/>
    </row>
    <row r="7" spans="2:10" s="13" customFormat="1" ht="102.75" customHeight="1">
      <c r="B7" s="66" t="s">
        <v>58</v>
      </c>
      <c r="C7" s="67" t="s">
        <v>12</v>
      </c>
      <c r="D7" s="68" t="s">
        <v>95</v>
      </c>
      <c r="E7" s="214">
        <f>E8+E27</f>
        <v>275500</v>
      </c>
      <c r="F7" s="214">
        <f>F8</f>
        <v>0</v>
      </c>
      <c r="G7" s="214">
        <f>G8</f>
        <v>275500</v>
      </c>
      <c r="H7" s="50"/>
      <c r="I7" s="50"/>
      <c r="J7" s="50"/>
    </row>
    <row r="8" spans="2:10" s="13" customFormat="1" ht="101.25" customHeight="1">
      <c r="B8" s="66" t="s">
        <v>58</v>
      </c>
      <c r="C8" s="67" t="s">
        <v>186</v>
      </c>
      <c r="D8" s="64" t="s">
        <v>96</v>
      </c>
      <c r="E8" s="75">
        <f>E9+E13+E18+E21</f>
        <v>275500</v>
      </c>
      <c r="F8" s="75">
        <f>F9+F18+F21+F41</f>
        <v>0</v>
      </c>
      <c r="G8" s="75">
        <f>E8+F8</f>
        <v>275500</v>
      </c>
      <c r="H8" s="50"/>
      <c r="I8" s="50"/>
      <c r="J8" s="50"/>
    </row>
    <row r="9" spans="2:10" s="13" customFormat="1" ht="90" customHeight="1">
      <c r="B9" s="66" t="s">
        <v>58</v>
      </c>
      <c r="C9" s="129" t="s">
        <v>13</v>
      </c>
      <c r="D9" s="68" t="s">
        <v>14</v>
      </c>
      <c r="E9" s="214">
        <f>E10+E11+E12</f>
        <v>17800</v>
      </c>
      <c r="F9" s="214">
        <f>F10+F11+F12</f>
        <v>0</v>
      </c>
      <c r="G9" s="214">
        <f aca="true" t="shared" si="0" ref="G9:G26">E9+F9</f>
        <v>17800</v>
      </c>
      <c r="H9" s="50"/>
      <c r="I9" s="50"/>
      <c r="J9" s="50"/>
    </row>
    <row r="10" spans="2:10" s="13" customFormat="1" ht="284.25" customHeight="1">
      <c r="B10" s="63">
        <v>182</v>
      </c>
      <c r="C10" s="65" t="s">
        <v>97</v>
      </c>
      <c r="D10" s="64" t="s">
        <v>220</v>
      </c>
      <c r="E10" s="75">
        <v>17800</v>
      </c>
      <c r="F10" s="75"/>
      <c r="G10" s="75">
        <f t="shared" si="0"/>
        <v>17800</v>
      </c>
      <c r="H10" s="50"/>
      <c r="I10" s="50"/>
      <c r="J10" s="50"/>
    </row>
    <row r="11" spans="2:10" s="13" customFormat="1" ht="113.25" customHeight="1" hidden="1">
      <c r="B11" s="63">
        <v>182</v>
      </c>
      <c r="C11" s="65" t="s">
        <v>98</v>
      </c>
      <c r="D11" s="70" t="s">
        <v>99</v>
      </c>
      <c r="E11" s="75">
        <v>0</v>
      </c>
      <c r="F11" s="75"/>
      <c r="G11" s="75">
        <f t="shared" si="0"/>
        <v>0</v>
      </c>
      <c r="H11" s="50"/>
      <c r="I11" s="50"/>
      <c r="J11" s="50"/>
    </row>
    <row r="12" spans="2:10" s="13" customFormat="1" ht="53.25" customHeight="1" hidden="1">
      <c r="B12" s="63">
        <v>182</v>
      </c>
      <c r="C12" s="65" t="s">
        <v>100</v>
      </c>
      <c r="D12" s="70" t="s">
        <v>101</v>
      </c>
      <c r="E12" s="75">
        <v>0</v>
      </c>
      <c r="F12" s="75"/>
      <c r="G12" s="75">
        <f t="shared" si="0"/>
        <v>0</v>
      </c>
      <c r="H12" s="50"/>
      <c r="I12" s="50"/>
      <c r="J12" s="50"/>
    </row>
    <row r="13" spans="2:10" s="13" customFormat="1" ht="91.5" hidden="1">
      <c r="B13" s="69" t="s">
        <v>59</v>
      </c>
      <c r="C13" s="65" t="s">
        <v>50</v>
      </c>
      <c r="D13" s="64" t="s">
        <v>15</v>
      </c>
      <c r="E13" s="75">
        <f>E17+E16+E15+E14</f>
        <v>0</v>
      </c>
      <c r="F13" s="75">
        <f>F17+F16+F15+F14</f>
        <v>0</v>
      </c>
      <c r="G13" s="75">
        <f t="shared" si="0"/>
        <v>0</v>
      </c>
      <c r="H13" s="50"/>
      <c r="I13" s="50"/>
      <c r="J13" s="50"/>
    </row>
    <row r="14" spans="2:10" s="13" customFormat="1" ht="91.5" hidden="1">
      <c r="B14" s="63">
        <v>100</v>
      </c>
      <c r="C14" s="65" t="s">
        <v>60</v>
      </c>
      <c r="D14" s="71" t="s">
        <v>102</v>
      </c>
      <c r="E14" s="70">
        <v>0</v>
      </c>
      <c r="F14" s="70">
        <v>0</v>
      </c>
      <c r="G14" s="75">
        <f t="shared" si="0"/>
        <v>0</v>
      </c>
      <c r="H14" s="50"/>
      <c r="I14" s="50"/>
      <c r="J14" s="50"/>
    </row>
    <row r="15" spans="2:10" s="13" customFormat="1" ht="183" hidden="1">
      <c r="B15" s="63">
        <v>100</v>
      </c>
      <c r="C15" s="65" t="s">
        <v>61</v>
      </c>
      <c r="D15" s="71" t="s">
        <v>103</v>
      </c>
      <c r="E15" s="70">
        <v>0</v>
      </c>
      <c r="F15" s="70">
        <v>0</v>
      </c>
      <c r="G15" s="75">
        <f t="shared" si="0"/>
        <v>0</v>
      </c>
      <c r="H15" s="50"/>
      <c r="I15" s="50"/>
      <c r="J15" s="50"/>
    </row>
    <row r="16" spans="2:10" s="13" customFormat="1" ht="137.25" hidden="1">
      <c r="B16" s="63">
        <v>100</v>
      </c>
      <c r="C16" s="65" t="s">
        <v>62</v>
      </c>
      <c r="D16" s="71" t="s">
        <v>104</v>
      </c>
      <c r="E16" s="75">
        <v>0</v>
      </c>
      <c r="F16" s="75">
        <v>0</v>
      </c>
      <c r="G16" s="75">
        <f t="shared" si="0"/>
        <v>0</v>
      </c>
      <c r="H16" s="50"/>
      <c r="I16" s="50"/>
      <c r="J16" s="50"/>
    </row>
    <row r="17" spans="2:10" s="13" customFormat="1" ht="137.25" hidden="1">
      <c r="B17" s="63">
        <v>100</v>
      </c>
      <c r="C17" s="65" t="s">
        <v>63</v>
      </c>
      <c r="D17" s="71" t="s">
        <v>104</v>
      </c>
      <c r="E17" s="75">
        <v>0</v>
      </c>
      <c r="F17" s="70">
        <v>0</v>
      </c>
      <c r="G17" s="75">
        <f t="shared" si="0"/>
        <v>0</v>
      </c>
      <c r="H17" s="50"/>
      <c r="I17" s="50"/>
      <c r="J17" s="50"/>
    </row>
    <row r="18" spans="2:10" s="14" customFormat="1" ht="64.5" customHeight="1">
      <c r="B18" s="66" t="s">
        <v>58</v>
      </c>
      <c r="C18" s="67" t="s">
        <v>16</v>
      </c>
      <c r="D18" s="68" t="s">
        <v>17</v>
      </c>
      <c r="E18" s="214">
        <f>E19</f>
        <v>6500</v>
      </c>
      <c r="F18" s="214">
        <f>F19</f>
        <v>0</v>
      </c>
      <c r="G18" s="214">
        <f t="shared" si="0"/>
        <v>6500</v>
      </c>
      <c r="H18" s="72"/>
      <c r="I18" s="72"/>
      <c r="J18" s="72"/>
    </row>
    <row r="19" spans="2:10" s="13" customFormat="1" ht="57.75" customHeight="1">
      <c r="B19" s="69" t="s">
        <v>64</v>
      </c>
      <c r="C19" s="63" t="s">
        <v>18</v>
      </c>
      <c r="D19" s="64" t="s">
        <v>19</v>
      </c>
      <c r="E19" s="75">
        <f>E20</f>
        <v>6500</v>
      </c>
      <c r="F19" s="75">
        <f>F20</f>
        <v>0</v>
      </c>
      <c r="G19" s="75">
        <f t="shared" si="0"/>
        <v>6500</v>
      </c>
      <c r="H19" s="50"/>
      <c r="I19" s="50"/>
      <c r="J19" s="50"/>
    </row>
    <row r="20" spans="2:10" s="13" customFormat="1" ht="76.5" customHeight="1">
      <c r="B20" s="63">
        <v>182</v>
      </c>
      <c r="C20" s="63" t="s">
        <v>105</v>
      </c>
      <c r="D20" s="64" t="s">
        <v>19</v>
      </c>
      <c r="E20" s="75">
        <v>6500</v>
      </c>
      <c r="F20" s="75"/>
      <c r="G20" s="75">
        <f t="shared" si="0"/>
        <v>6500</v>
      </c>
      <c r="H20" s="50"/>
      <c r="I20" s="50"/>
      <c r="J20" s="50"/>
    </row>
    <row r="21" spans="2:10" s="14" customFormat="1" ht="82.5" customHeight="1">
      <c r="B21" s="66" t="s">
        <v>58</v>
      </c>
      <c r="C21" s="67" t="s">
        <v>20</v>
      </c>
      <c r="D21" s="68" t="s">
        <v>21</v>
      </c>
      <c r="E21" s="214">
        <f>E22+E24</f>
        <v>251200</v>
      </c>
      <c r="F21" s="214">
        <f>F22+F24</f>
        <v>0</v>
      </c>
      <c r="G21" s="214">
        <f>G22+G24</f>
        <v>251200</v>
      </c>
      <c r="H21" s="72"/>
      <c r="I21" s="72"/>
      <c r="J21" s="72"/>
    </row>
    <row r="22" spans="2:10" s="14" customFormat="1" ht="93.75" customHeight="1">
      <c r="B22" s="69" t="s">
        <v>64</v>
      </c>
      <c r="C22" s="63" t="s">
        <v>106</v>
      </c>
      <c r="D22" s="64" t="s">
        <v>221</v>
      </c>
      <c r="E22" s="75">
        <f>E23</f>
        <v>41000</v>
      </c>
      <c r="F22" s="75">
        <f>F23</f>
        <v>0</v>
      </c>
      <c r="G22" s="75">
        <f t="shared" si="0"/>
        <v>41000</v>
      </c>
      <c r="H22" s="72"/>
      <c r="I22" s="72"/>
      <c r="J22" s="72"/>
    </row>
    <row r="23" spans="2:10" s="14" customFormat="1" ht="157.5" customHeight="1">
      <c r="B23" s="63">
        <v>182</v>
      </c>
      <c r="C23" s="63" t="s">
        <v>107</v>
      </c>
      <c r="D23" s="71" t="s">
        <v>108</v>
      </c>
      <c r="E23" s="75">
        <v>41000</v>
      </c>
      <c r="F23" s="75"/>
      <c r="G23" s="75">
        <f t="shared" si="0"/>
        <v>41000</v>
      </c>
      <c r="H23" s="72"/>
      <c r="I23" s="72"/>
      <c r="J23" s="72"/>
    </row>
    <row r="24" spans="2:10" s="13" customFormat="1" ht="69.75" customHeight="1">
      <c r="B24" s="69" t="s">
        <v>64</v>
      </c>
      <c r="C24" s="63" t="s">
        <v>109</v>
      </c>
      <c r="D24" s="64" t="s">
        <v>222</v>
      </c>
      <c r="E24" s="75">
        <f>E25+E26</f>
        <v>210200</v>
      </c>
      <c r="F24" s="75">
        <f>F25+F26</f>
        <v>0</v>
      </c>
      <c r="G24" s="75">
        <f t="shared" si="0"/>
        <v>210200</v>
      </c>
      <c r="H24" s="50"/>
      <c r="I24" s="50"/>
      <c r="J24" s="50"/>
    </row>
    <row r="25" spans="2:10" s="13" customFormat="1" ht="150.75" customHeight="1">
      <c r="B25" s="69" t="s">
        <v>64</v>
      </c>
      <c r="C25" s="63" t="s">
        <v>182</v>
      </c>
      <c r="D25" s="70" t="s">
        <v>141</v>
      </c>
      <c r="E25" s="75">
        <v>80200</v>
      </c>
      <c r="F25" s="75"/>
      <c r="G25" s="75">
        <f t="shared" si="0"/>
        <v>80200</v>
      </c>
      <c r="H25" s="50"/>
      <c r="I25" s="50"/>
      <c r="J25" s="50"/>
    </row>
    <row r="26" spans="2:10" s="13" customFormat="1" ht="136.5" customHeight="1">
      <c r="B26" s="69" t="s">
        <v>64</v>
      </c>
      <c r="C26" s="63" t="s">
        <v>138</v>
      </c>
      <c r="D26" s="71" t="s">
        <v>139</v>
      </c>
      <c r="E26" s="75">
        <v>130000</v>
      </c>
      <c r="F26" s="75"/>
      <c r="G26" s="75">
        <f t="shared" si="0"/>
        <v>130000</v>
      </c>
      <c r="H26" s="50"/>
      <c r="I26" s="50"/>
      <c r="J26" s="50"/>
    </row>
    <row r="27" spans="2:10" s="13" customFormat="1" ht="16.5" customHeight="1" hidden="1">
      <c r="B27" s="69"/>
      <c r="C27" s="63"/>
      <c r="D27" s="64" t="s">
        <v>22</v>
      </c>
      <c r="E27" s="75">
        <v>0</v>
      </c>
      <c r="F27" s="75">
        <f>F28+F34+F38</f>
        <v>0</v>
      </c>
      <c r="G27" s="75">
        <f>G28+G34+G38</f>
        <v>0</v>
      </c>
      <c r="H27" s="50"/>
      <c r="I27" s="50"/>
      <c r="J27" s="50"/>
    </row>
    <row r="28" spans="2:10" s="14" customFormat="1" ht="90" hidden="1">
      <c r="B28" s="66" t="s">
        <v>58</v>
      </c>
      <c r="C28" s="67" t="s">
        <v>23</v>
      </c>
      <c r="D28" s="68" t="s">
        <v>24</v>
      </c>
      <c r="E28" s="214">
        <f>E29</f>
        <v>0</v>
      </c>
      <c r="F28" s="214">
        <f>F29</f>
        <v>0</v>
      </c>
      <c r="G28" s="214">
        <f>G29</f>
        <v>0</v>
      </c>
      <c r="H28" s="72"/>
      <c r="I28" s="72"/>
      <c r="J28" s="72"/>
    </row>
    <row r="29" spans="2:10" s="13" customFormat="1" ht="274.5" hidden="1">
      <c r="B29" s="69" t="s">
        <v>58</v>
      </c>
      <c r="C29" s="63" t="s">
        <v>65</v>
      </c>
      <c r="D29" s="70" t="s">
        <v>110</v>
      </c>
      <c r="E29" s="75">
        <v>0</v>
      </c>
      <c r="F29" s="75">
        <v>0</v>
      </c>
      <c r="G29" s="75">
        <v>0</v>
      </c>
      <c r="H29" s="50"/>
      <c r="I29" s="50"/>
      <c r="J29" s="50"/>
    </row>
    <row r="30" spans="2:10" s="13" customFormat="1" ht="228.75" hidden="1">
      <c r="B30" s="69" t="s">
        <v>58</v>
      </c>
      <c r="C30" s="63" t="s">
        <v>111</v>
      </c>
      <c r="D30" s="73" t="s">
        <v>112</v>
      </c>
      <c r="E30" s="75">
        <v>0</v>
      </c>
      <c r="F30" s="75">
        <v>0</v>
      </c>
      <c r="G30" s="75">
        <f>G31</f>
        <v>0</v>
      </c>
      <c r="H30" s="50"/>
      <c r="I30" s="50"/>
      <c r="J30" s="50"/>
    </row>
    <row r="31" spans="2:10" s="13" customFormat="1" ht="130.5" customHeight="1" hidden="1">
      <c r="B31" s="69" t="s">
        <v>113</v>
      </c>
      <c r="C31" s="63" t="s">
        <v>114</v>
      </c>
      <c r="D31" s="70" t="s">
        <v>115</v>
      </c>
      <c r="E31" s="75">
        <v>0</v>
      </c>
      <c r="F31" s="75">
        <v>0</v>
      </c>
      <c r="G31" s="75">
        <v>0</v>
      </c>
      <c r="H31" s="50"/>
      <c r="I31" s="50"/>
      <c r="J31" s="50"/>
    </row>
    <row r="32" spans="2:10" s="13" customFormat="1" ht="274.5" hidden="1">
      <c r="B32" s="69" t="s">
        <v>58</v>
      </c>
      <c r="C32" s="63" t="s">
        <v>116</v>
      </c>
      <c r="D32" s="64" t="s">
        <v>117</v>
      </c>
      <c r="E32" s="75">
        <f>E33</f>
        <v>0</v>
      </c>
      <c r="F32" s="75">
        <v>0</v>
      </c>
      <c r="G32" s="75">
        <f>G33</f>
        <v>0</v>
      </c>
      <c r="H32" s="50"/>
      <c r="I32" s="50"/>
      <c r="J32" s="50"/>
    </row>
    <row r="33" spans="2:10" s="13" customFormat="1" ht="228.75" hidden="1">
      <c r="B33" s="69" t="s">
        <v>57</v>
      </c>
      <c r="C33" s="63" t="s">
        <v>118</v>
      </c>
      <c r="D33" s="70" t="s">
        <v>119</v>
      </c>
      <c r="E33" s="75">
        <v>0</v>
      </c>
      <c r="F33" s="75">
        <v>0</v>
      </c>
      <c r="G33" s="75">
        <v>0</v>
      </c>
      <c r="H33" s="50"/>
      <c r="I33" s="50"/>
      <c r="J33" s="50"/>
    </row>
    <row r="34" spans="2:10" s="14" customFormat="1" ht="90.75" hidden="1">
      <c r="B34" s="69" t="s">
        <v>58</v>
      </c>
      <c r="C34" s="67" t="s">
        <v>25</v>
      </c>
      <c r="D34" s="68" t="s">
        <v>120</v>
      </c>
      <c r="E34" s="214">
        <f aca="true" t="shared" si="1" ref="E34:G36">E35</f>
        <v>0</v>
      </c>
      <c r="F34" s="214">
        <f t="shared" si="1"/>
        <v>0</v>
      </c>
      <c r="G34" s="215">
        <f t="shared" si="1"/>
        <v>0</v>
      </c>
      <c r="H34" s="72"/>
      <c r="I34" s="72"/>
      <c r="J34" s="72"/>
    </row>
    <row r="35" spans="2:10" s="13" customFormat="1" ht="45.75" hidden="1">
      <c r="B35" s="69" t="s">
        <v>58</v>
      </c>
      <c r="C35" s="63" t="s">
        <v>66</v>
      </c>
      <c r="D35" s="74" t="s">
        <v>67</v>
      </c>
      <c r="E35" s="75">
        <f t="shared" si="1"/>
        <v>0</v>
      </c>
      <c r="F35" s="75">
        <f t="shared" si="1"/>
        <v>0</v>
      </c>
      <c r="G35" s="75">
        <f t="shared" si="1"/>
        <v>0</v>
      </c>
      <c r="H35" s="50"/>
      <c r="I35" s="50"/>
      <c r="J35" s="50"/>
    </row>
    <row r="36" spans="2:10" s="13" customFormat="1" ht="45.75" hidden="1">
      <c r="B36" s="69" t="s">
        <v>58</v>
      </c>
      <c r="C36" s="63" t="s">
        <v>121</v>
      </c>
      <c r="D36" s="75" t="s">
        <v>122</v>
      </c>
      <c r="E36" s="75">
        <f t="shared" si="1"/>
        <v>0</v>
      </c>
      <c r="F36" s="75">
        <f t="shared" si="1"/>
        <v>0</v>
      </c>
      <c r="G36" s="75">
        <f t="shared" si="1"/>
        <v>0</v>
      </c>
      <c r="H36" s="50"/>
      <c r="I36" s="50"/>
      <c r="J36" s="50"/>
    </row>
    <row r="37" spans="2:10" s="13" customFormat="1" ht="91.5" hidden="1">
      <c r="B37" s="69" t="s">
        <v>57</v>
      </c>
      <c r="C37" s="63" t="s">
        <v>93</v>
      </c>
      <c r="D37" s="70" t="s">
        <v>94</v>
      </c>
      <c r="E37" s="75">
        <v>0</v>
      </c>
      <c r="F37" s="75">
        <v>0</v>
      </c>
      <c r="G37" s="75">
        <f>E37+F37</f>
        <v>0</v>
      </c>
      <c r="H37" s="50"/>
      <c r="I37" s="50"/>
      <c r="J37" s="50"/>
    </row>
    <row r="38" spans="2:10" s="14" customFormat="1" ht="90.75" hidden="1">
      <c r="B38" s="69" t="s">
        <v>58</v>
      </c>
      <c r="C38" s="67" t="s">
        <v>123</v>
      </c>
      <c r="D38" s="68" t="s">
        <v>26</v>
      </c>
      <c r="E38" s="214">
        <f aca="true" t="shared" si="2" ref="E38:G39">E39</f>
        <v>0</v>
      </c>
      <c r="F38" s="214">
        <f t="shared" si="2"/>
        <v>0</v>
      </c>
      <c r="G38" s="215">
        <f t="shared" si="2"/>
        <v>0</v>
      </c>
      <c r="H38" s="72"/>
      <c r="I38" s="72"/>
      <c r="J38" s="72"/>
    </row>
    <row r="39" spans="2:10" s="13" customFormat="1" ht="183" hidden="1">
      <c r="B39" s="69" t="s">
        <v>58</v>
      </c>
      <c r="C39" s="63" t="s">
        <v>124</v>
      </c>
      <c r="D39" s="70" t="s">
        <v>125</v>
      </c>
      <c r="E39" s="75">
        <f t="shared" si="2"/>
        <v>0</v>
      </c>
      <c r="F39" s="75">
        <f t="shared" si="2"/>
        <v>0</v>
      </c>
      <c r="G39" s="75">
        <f t="shared" si="2"/>
        <v>0</v>
      </c>
      <c r="H39" s="50"/>
      <c r="I39" s="50"/>
      <c r="J39" s="50"/>
    </row>
    <row r="40" spans="2:10" s="13" customFormat="1" ht="183" hidden="1">
      <c r="B40" s="69" t="s">
        <v>113</v>
      </c>
      <c r="C40" s="63" t="s">
        <v>126</v>
      </c>
      <c r="D40" s="70" t="s">
        <v>127</v>
      </c>
      <c r="E40" s="75">
        <v>0</v>
      </c>
      <c r="F40" s="75">
        <v>0</v>
      </c>
      <c r="G40" s="75">
        <f>E40+F40</f>
        <v>0</v>
      </c>
      <c r="H40" s="50"/>
      <c r="I40" s="50"/>
      <c r="J40" s="50"/>
    </row>
    <row r="41" spans="2:10" s="13" customFormat="1" ht="51" customHeight="1" hidden="1">
      <c r="B41" s="69" t="s">
        <v>58</v>
      </c>
      <c r="C41" s="67" t="s">
        <v>172</v>
      </c>
      <c r="D41" s="68" t="s">
        <v>170</v>
      </c>
      <c r="E41" s="75"/>
      <c r="F41" s="75"/>
      <c r="G41" s="214">
        <f>G42</f>
        <v>0</v>
      </c>
      <c r="H41" s="50"/>
      <c r="I41" s="50"/>
      <c r="J41" s="50"/>
    </row>
    <row r="42" spans="2:10" s="13" customFormat="1" ht="204.75" customHeight="1" hidden="1">
      <c r="B42" s="69" t="s">
        <v>57</v>
      </c>
      <c r="C42" s="63" t="s">
        <v>171</v>
      </c>
      <c r="D42" s="71" t="s">
        <v>169</v>
      </c>
      <c r="E42" s="75"/>
      <c r="F42" s="75"/>
      <c r="G42" s="75">
        <v>0</v>
      </c>
      <c r="H42" s="50"/>
      <c r="I42" s="50"/>
      <c r="J42" s="50"/>
    </row>
    <row r="43" spans="2:10" s="15" customFormat="1" ht="70.5" customHeight="1">
      <c r="B43" s="69" t="s">
        <v>58</v>
      </c>
      <c r="C43" s="67" t="s">
        <v>27</v>
      </c>
      <c r="D43" s="68" t="s">
        <v>128</v>
      </c>
      <c r="E43" s="216">
        <f>E44</f>
        <v>3161280</v>
      </c>
      <c r="F43" s="216">
        <f>F44</f>
        <v>47000</v>
      </c>
      <c r="G43" s="216">
        <f>G44</f>
        <v>3208280</v>
      </c>
      <c r="H43" s="76"/>
      <c r="I43" s="76"/>
      <c r="J43" s="76"/>
    </row>
    <row r="44" spans="2:10" s="16" customFormat="1" ht="127.5" customHeight="1">
      <c r="B44" s="69" t="s">
        <v>58</v>
      </c>
      <c r="C44" s="63" t="s">
        <v>129</v>
      </c>
      <c r="D44" s="64" t="s">
        <v>28</v>
      </c>
      <c r="E44" s="212">
        <f>E45+E49+E51</f>
        <v>3161280</v>
      </c>
      <c r="F44" s="212">
        <f>F45+F49+F51</f>
        <v>47000</v>
      </c>
      <c r="G44" s="212">
        <f aca="true" t="shared" si="3" ref="G44:G50">E44+F44</f>
        <v>3208280</v>
      </c>
      <c r="H44" s="77"/>
      <c r="I44" s="77"/>
      <c r="J44" s="77"/>
    </row>
    <row r="45" spans="2:10" s="16" customFormat="1" ht="110.25" customHeight="1">
      <c r="B45" s="69" t="s">
        <v>58</v>
      </c>
      <c r="C45" s="63" t="s">
        <v>242</v>
      </c>
      <c r="D45" s="64" t="s">
        <v>187</v>
      </c>
      <c r="E45" s="212">
        <f>E46</f>
        <v>2291960</v>
      </c>
      <c r="F45" s="212">
        <f>F46</f>
        <v>0</v>
      </c>
      <c r="G45" s="212">
        <f t="shared" si="3"/>
        <v>2291960</v>
      </c>
      <c r="H45" s="77"/>
      <c r="I45" s="77"/>
      <c r="J45" s="77"/>
    </row>
    <row r="46" spans="2:10" s="16" customFormat="1" ht="96" customHeight="1">
      <c r="B46" s="69" t="s">
        <v>58</v>
      </c>
      <c r="C46" s="63" t="s">
        <v>241</v>
      </c>
      <c r="D46" s="70" t="s">
        <v>68</v>
      </c>
      <c r="E46" s="212">
        <f>E47</f>
        <v>2291960</v>
      </c>
      <c r="F46" s="212">
        <f>F47</f>
        <v>0</v>
      </c>
      <c r="G46" s="212">
        <f t="shared" si="3"/>
        <v>2291960</v>
      </c>
      <c r="H46" s="77"/>
      <c r="I46" s="77"/>
      <c r="J46" s="77"/>
    </row>
    <row r="47" spans="2:10" s="16" customFormat="1" ht="139.5" customHeight="1">
      <c r="B47" s="63">
        <v>801</v>
      </c>
      <c r="C47" s="63" t="s">
        <v>240</v>
      </c>
      <c r="D47" s="70" t="s">
        <v>184</v>
      </c>
      <c r="E47" s="212">
        <v>2291960</v>
      </c>
      <c r="F47" s="212"/>
      <c r="G47" s="212">
        <f t="shared" si="3"/>
        <v>2291960</v>
      </c>
      <c r="H47" s="77"/>
      <c r="I47" s="77"/>
      <c r="J47" s="77"/>
    </row>
    <row r="48" spans="2:10" s="16" customFormat="1" ht="228.75" customHeight="1" hidden="1">
      <c r="B48" s="79"/>
      <c r="C48" s="80"/>
      <c r="D48" s="64"/>
      <c r="E48" s="75"/>
      <c r="F48" s="75"/>
      <c r="G48" s="214">
        <f t="shared" si="3"/>
        <v>0</v>
      </c>
      <c r="H48" s="77"/>
      <c r="I48" s="77"/>
      <c r="J48" s="77"/>
    </row>
    <row r="49" spans="2:10" s="16" customFormat="1" ht="178.5" customHeight="1">
      <c r="B49" s="81" t="s">
        <v>58</v>
      </c>
      <c r="C49" s="67" t="s">
        <v>239</v>
      </c>
      <c r="D49" s="68" t="s">
        <v>259</v>
      </c>
      <c r="E49" s="214">
        <f>E50</f>
        <v>92000</v>
      </c>
      <c r="F49" s="214">
        <f>F50</f>
        <v>0</v>
      </c>
      <c r="G49" s="214">
        <f t="shared" si="3"/>
        <v>92000</v>
      </c>
      <c r="H49" s="77"/>
      <c r="I49" s="77"/>
      <c r="J49" s="77"/>
    </row>
    <row r="50" spans="2:10" s="16" customFormat="1" ht="172.5" customHeight="1">
      <c r="B50" s="79" t="s">
        <v>57</v>
      </c>
      <c r="C50" s="63" t="s">
        <v>238</v>
      </c>
      <c r="D50" s="71" t="s">
        <v>191</v>
      </c>
      <c r="E50" s="75">
        <v>92000</v>
      </c>
      <c r="F50" s="75"/>
      <c r="G50" s="75">
        <f t="shared" si="3"/>
        <v>92000</v>
      </c>
      <c r="H50" s="77"/>
      <c r="I50" s="77"/>
      <c r="J50" s="77"/>
    </row>
    <row r="51" spans="2:10" s="16" customFormat="1" ht="87" customHeight="1">
      <c r="B51" s="81" t="s">
        <v>58</v>
      </c>
      <c r="C51" s="67" t="s">
        <v>256</v>
      </c>
      <c r="D51" s="128" t="s">
        <v>243</v>
      </c>
      <c r="E51" s="75">
        <f>E52</f>
        <v>777320</v>
      </c>
      <c r="F51" s="75">
        <f>F52</f>
        <v>47000</v>
      </c>
      <c r="G51" s="75">
        <f>E51+F51</f>
        <v>824320</v>
      </c>
      <c r="H51" s="77"/>
      <c r="I51" s="77"/>
      <c r="J51" s="77"/>
    </row>
    <row r="52" spans="2:10" s="16" customFormat="1" ht="183" customHeight="1">
      <c r="B52" s="79" t="s">
        <v>57</v>
      </c>
      <c r="C52" s="78" t="s">
        <v>257</v>
      </c>
      <c r="D52" s="71" t="s">
        <v>244</v>
      </c>
      <c r="E52" s="75">
        <v>777320</v>
      </c>
      <c r="F52" s="212">
        <v>47000</v>
      </c>
      <c r="G52" s="75">
        <f>E52+F52</f>
        <v>824320</v>
      </c>
      <c r="H52" s="77"/>
      <c r="I52" s="77"/>
      <c r="J52" s="77"/>
    </row>
    <row r="53" spans="2:10" s="13" customFormat="1" ht="77.25" customHeight="1">
      <c r="B53" s="67"/>
      <c r="C53" s="63"/>
      <c r="D53" s="64" t="s">
        <v>287</v>
      </c>
      <c r="E53" s="75">
        <f>E7+E43</f>
        <v>3436780</v>
      </c>
      <c r="F53" s="212">
        <f>F7+F43</f>
        <v>47000</v>
      </c>
      <c r="G53" s="75">
        <f>G7+G43</f>
        <v>3483780</v>
      </c>
      <c r="H53" s="50"/>
      <c r="I53" s="50"/>
      <c r="J53" s="50"/>
    </row>
    <row r="54" spans="2:7" s="12" customFormat="1" ht="63.75" customHeight="1">
      <c r="B54" s="207"/>
      <c r="C54" s="210"/>
      <c r="D54" s="71" t="s">
        <v>291</v>
      </c>
      <c r="E54" s="70"/>
      <c r="F54" s="70">
        <v>33644.75</v>
      </c>
      <c r="G54" s="74">
        <f>E54+F54</f>
        <v>33644.75</v>
      </c>
    </row>
    <row r="55" spans="2:7" s="12" customFormat="1" ht="62.25" customHeight="1">
      <c r="B55" s="208"/>
      <c r="C55" s="209"/>
      <c r="D55" s="211" t="s">
        <v>130</v>
      </c>
      <c r="E55" s="213">
        <f>E53</f>
        <v>3436780</v>
      </c>
      <c r="F55" s="213">
        <f>F53++F54</f>
        <v>80644.75</v>
      </c>
      <c r="G55" s="213">
        <f>E55+F55</f>
        <v>3517424.75</v>
      </c>
    </row>
    <row r="56" spans="2:7" ht="12.75" customHeight="1">
      <c r="B56" s="5"/>
      <c r="C56" s="35"/>
      <c r="D56" s="36"/>
      <c r="E56" s="36"/>
      <c r="F56" s="36"/>
      <c r="G56" s="37"/>
    </row>
    <row r="57" spans="2:7" ht="12.75">
      <c r="B57" s="5"/>
      <c r="C57" s="36"/>
      <c r="D57" s="36"/>
      <c r="E57" s="36"/>
      <c r="F57" s="36"/>
      <c r="G57" s="37"/>
    </row>
    <row r="58" spans="2:7" ht="26.25" customHeight="1">
      <c r="B58" s="5"/>
      <c r="C58" s="6"/>
      <c r="D58" s="6"/>
      <c r="E58" s="6"/>
      <c r="F58" s="6"/>
      <c r="G58" s="6"/>
    </row>
    <row r="59" ht="12.75">
      <c r="B59" s="5"/>
    </row>
  </sheetData>
  <sheetProtection/>
  <mergeCells count="4">
    <mergeCell ref="B4:G4"/>
    <mergeCell ref="G2:I2"/>
    <mergeCell ref="G1:I1"/>
    <mergeCell ref="E3:J3"/>
  </mergeCells>
  <printOptions/>
  <pageMargins left="0.6299212598425197" right="0.1968503937007874" top="0.5118110236220472" bottom="0.4330708661417323" header="0.5118110236220472" footer="0.4330708661417323"/>
  <pageSetup fitToHeight="1" fitToWidth="1" horizontalDpi="600" verticalDpi="600" orientation="portrait" pageOrder="overThenDown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2:M123"/>
  <sheetViews>
    <sheetView view="pageBreakPreview" zoomScale="41" zoomScaleNormal="90" zoomScaleSheetLayoutView="41" zoomScalePageLayoutView="0" workbookViewId="0" topLeftCell="A1">
      <selection activeCell="C11" sqref="C11"/>
    </sheetView>
  </sheetViews>
  <sheetFormatPr defaultColWidth="9.00390625" defaultRowHeight="12.75"/>
  <cols>
    <col min="1" max="1" width="15.375" style="0" customWidth="1"/>
    <col min="2" max="2" width="162.75390625" style="9" customWidth="1"/>
    <col min="3" max="3" width="57.125" style="2" customWidth="1"/>
    <col min="4" max="4" width="54.00390625" style="2" customWidth="1"/>
    <col min="5" max="5" width="62.75390625" style="8" customWidth="1"/>
    <col min="6" max="6" width="61.25390625" style="1" customWidth="1"/>
  </cols>
  <sheetData>
    <row r="2" spans="6:9" ht="27.75" customHeight="1">
      <c r="F2" s="257"/>
      <c r="G2" s="258"/>
      <c r="H2" s="258"/>
      <c r="I2" s="258"/>
    </row>
    <row r="3" spans="2:9" ht="110.25" customHeight="1">
      <c r="B3" s="40"/>
      <c r="C3" s="255" t="s">
        <v>263</v>
      </c>
      <c r="D3" s="255"/>
      <c r="E3" s="255"/>
      <c r="F3" s="255"/>
      <c r="G3" s="255"/>
      <c r="H3" s="255"/>
      <c r="I3" s="255"/>
    </row>
    <row r="4" spans="2:9" ht="127.5" customHeight="1">
      <c r="B4" s="40"/>
      <c r="C4" s="255"/>
      <c r="D4" s="255"/>
      <c r="E4" s="255"/>
      <c r="F4" s="255"/>
      <c r="G4" s="255"/>
      <c r="H4" s="255"/>
      <c r="I4" s="255"/>
    </row>
    <row r="5" spans="2:9" ht="190.5" customHeight="1">
      <c r="B5" s="256" t="s">
        <v>212</v>
      </c>
      <c r="C5" s="256"/>
      <c r="D5" s="256"/>
      <c r="E5" s="256"/>
      <c r="F5" s="256"/>
      <c r="G5" s="41"/>
      <c r="H5" s="39"/>
      <c r="I5" s="38"/>
    </row>
    <row r="6" spans="2:9" s="10" customFormat="1" ht="26.25">
      <c r="B6" s="41"/>
      <c r="C6" s="43"/>
      <c r="D6" s="43"/>
      <c r="E6" s="41"/>
      <c r="F6" s="44"/>
      <c r="G6" s="41"/>
      <c r="H6" s="39"/>
      <c r="I6" s="45"/>
    </row>
    <row r="7" spans="2:10" s="17" customFormat="1" ht="299.25" customHeight="1">
      <c r="B7" s="133" t="s">
        <v>32</v>
      </c>
      <c r="C7" s="133" t="s">
        <v>51</v>
      </c>
      <c r="D7" s="133" t="s">
        <v>213</v>
      </c>
      <c r="E7" s="133" t="s">
        <v>195</v>
      </c>
      <c r="F7" s="133" t="s">
        <v>223</v>
      </c>
      <c r="G7" s="134"/>
      <c r="H7" s="134"/>
      <c r="I7" s="134"/>
      <c r="J7" s="82"/>
    </row>
    <row r="8" spans="2:13" s="17" customFormat="1" ht="50.25">
      <c r="B8" s="133">
        <v>1</v>
      </c>
      <c r="C8" s="135">
        <v>2</v>
      </c>
      <c r="D8" s="135"/>
      <c r="E8" s="133">
        <v>3</v>
      </c>
      <c r="F8" s="133">
        <v>4</v>
      </c>
      <c r="G8" s="134"/>
      <c r="H8" s="136"/>
      <c r="I8" s="137"/>
      <c r="J8" s="83"/>
      <c r="K8" s="19"/>
      <c r="L8" s="20"/>
      <c r="M8" s="18"/>
    </row>
    <row r="9" spans="2:13" s="12" customFormat="1" ht="87" customHeight="1">
      <c r="B9" s="138" t="s">
        <v>225</v>
      </c>
      <c r="C9" s="139" t="s">
        <v>40</v>
      </c>
      <c r="D9" s="140">
        <f>D10+D11+D13</f>
        <v>1489130</v>
      </c>
      <c r="E9" s="140">
        <f>E10+E11+E13</f>
        <v>0</v>
      </c>
      <c r="F9" s="141">
        <f>D9+E9</f>
        <v>1489130</v>
      </c>
      <c r="G9" s="142"/>
      <c r="H9" s="143"/>
      <c r="I9" s="137"/>
      <c r="J9" s="83"/>
      <c r="K9" s="22"/>
      <c r="L9" s="20"/>
      <c r="M9" s="21"/>
    </row>
    <row r="10" spans="2:13" s="12" customFormat="1" ht="212.25" customHeight="1">
      <c r="B10" s="144" t="s">
        <v>135</v>
      </c>
      <c r="C10" s="145" t="s">
        <v>136</v>
      </c>
      <c r="D10" s="146">
        <v>440340</v>
      </c>
      <c r="E10" s="147"/>
      <c r="F10" s="147">
        <f aca="true" t="shared" si="0" ref="F10:F31">D10+E10</f>
        <v>440340</v>
      </c>
      <c r="G10" s="142"/>
      <c r="H10" s="143"/>
      <c r="I10" s="137"/>
      <c r="J10" s="83"/>
      <c r="K10" s="22"/>
      <c r="L10" s="20"/>
      <c r="M10" s="21"/>
    </row>
    <row r="11" spans="2:13" s="12" customFormat="1" ht="198" customHeight="1">
      <c r="B11" s="144" t="s">
        <v>31</v>
      </c>
      <c r="C11" s="145" t="s">
        <v>41</v>
      </c>
      <c r="D11" s="146">
        <v>1045790</v>
      </c>
      <c r="E11" s="147"/>
      <c r="F11" s="147">
        <f t="shared" si="0"/>
        <v>1045790</v>
      </c>
      <c r="G11" s="142"/>
      <c r="H11" s="143"/>
      <c r="I11" s="137"/>
      <c r="J11" s="83"/>
      <c r="K11" s="19"/>
      <c r="L11" s="19"/>
      <c r="M11" s="21"/>
    </row>
    <row r="12" spans="2:13" s="12" customFormat="1" ht="39" customHeight="1" hidden="1">
      <c r="B12" s="148" t="s">
        <v>208</v>
      </c>
      <c r="C12" s="145" t="s">
        <v>209</v>
      </c>
      <c r="D12" s="146"/>
      <c r="E12" s="147"/>
      <c r="F12" s="147"/>
      <c r="G12" s="142"/>
      <c r="H12" s="143"/>
      <c r="I12" s="137"/>
      <c r="J12" s="83"/>
      <c r="K12" s="19"/>
      <c r="L12" s="19"/>
      <c r="M12" s="21"/>
    </row>
    <row r="13" spans="2:13" s="12" customFormat="1" ht="85.5" customHeight="1">
      <c r="B13" s="149" t="s">
        <v>2</v>
      </c>
      <c r="C13" s="145" t="s">
        <v>131</v>
      </c>
      <c r="D13" s="146">
        <v>3000</v>
      </c>
      <c r="E13" s="147"/>
      <c r="F13" s="147">
        <f t="shared" si="0"/>
        <v>3000</v>
      </c>
      <c r="G13" s="142"/>
      <c r="H13" s="143"/>
      <c r="I13" s="137"/>
      <c r="J13" s="83"/>
      <c r="K13" s="19"/>
      <c r="L13" s="20"/>
      <c r="M13" s="21"/>
    </row>
    <row r="14" spans="2:13" s="12" customFormat="1" ht="81" customHeight="1">
      <c r="B14" s="150" t="s">
        <v>167</v>
      </c>
      <c r="C14" s="139" t="s">
        <v>174</v>
      </c>
      <c r="D14" s="140">
        <f>D15</f>
        <v>92000</v>
      </c>
      <c r="E14" s="141">
        <f>E15</f>
        <v>0</v>
      </c>
      <c r="F14" s="141">
        <f t="shared" si="0"/>
        <v>92000</v>
      </c>
      <c r="G14" s="142"/>
      <c r="H14" s="143"/>
      <c r="I14" s="137"/>
      <c r="J14" s="83"/>
      <c r="K14" s="19"/>
      <c r="L14" s="20"/>
      <c r="M14" s="21"/>
    </row>
    <row r="15" spans="2:13" s="12" customFormat="1" ht="85.5" customHeight="1">
      <c r="B15" s="151" t="s">
        <v>168</v>
      </c>
      <c r="C15" s="145" t="s">
        <v>173</v>
      </c>
      <c r="D15" s="146">
        <v>92000</v>
      </c>
      <c r="E15" s="147"/>
      <c r="F15" s="147">
        <f t="shared" si="0"/>
        <v>92000</v>
      </c>
      <c r="G15" s="142"/>
      <c r="H15" s="143"/>
      <c r="I15" s="137"/>
      <c r="J15" s="83"/>
      <c r="K15" s="19"/>
      <c r="L15" s="20"/>
      <c r="M15" s="21"/>
    </row>
    <row r="16" spans="2:13" s="12" customFormat="1" ht="56.25" customHeight="1" hidden="1">
      <c r="B16" s="150" t="s">
        <v>74</v>
      </c>
      <c r="C16" s="139" t="s">
        <v>42</v>
      </c>
      <c r="D16" s="140"/>
      <c r="E16" s="147">
        <f>E17+E18</f>
        <v>0</v>
      </c>
      <c r="F16" s="147">
        <f t="shared" si="0"/>
        <v>0</v>
      </c>
      <c r="G16" s="142"/>
      <c r="H16" s="143"/>
      <c r="I16" s="137"/>
      <c r="J16" s="83"/>
      <c r="K16" s="19"/>
      <c r="L16" s="19"/>
      <c r="M16" s="21"/>
    </row>
    <row r="17" spans="2:13" s="12" customFormat="1" ht="98.25" customHeight="1" hidden="1">
      <c r="B17" s="144" t="s">
        <v>142</v>
      </c>
      <c r="C17" s="145" t="s">
        <v>152</v>
      </c>
      <c r="D17" s="146"/>
      <c r="E17" s="147"/>
      <c r="F17" s="147">
        <f t="shared" si="0"/>
        <v>0</v>
      </c>
      <c r="G17" s="142"/>
      <c r="H17" s="143"/>
      <c r="I17" s="137"/>
      <c r="J17" s="83"/>
      <c r="K17" s="19"/>
      <c r="L17" s="19"/>
      <c r="M17" s="21"/>
    </row>
    <row r="18" spans="2:13" s="12" customFormat="1" ht="73.5" customHeight="1" hidden="1">
      <c r="B18" s="152" t="s">
        <v>91</v>
      </c>
      <c r="C18" s="145" t="s">
        <v>43</v>
      </c>
      <c r="D18" s="146"/>
      <c r="E18" s="147"/>
      <c r="F18" s="147">
        <f t="shared" si="0"/>
        <v>0</v>
      </c>
      <c r="G18" s="142"/>
      <c r="H18" s="143"/>
      <c r="I18" s="137"/>
      <c r="J18" s="86"/>
      <c r="K18" s="19"/>
      <c r="L18" s="19"/>
      <c r="M18" s="21"/>
    </row>
    <row r="19" spans="2:13" s="12" customFormat="1" ht="52.5" customHeight="1" hidden="1">
      <c r="B19" s="153" t="s">
        <v>75</v>
      </c>
      <c r="C19" s="154" t="s">
        <v>44</v>
      </c>
      <c r="D19" s="155"/>
      <c r="E19" s="156">
        <f>E20</f>
        <v>0</v>
      </c>
      <c r="F19" s="147">
        <f t="shared" si="0"/>
        <v>0</v>
      </c>
      <c r="G19" s="142"/>
      <c r="H19" s="143"/>
      <c r="I19" s="137"/>
      <c r="J19" s="83"/>
      <c r="K19" s="19"/>
      <c r="L19" s="20"/>
      <c r="M19" s="21"/>
    </row>
    <row r="20" spans="2:13" s="12" customFormat="1" ht="57.75" customHeight="1" hidden="1">
      <c r="B20" s="144" t="s">
        <v>143</v>
      </c>
      <c r="C20" s="157" t="s">
        <v>153</v>
      </c>
      <c r="D20" s="158"/>
      <c r="E20" s="156"/>
      <c r="F20" s="147">
        <f t="shared" si="0"/>
        <v>0</v>
      </c>
      <c r="G20" s="142"/>
      <c r="H20" s="143"/>
      <c r="I20" s="137"/>
      <c r="J20" s="83"/>
      <c r="K20" s="19"/>
      <c r="L20" s="20"/>
      <c r="M20" s="21"/>
    </row>
    <row r="21" spans="2:13" s="12" customFormat="1" ht="108.75" customHeight="1">
      <c r="B21" s="150" t="s">
        <v>74</v>
      </c>
      <c r="C21" s="220" t="s">
        <v>42</v>
      </c>
      <c r="D21" s="222"/>
      <c r="E21" s="223">
        <f>E22+E23</f>
        <v>47000</v>
      </c>
      <c r="F21" s="141">
        <f>D21+E21</f>
        <v>47000</v>
      </c>
      <c r="G21" s="142"/>
      <c r="H21" s="143"/>
      <c r="I21" s="137"/>
      <c r="J21" s="83"/>
      <c r="K21" s="19"/>
      <c r="L21" s="20"/>
      <c r="M21" s="21"/>
    </row>
    <row r="22" spans="2:13" s="12" customFormat="1" ht="192.75" customHeight="1">
      <c r="B22" s="149" t="s">
        <v>142</v>
      </c>
      <c r="C22" s="217" t="s">
        <v>152</v>
      </c>
      <c r="D22" s="218"/>
      <c r="E22" s="219">
        <v>37000</v>
      </c>
      <c r="F22" s="147">
        <f>D22+E22</f>
        <v>37000</v>
      </c>
      <c r="G22" s="142"/>
      <c r="H22" s="143"/>
      <c r="I22" s="137"/>
      <c r="J22" s="83"/>
      <c r="K22" s="19"/>
      <c r="L22" s="20"/>
      <c r="M22" s="21"/>
    </row>
    <row r="23" spans="2:13" s="12" customFormat="1" ht="87" customHeight="1">
      <c r="B23" s="221" t="s">
        <v>281</v>
      </c>
      <c r="C23" s="217" t="s">
        <v>288</v>
      </c>
      <c r="D23" s="218"/>
      <c r="E23" s="219">
        <v>10000</v>
      </c>
      <c r="F23" s="147">
        <f>D23+E23</f>
        <v>10000</v>
      </c>
      <c r="G23" s="142"/>
      <c r="H23" s="143"/>
      <c r="I23" s="137"/>
      <c r="J23" s="83"/>
      <c r="K23" s="19"/>
      <c r="L23" s="20"/>
      <c r="M23" s="21"/>
    </row>
    <row r="24" spans="2:13" s="12" customFormat="1" ht="87" customHeight="1">
      <c r="B24" s="228" t="s">
        <v>75</v>
      </c>
      <c r="C24" s="220" t="s">
        <v>44</v>
      </c>
      <c r="D24" s="223"/>
      <c r="E24" s="229">
        <f>E25</f>
        <v>30000</v>
      </c>
      <c r="F24" s="141">
        <f>E24</f>
        <v>30000</v>
      </c>
      <c r="G24" s="142"/>
      <c r="H24" s="143"/>
      <c r="I24" s="137"/>
      <c r="J24" s="83"/>
      <c r="K24" s="19"/>
      <c r="L24" s="20"/>
      <c r="M24" s="21"/>
    </row>
    <row r="25" spans="2:13" s="12" customFormat="1" ht="116.25" customHeight="1">
      <c r="B25" s="149" t="s">
        <v>143</v>
      </c>
      <c r="C25" s="217" t="s">
        <v>153</v>
      </c>
      <c r="D25" s="218"/>
      <c r="E25" s="219">
        <v>30000</v>
      </c>
      <c r="F25" s="147">
        <f>E25</f>
        <v>30000</v>
      </c>
      <c r="G25" s="142"/>
      <c r="H25" s="143"/>
      <c r="I25" s="137"/>
      <c r="J25" s="83"/>
      <c r="K25" s="19"/>
      <c r="L25" s="20"/>
      <c r="M25" s="21"/>
    </row>
    <row r="26" spans="2:13" s="12" customFormat="1" ht="111" customHeight="1">
      <c r="B26" s="159" t="s">
        <v>224</v>
      </c>
      <c r="C26" s="139" t="s">
        <v>205</v>
      </c>
      <c r="D26" s="140">
        <f>D27</f>
        <v>118000</v>
      </c>
      <c r="E26" s="160">
        <f>E27</f>
        <v>0</v>
      </c>
      <c r="F26" s="141">
        <f t="shared" si="0"/>
        <v>118000</v>
      </c>
      <c r="G26" s="142"/>
      <c r="H26" s="143"/>
      <c r="I26" s="137"/>
      <c r="J26" s="83"/>
      <c r="K26" s="19"/>
      <c r="L26" s="20"/>
      <c r="M26" s="21"/>
    </row>
    <row r="27" spans="2:13" s="12" customFormat="1" ht="102" customHeight="1">
      <c r="B27" s="161" t="s">
        <v>198</v>
      </c>
      <c r="C27" s="145" t="s">
        <v>206</v>
      </c>
      <c r="D27" s="146">
        <v>118000</v>
      </c>
      <c r="E27" s="162"/>
      <c r="F27" s="147">
        <f t="shared" si="0"/>
        <v>118000</v>
      </c>
      <c r="G27" s="142"/>
      <c r="H27" s="143"/>
      <c r="I27" s="137"/>
      <c r="J27" s="83"/>
      <c r="K27" s="19"/>
      <c r="L27" s="20"/>
      <c r="M27" s="21"/>
    </row>
    <row r="28" spans="2:13" s="12" customFormat="1" ht="111" customHeight="1">
      <c r="B28" s="138" t="s">
        <v>226</v>
      </c>
      <c r="C28" s="163" t="s">
        <v>45</v>
      </c>
      <c r="D28" s="164">
        <f>D29</f>
        <v>590380</v>
      </c>
      <c r="E28" s="141">
        <f>E29</f>
        <v>3644.75</v>
      </c>
      <c r="F28" s="147">
        <f>D28+E28</f>
        <v>594024.75</v>
      </c>
      <c r="G28" s="142"/>
      <c r="H28" s="143"/>
      <c r="I28" s="137"/>
      <c r="J28" s="83"/>
      <c r="K28" s="19"/>
      <c r="L28" s="20"/>
      <c r="M28" s="21"/>
    </row>
    <row r="29" spans="2:13" s="12" customFormat="1" ht="81.75" customHeight="1">
      <c r="B29" s="144" t="s">
        <v>79</v>
      </c>
      <c r="C29" s="165" t="s">
        <v>46</v>
      </c>
      <c r="D29" s="166">
        <v>590380</v>
      </c>
      <c r="E29" s="147">
        <v>3644.75</v>
      </c>
      <c r="F29" s="147">
        <f>D29+E29</f>
        <v>594024.75</v>
      </c>
      <c r="G29" s="142"/>
      <c r="H29" s="143"/>
      <c r="I29" s="167"/>
      <c r="J29" s="86"/>
      <c r="K29" s="19"/>
      <c r="L29" s="20"/>
      <c r="M29" s="21"/>
    </row>
    <row r="30" spans="2:13" s="12" customFormat="1" ht="66.75" customHeight="1">
      <c r="B30" s="138" t="s">
        <v>227</v>
      </c>
      <c r="C30" s="163" t="s">
        <v>47</v>
      </c>
      <c r="D30" s="164">
        <f>D31</f>
        <v>1147270</v>
      </c>
      <c r="E30" s="141">
        <f>E31</f>
        <v>0</v>
      </c>
      <c r="F30" s="147">
        <f t="shared" si="0"/>
        <v>1147270</v>
      </c>
      <c r="G30" s="142"/>
      <c r="H30" s="143"/>
      <c r="I30" s="167"/>
      <c r="J30" s="83"/>
      <c r="K30" s="19"/>
      <c r="L30" s="20"/>
      <c r="M30" s="21"/>
    </row>
    <row r="31" spans="2:13" s="12" customFormat="1" ht="90.75" customHeight="1">
      <c r="B31" s="151" t="s">
        <v>48</v>
      </c>
      <c r="C31" s="165" t="s">
        <v>49</v>
      </c>
      <c r="D31" s="166">
        <v>1147270</v>
      </c>
      <c r="E31" s="147"/>
      <c r="F31" s="147">
        <f t="shared" si="0"/>
        <v>1147270</v>
      </c>
      <c r="G31" s="142"/>
      <c r="H31" s="143"/>
      <c r="I31" s="168"/>
      <c r="J31" s="87"/>
      <c r="K31" s="19"/>
      <c r="L31" s="20"/>
      <c r="M31" s="21"/>
    </row>
    <row r="32" spans="2:13" s="12" customFormat="1" ht="30" customHeight="1" hidden="1">
      <c r="B32" s="144" t="s">
        <v>81</v>
      </c>
      <c r="C32" s="165">
        <v>99</v>
      </c>
      <c r="D32" s="166"/>
      <c r="E32" s="147"/>
      <c r="F32" s="169">
        <v>0</v>
      </c>
      <c r="G32" s="170"/>
      <c r="H32" s="170"/>
      <c r="I32" s="168"/>
      <c r="J32" s="87"/>
      <c r="K32" s="19"/>
      <c r="L32" s="20"/>
      <c r="M32" s="21"/>
    </row>
    <row r="33" spans="2:10" s="12" customFormat="1" ht="84" customHeight="1">
      <c r="B33" s="138" t="s">
        <v>228</v>
      </c>
      <c r="C33" s="139"/>
      <c r="D33" s="140">
        <f>D9+D14+D21+D26+D28+D30</f>
        <v>3436780</v>
      </c>
      <c r="E33" s="140">
        <f>E9+E14+E21+E24+E26+E28+E30</f>
        <v>80644.75</v>
      </c>
      <c r="F33" s="141">
        <f>D33+E33</f>
        <v>3517424.75</v>
      </c>
      <c r="G33" s="142"/>
      <c r="H33" s="142"/>
      <c r="I33" s="142"/>
      <c r="J33" s="84"/>
    </row>
    <row r="34" spans="2:10" s="12" customFormat="1" ht="50.25">
      <c r="B34" s="171"/>
      <c r="C34" s="172"/>
      <c r="D34" s="172"/>
      <c r="E34" s="173"/>
      <c r="F34" s="174"/>
      <c r="G34" s="143"/>
      <c r="H34" s="142"/>
      <c r="I34" s="142"/>
      <c r="J34" s="84"/>
    </row>
    <row r="35" spans="2:10" s="12" customFormat="1" ht="50.25">
      <c r="B35" s="171"/>
      <c r="C35" s="175"/>
      <c r="D35" s="175"/>
      <c r="E35" s="176"/>
      <c r="F35" s="177"/>
      <c r="G35" s="143"/>
      <c r="H35" s="142"/>
      <c r="I35" s="142"/>
      <c r="J35" s="84"/>
    </row>
    <row r="36" spans="2:10" s="12" customFormat="1" ht="38.25">
      <c r="B36" s="88"/>
      <c r="C36" s="89"/>
      <c r="D36" s="89"/>
      <c r="E36" s="90"/>
      <c r="F36" s="91"/>
      <c r="G36" s="85"/>
      <c r="H36" s="84"/>
      <c r="I36" s="84"/>
      <c r="J36" s="84"/>
    </row>
    <row r="37" spans="2:9" s="12" customFormat="1" ht="26.25">
      <c r="B37" s="46"/>
      <c r="C37" s="47"/>
      <c r="D37" s="47"/>
      <c r="E37" s="48"/>
      <c r="F37" s="49"/>
      <c r="G37" s="42"/>
      <c r="H37" s="38"/>
      <c r="I37" s="38"/>
    </row>
    <row r="38" spans="2:9" s="12" customFormat="1" ht="26.25">
      <c r="B38" s="46"/>
      <c r="C38" s="47"/>
      <c r="D38" s="47"/>
      <c r="E38" s="48"/>
      <c r="F38" s="49"/>
      <c r="G38" s="42"/>
      <c r="H38" s="38"/>
      <c r="I38" s="38"/>
    </row>
    <row r="39" spans="2:9" s="12" customFormat="1" ht="26.25">
      <c r="B39" s="46"/>
      <c r="C39" s="47"/>
      <c r="D39" s="47"/>
      <c r="E39" s="48"/>
      <c r="F39" s="49"/>
      <c r="G39" s="42"/>
      <c r="H39" s="38"/>
      <c r="I39" s="38"/>
    </row>
    <row r="40" spans="2:9" s="12" customFormat="1" ht="26.25">
      <c r="B40" s="46"/>
      <c r="C40" s="47"/>
      <c r="D40" s="47"/>
      <c r="E40" s="48"/>
      <c r="F40" s="49"/>
      <c r="G40" s="42"/>
      <c r="H40" s="38"/>
      <c r="I40" s="38"/>
    </row>
    <row r="41" spans="2:9" s="12" customFormat="1" ht="26.25">
      <c r="B41" s="46"/>
      <c r="C41" s="47"/>
      <c r="D41" s="47"/>
      <c r="E41" s="48"/>
      <c r="F41" s="49"/>
      <c r="G41" s="42"/>
      <c r="H41" s="38"/>
      <c r="I41" s="38"/>
    </row>
    <row r="42" spans="2:9" s="12" customFormat="1" ht="26.25">
      <c r="B42" s="46"/>
      <c r="C42" s="47"/>
      <c r="D42" s="47"/>
      <c r="E42" s="48"/>
      <c r="F42" s="49"/>
      <c r="G42" s="42"/>
      <c r="H42" s="38"/>
      <c r="I42" s="38"/>
    </row>
    <row r="43" spans="2:9" s="12" customFormat="1" ht="26.25">
      <c r="B43" s="46"/>
      <c r="C43" s="47"/>
      <c r="D43" s="47"/>
      <c r="E43" s="48"/>
      <c r="F43" s="49"/>
      <c r="G43" s="42"/>
      <c r="H43" s="38"/>
      <c r="I43" s="38"/>
    </row>
    <row r="44" spans="2:9" s="12" customFormat="1" ht="26.25">
      <c r="B44" s="46"/>
      <c r="C44" s="47"/>
      <c r="D44" s="47"/>
      <c r="E44" s="48"/>
      <c r="F44" s="49"/>
      <c r="G44" s="42"/>
      <c r="H44" s="38"/>
      <c r="I44" s="38"/>
    </row>
    <row r="45" spans="2:9" s="12" customFormat="1" ht="26.25">
      <c r="B45" s="46"/>
      <c r="C45" s="47"/>
      <c r="D45" s="47"/>
      <c r="E45" s="48"/>
      <c r="F45" s="49"/>
      <c r="G45" s="42"/>
      <c r="H45" s="38"/>
      <c r="I45" s="38"/>
    </row>
    <row r="46" spans="2:9" s="12" customFormat="1" ht="26.25">
      <c r="B46" s="46"/>
      <c r="C46" s="47"/>
      <c r="D46" s="47"/>
      <c r="E46" s="48"/>
      <c r="F46" s="49"/>
      <c r="G46" s="42"/>
      <c r="H46" s="38"/>
      <c r="I46" s="38"/>
    </row>
    <row r="47" spans="2:9" s="12" customFormat="1" ht="26.25">
      <c r="B47" s="46"/>
      <c r="C47" s="47"/>
      <c r="D47" s="47"/>
      <c r="E47" s="48"/>
      <c r="F47" s="49"/>
      <c r="G47" s="42"/>
      <c r="H47" s="38"/>
      <c r="I47" s="38"/>
    </row>
    <row r="48" spans="2:9" s="12" customFormat="1" ht="26.25">
      <c r="B48" s="46"/>
      <c r="C48" s="47"/>
      <c r="D48" s="47"/>
      <c r="E48" s="48"/>
      <c r="F48" s="49"/>
      <c r="G48" s="42"/>
      <c r="H48" s="38"/>
      <c r="I48" s="38"/>
    </row>
    <row r="49" spans="2:9" s="12" customFormat="1" ht="26.25">
      <c r="B49" s="46"/>
      <c r="C49" s="47"/>
      <c r="D49" s="47"/>
      <c r="E49" s="48"/>
      <c r="F49" s="49"/>
      <c r="G49" s="42"/>
      <c r="H49" s="38"/>
      <c r="I49" s="38"/>
    </row>
    <row r="50" spans="2:9" s="12" customFormat="1" ht="26.25">
      <c r="B50" s="46"/>
      <c r="C50" s="47"/>
      <c r="D50" s="47"/>
      <c r="E50" s="48"/>
      <c r="F50" s="49"/>
      <c r="G50" s="42"/>
      <c r="H50" s="38"/>
      <c r="I50" s="38"/>
    </row>
    <row r="51" spans="2:9" s="12" customFormat="1" ht="26.25">
      <c r="B51" s="46"/>
      <c r="C51" s="47"/>
      <c r="D51" s="47"/>
      <c r="E51" s="48"/>
      <c r="F51" s="49"/>
      <c r="G51" s="42"/>
      <c r="H51" s="38"/>
      <c r="I51" s="38"/>
    </row>
    <row r="52" spans="2:9" s="12" customFormat="1" ht="26.25">
      <c r="B52" s="46"/>
      <c r="C52" s="47"/>
      <c r="D52" s="47"/>
      <c r="E52" s="48"/>
      <c r="F52" s="49"/>
      <c r="G52" s="42"/>
      <c r="H52" s="38"/>
      <c r="I52" s="38"/>
    </row>
    <row r="53" spans="2:9" s="12" customFormat="1" ht="26.25">
      <c r="B53" s="46"/>
      <c r="C53" s="47"/>
      <c r="D53" s="47"/>
      <c r="E53" s="48"/>
      <c r="F53" s="49"/>
      <c r="G53" s="42"/>
      <c r="H53" s="38"/>
      <c r="I53" s="38"/>
    </row>
    <row r="54" spans="2:9" s="12" customFormat="1" ht="26.25">
      <c r="B54" s="46"/>
      <c r="C54" s="47"/>
      <c r="D54" s="47"/>
      <c r="E54" s="48"/>
      <c r="F54" s="49"/>
      <c r="G54" s="42"/>
      <c r="H54" s="38"/>
      <c r="I54" s="38"/>
    </row>
    <row r="55" spans="2:9" s="12" customFormat="1" ht="26.25">
      <c r="B55" s="46"/>
      <c r="C55" s="47"/>
      <c r="D55" s="47"/>
      <c r="E55" s="48"/>
      <c r="F55" s="49"/>
      <c r="G55" s="42"/>
      <c r="H55" s="38"/>
      <c r="I55" s="38"/>
    </row>
    <row r="56" spans="2:7" s="12" customFormat="1" ht="18.75">
      <c r="B56" s="24"/>
      <c r="C56" s="25"/>
      <c r="D56" s="25"/>
      <c r="E56" s="26"/>
      <c r="F56" s="27"/>
      <c r="G56" s="21"/>
    </row>
    <row r="57" spans="2:7" s="12" customFormat="1" ht="18.75">
      <c r="B57" s="24"/>
      <c r="C57" s="25"/>
      <c r="D57" s="25"/>
      <c r="E57" s="26"/>
      <c r="F57" s="27"/>
      <c r="G57" s="21"/>
    </row>
    <row r="58" spans="2:7" s="12" customFormat="1" ht="18.75">
      <c r="B58" s="24"/>
      <c r="C58" s="25"/>
      <c r="D58" s="25"/>
      <c r="E58" s="26"/>
      <c r="F58" s="27"/>
      <c r="G58" s="21"/>
    </row>
    <row r="59" spans="2:7" s="12" customFormat="1" ht="18.75">
      <c r="B59" s="24"/>
      <c r="C59" s="25"/>
      <c r="D59" s="25"/>
      <c r="E59" s="26"/>
      <c r="F59" s="27"/>
      <c r="G59" s="21"/>
    </row>
    <row r="60" spans="2:7" s="12" customFormat="1" ht="18.75">
      <c r="B60" s="24"/>
      <c r="C60" s="25"/>
      <c r="D60" s="25"/>
      <c r="E60" s="26"/>
      <c r="F60" s="27"/>
      <c r="G60" s="21"/>
    </row>
    <row r="61" spans="2:7" s="12" customFormat="1" ht="18.75">
      <c r="B61" s="24"/>
      <c r="C61" s="25"/>
      <c r="D61" s="25"/>
      <c r="E61" s="26"/>
      <c r="F61" s="27"/>
      <c r="G61" s="21"/>
    </row>
    <row r="62" spans="2:7" s="12" customFormat="1" ht="18.75">
      <c r="B62" s="24"/>
      <c r="C62" s="25"/>
      <c r="D62" s="25"/>
      <c r="E62" s="26"/>
      <c r="F62" s="27"/>
      <c r="G62" s="21"/>
    </row>
    <row r="63" spans="2:7" s="12" customFormat="1" ht="18.75">
      <c r="B63" s="24"/>
      <c r="C63" s="25"/>
      <c r="D63" s="25"/>
      <c r="E63" s="26"/>
      <c r="F63" s="27"/>
      <c r="G63" s="21"/>
    </row>
    <row r="64" spans="2:7" s="12" customFormat="1" ht="18.75">
      <c r="B64" s="24"/>
      <c r="C64" s="25"/>
      <c r="D64" s="25"/>
      <c r="E64" s="26"/>
      <c r="F64" s="27"/>
      <c r="G64" s="21"/>
    </row>
    <row r="65" spans="2:7" s="12" customFormat="1" ht="18.75">
      <c r="B65" s="24"/>
      <c r="C65" s="25"/>
      <c r="D65" s="25"/>
      <c r="E65" s="26"/>
      <c r="F65" s="27"/>
      <c r="G65" s="21"/>
    </row>
    <row r="66" spans="2:7" s="12" customFormat="1" ht="18.75">
      <c r="B66" s="24"/>
      <c r="C66" s="25"/>
      <c r="D66" s="25"/>
      <c r="E66" s="26"/>
      <c r="F66" s="27"/>
      <c r="G66" s="21"/>
    </row>
    <row r="67" spans="2:7" s="12" customFormat="1" ht="18.75">
      <c r="B67" s="24"/>
      <c r="C67" s="25"/>
      <c r="D67" s="25"/>
      <c r="E67" s="26"/>
      <c r="F67" s="27"/>
      <c r="G67" s="21"/>
    </row>
    <row r="68" spans="2:7" s="12" customFormat="1" ht="18.75">
      <c r="B68" s="24"/>
      <c r="C68" s="25"/>
      <c r="D68" s="25"/>
      <c r="E68" s="26"/>
      <c r="F68" s="27"/>
      <c r="G68" s="21"/>
    </row>
    <row r="69" spans="2:7" s="12" customFormat="1" ht="18.75">
      <c r="B69" s="24"/>
      <c r="C69" s="25"/>
      <c r="D69" s="25"/>
      <c r="E69" s="26"/>
      <c r="F69" s="27"/>
      <c r="G69" s="21"/>
    </row>
    <row r="70" spans="2:7" s="12" customFormat="1" ht="18.75">
      <c r="B70" s="24"/>
      <c r="C70" s="25"/>
      <c r="D70" s="25"/>
      <c r="E70" s="26"/>
      <c r="F70" s="27"/>
      <c r="G70" s="21"/>
    </row>
    <row r="71" spans="2:7" s="12" customFormat="1" ht="18.75">
      <c r="B71" s="28"/>
      <c r="C71" s="29"/>
      <c r="D71" s="29"/>
      <c r="E71" s="26"/>
      <c r="F71" s="27"/>
      <c r="G71" s="21"/>
    </row>
    <row r="72" spans="2:7" s="12" customFormat="1" ht="18.75">
      <c r="B72" s="30"/>
      <c r="C72" s="29"/>
      <c r="D72" s="29"/>
      <c r="E72" s="26"/>
      <c r="F72" s="27"/>
      <c r="G72" s="21"/>
    </row>
    <row r="73" spans="2:7" s="12" customFormat="1" ht="18.75">
      <c r="B73" s="30"/>
      <c r="C73" s="29"/>
      <c r="D73" s="29"/>
      <c r="E73" s="26"/>
      <c r="F73" s="27"/>
      <c r="G73" s="21"/>
    </row>
    <row r="74" spans="2:7" s="12" customFormat="1" ht="18.75">
      <c r="B74" s="30"/>
      <c r="C74" s="29"/>
      <c r="D74" s="29"/>
      <c r="E74" s="26"/>
      <c r="F74" s="27"/>
      <c r="G74" s="21"/>
    </row>
    <row r="75" spans="2:7" s="12" customFormat="1" ht="18.75">
      <c r="B75" s="30"/>
      <c r="C75" s="29"/>
      <c r="D75" s="29"/>
      <c r="E75" s="26"/>
      <c r="F75" s="27"/>
      <c r="G75" s="21"/>
    </row>
    <row r="76" spans="2:7" s="12" customFormat="1" ht="18.75">
      <c r="B76" s="30"/>
      <c r="C76" s="29"/>
      <c r="D76" s="29"/>
      <c r="E76" s="26"/>
      <c r="F76" s="27"/>
      <c r="G76" s="21"/>
    </row>
    <row r="77" spans="2:7" s="12" customFormat="1" ht="18.75">
      <c r="B77" s="30"/>
      <c r="C77" s="29"/>
      <c r="D77" s="29"/>
      <c r="E77" s="26"/>
      <c r="F77" s="27"/>
      <c r="G77" s="21"/>
    </row>
    <row r="78" spans="2:7" s="12" customFormat="1" ht="18.75">
      <c r="B78" s="30"/>
      <c r="C78" s="29"/>
      <c r="D78" s="29"/>
      <c r="E78" s="26"/>
      <c r="F78" s="27"/>
      <c r="G78" s="21"/>
    </row>
    <row r="79" spans="2:7" s="12" customFormat="1" ht="18.75">
      <c r="B79" s="30"/>
      <c r="C79" s="29"/>
      <c r="D79" s="29"/>
      <c r="E79" s="26"/>
      <c r="F79" s="27"/>
      <c r="G79" s="21"/>
    </row>
    <row r="80" spans="2:7" s="12" customFormat="1" ht="18.75">
      <c r="B80" s="30"/>
      <c r="C80" s="29"/>
      <c r="D80" s="29"/>
      <c r="E80" s="26"/>
      <c r="F80" s="27"/>
      <c r="G80" s="21"/>
    </row>
    <row r="81" spans="2:7" s="12" customFormat="1" ht="18.75">
      <c r="B81" s="30"/>
      <c r="C81" s="29"/>
      <c r="D81" s="29"/>
      <c r="E81" s="26"/>
      <c r="F81" s="27"/>
      <c r="G81" s="21"/>
    </row>
    <row r="82" spans="2:7" s="12" customFormat="1" ht="18.75">
      <c r="B82" s="30"/>
      <c r="C82" s="29"/>
      <c r="D82" s="29"/>
      <c r="E82" s="26"/>
      <c r="F82" s="27"/>
      <c r="G82" s="21"/>
    </row>
    <row r="83" spans="2:7" s="12" customFormat="1" ht="18.75">
      <c r="B83" s="30"/>
      <c r="C83" s="29"/>
      <c r="D83" s="29"/>
      <c r="E83" s="26"/>
      <c r="F83" s="27"/>
      <c r="G83" s="21"/>
    </row>
    <row r="84" spans="2:7" s="12" customFormat="1" ht="18.75">
      <c r="B84" s="30"/>
      <c r="C84" s="29"/>
      <c r="D84" s="29"/>
      <c r="E84" s="26"/>
      <c r="F84" s="27"/>
      <c r="G84" s="21"/>
    </row>
    <row r="85" spans="2:7" s="12" customFormat="1" ht="18.75">
      <c r="B85" s="30"/>
      <c r="C85" s="29"/>
      <c r="D85" s="29"/>
      <c r="E85" s="26"/>
      <c r="F85" s="27"/>
      <c r="G85" s="21"/>
    </row>
    <row r="86" spans="2:7" s="12" customFormat="1" ht="18.75">
      <c r="B86" s="30"/>
      <c r="C86" s="29"/>
      <c r="D86" s="29"/>
      <c r="E86" s="26"/>
      <c r="F86" s="27"/>
      <c r="G86" s="21"/>
    </row>
    <row r="87" spans="2:7" s="12" customFormat="1" ht="18.75">
      <c r="B87" s="30"/>
      <c r="C87" s="29"/>
      <c r="D87" s="29"/>
      <c r="E87" s="26"/>
      <c r="F87" s="27"/>
      <c r="G87" s="21"/>
    </row>
    <row r="88" spans="2:7" s="12" customFormat="1" ht="18.75">
      <c r="B88" s="30"/>
      <c r="C88" s="29"/>
      <c r="D88" s="29"/>
      <c r="E88" s="26"/>
      <c r="F88" s="27"/>
      <c r="G88" s="21"/>
    </row>
    <row r="89" spans="2:7" s="12" customFormat="1" ht="18.75">
      <c r="B89" s="30"/>
      <c r="C89" s="29"/>
      <c r="D89" s="29"/>
      <c r="E89" s="26"/>
      <c r="F89" s="27"/>
      <c r="G89" s="21"/>
    </row>
    <row r="90" spans="2:7" s="12" customFormat="1" ht="18.75">
      <c r="B90" s="30"/>
      <c r="C90" s="29"/>
      <c r="D90" s="29"/>
      <c r="E90" s="26"/>
      <c r="F90" s="27"/>
      <c r="G90" s="21"/>
    </row>
    <row r="91" spans="2:7" s="12" customFormat="1" ht="18.75">
      <c r="B91" s="30"/>
      <c r="C91" s="29"/>
      <c r="D91" s="29"/>
      <c r="E91" s="26"/>
      <c r="F91" s="27"/>
      <c r="G91" s="21"/>
    </row>
    <row r="92" spans="2:7" s="12" customFormat="1" ht="18.75">
      <c r="B92" s="30"/>
      <c r="C92" s="29"/>
      <c r="D92" s="29"/>
      <c r="E92" s="26"/>
      <c r="F92" s="27"/>
      <c r="G92" s="21"/>
    </row>
    <row r="93" spans="2:7" s="12" customFormat="1" ht="18.75">
      <c r="B93" s="30"/>
      <c r="C93" s="29"/>
      <c r="D93" s="29"/>
      <c r="E93" s="26"/>
      <c r="F93" s="27"/>
      <c r="G93" s="21"/>
    </row>
    <row r="94" spans="2:7" s="12" customFormat="1" ht="18.75">
      <c r="B94" s="30"/>
      <c r="C94" s="29"/>
      <c r="D94" s="29"/>
      <c r="E94" s="26"/>
      <c r="F94" s="27"/>
      <c r="G94" s="21"/>
    </row>
    <row r="95" spans="2:7" s="12" customFormat="1" ht="18.75">
      <c r="B95" s="30"/>
      <c r="C95" s="29"/>
      <c r="D95" s="29"/>
      <c r="E95" s="26"/>
      <c r="F95" s="27"/>
      <c r="G95" s="21"/>
    </row>
    <row r="96" spans="2:7" s="12" customFormat="1" ht="18.75">
      <c r="B96" s="30"/>
      <c r="C96" s="29"/>
      <c r="D96" s="29"/>
      <c r="E96" s="26"/>
      <c r="F96" s="27"/>
      <c r="G96" s="21"/>
    </row>
    <row r="97" spans="2:7" s="12" customFormat="1" ht="18.75">
      <c r="B97" s="30"/>
      <c r="C97" s="29"/>
      <c r="D97" s="29"/>
      <c r="E97" s="26"/>
      <c r="F97" s="27"/>
      <c r="G97" s="21"/>
    </row>
    <row r="98" spans="2:7" s="12" customFormat="1" ht="18.75">
      <c r="B98" s="30"/>
      <c r="C98" s="29"/>
      <c r="D98" s="29"/>
      <c r="E98" s="26"/>
      <c r="F98" s="27"/>
      <c r="G98" s="21"/>
    </row>
    <row r="99" spans="2:7" s="12" customFormat="1" ht="18.75">
      <c r="B99" s="30"/>
      <c r="C99" s="29"/>
      <c r="D99" s="29"/>
      <c r="E99" s="26"/>
      <c r="F99" s="27"/>
      <c r="G99" s="21"/>
    </row>
    <row r="100" spans="2:7" s="12" customFormat="1" ht="18.75">
      <c r="B100" s="30"/>
      <c r="C100" s="29"/>
      <c r="D100" s="29"/>
      <c r="E100" s="26"/>
      <c r="F100" s="27"/>
      <c r="G100" s="21"/>
    </row>
    <row r="101" spans="2:7" ht="12.75">
      <c r="B101" s="23"/>
      <c r="C101" s="31"/>
      <c r="D101" s="31"/>
      <c r="E101" s="32"/>
      <c r="F101" s="33"/>
      <c r="G101" s="34"/>
    </row>
    <row r="102" spans="2:7" ht="12.75">
      <c r="B102" s="23"/>
      <c r="C102" s="31"/>
      <c r="D102" s="31"/>
      <c r="E102" s="32"/>
      <c r="F102" s="33"/>
      <c r="G102" s="34"/>
    </row>
    <row r="103" spans="2:7" ht="12.75">
      <c r="B103" s="23"/>
      <c r="C103" s="31"/>
      <c r="D103" s="31"/>
      <c r="E103" s="32"/>
      <c r="F103" s="33"/>
      <c r="G103" s="34"/>
    </row>
    <row r="104" spans="2:7" ht="12.75">
      <c r="B104" s="23"/>
      <c r="C104" s="31"/>
      <c r="D104" s="31"/>
      <c r="E104" s="32"/>
      <c r="F104" s="33"/>
      <c r="G104" s="34"/>
    </row>
    <row r="105" spans="2:7" ht="12.75">
      <c r="B105" s="23"/>
      <c r="C105" s="31"/>
      <c r="D105" s="31"/>
      <c r="E105" s="32"/>
      <c r="F105" s="33"/>
      <c r="G105" s="34"/>
    </row>
    <row r="106" spans="2:7" ht="12.75">
      <c r="B106" s="23"/>
      <c r="C106" s="31"/>
      <c r="D106" s="31"/>
      <c r="E106" s="32"/>
      <c r="F106" s="33"/>
      <c r="G106" s="34"/>
    </row>
    <row r="107" spans="2:7" ht="12.75">
      <c r="B107" s="23"/>
      <c r="C107" s="31"/>
      <c r="D107" s="31"/>
      <c r="E107" s="32"/>
      <c r="F107" s="33"/>
      <c r="G107" s="34"/>
    </row>
    <row r="108" spans="2:7" ht="12.75">
      <c r="B108" s="23"/>
      <c r="C108" s="31"/>
      <c r="D108" s="31"/>
      <c r="E108" s="32"/>
      <c r="F108" s="33"/>
      <c r="G108" s="34"/>
    </row>
    <row r="109" spans="2:7" ht="12.75">
      <c r="B109" s="23"/>
      <c r="C109" s="31"/>
      <c r="D109" s="31"/>
      <c r="E109" s="32"/>
      <c r="F109" s="33"/>
      <c r="G109" s="34"/>
    </row>
    <row r="110" spans="2:7" ht="12.75">
      <c r="B110" s="23"/>
      <c r="C110" s="31"/>
      <c r="D110" s="31"/>
      <c r="E110" s="32"/>
      <c r="F110" s="33"/>
      <c r="G110" s="34"/>
    </row>
    <row r="111" spans="2:7" ht="12.75">
      <c r="B111" s="23"/>
      <c r="C111" s="31"/>
      <c r="D111" s="31"/>
      <c r="E111" s="32"/>
      <c r="F111" s="33"/>
      <c r="G111" s="34"/>
    </row>
    <row r="112" spans="2:7" ht="12.75">
      <c r="B112" s="23"/>
      <c r="C112" s="31"/>
      <c r="D112" s="31"/>
      <c r="E112" s="32"/>
      <c r="F112" s="33"/>
      <c r="G112" s="34"/>
    </row>
    <row r="113" spans="2:7" ht="12.75">
      <c r="B113" s="23"/>
      <c r="C113" s="31"/>
      <c r="D113" s="31"/>
      <c r="E113" s="32"/>
      <c r="F113" s="33"/>
      <c r="G113" s="34"/>
    </row>
    <row r="114" spans="2:7" ht="12.75">
      <c r="B114" s="23"/>
      <c r="C114" s="31"/>
      <c r="D114" s="31"/>
      <c r="E114" s="32"/>
      <c r="F114" s="33"/>
      <c r="G114" s="34"/>
    </row>
    <row r="115" spans="2:7" ht="12.75">
      <c r="B115" s="23"/>
      <c r="C115" s="31"/>
      <c r="D115" s="31"/>
      <c r="E115" s="32"/>
      <c r="F115" s="33"/>
      <c r="G115" s="34"/>
    </row>
    <row r="116" spans="2:7" ht="12.75">
      <c r="B116" s="23"/>
      <c r="C116" s="31"/>
      <c r="D116" s="31"/>
      <c r="E116" s="32"/>
      <c r="F116" s="33"/>
      <c r="G116" s="34"/>
    </row>
    <row r="117" spans="2:7" ht="12.75">
      <c r="B117" s="23"/>
      <c r="C117" s="31"/>
      <c r="D117" s="31"/>
      <c r="E117" s="32"/>
      <c r="F117" s="33"/>
      <c r="G117" s="34"/>
    </row>
    <row r="118" spans="2:7" ht="12.75">
      <c r="B118" s="23"/>
      <c r="C118" s="31"/>
      <c r="D118" s="31"/>
      <c r="E118" s="32"/>
      <c r="F118" s="33"/>
      <c r="G118" s="34"/>
    </row>
    <row r="119" spans="2:7" ht="12.75">
      <c r="B119" s="23"/>
      <c r="C119" s="31"/>
      <c r="D119" s="31"/>
      <c r="E119" s="32"/>
      <c r="F119" s="33"/>
      <c r="G119" s="34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</sheetData>
  <sheetProtection/>
  <mergeCells count="3">
    <mergeCell ref="C3:I4"/>
    <mergeCell ref="B5:F5"/>
    <mergeCell ref="F2:I2"/>
  </mergeCells>
  <printOptions/>
  <pageMargins left="0.7480314960629921" right="0.3937007874015748" top="0.2755905511811024" bottom="0.1968503937007874" header="0.2755905511811024" footer="0.2755905511811024"/>
  <pageSetup fitToHeight="1" fitToWidth="1" horizontalDpi="600" verticalDpi="600" orientation="portrait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91"/>
  <sheetViews>
    <sheetView view="pageBreakPreview" zoomScale="25" zoomScaleNormal="65" zoomScaleSheetLayoutView="25" zoomScalePageLayoutView="0" workbookViewId="0" topLeftCell="A7">
      <selection activeCell="C61" sqref="C61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100.375" style="0" customWidth="1"/>
    <col min="8" max="8" width="76.00390625" style="0" customWidth="1"/>
    <col min="9" max="9" width="89.25390625" style="0" customWidth="1"/>
    <col min="10" max="10" width="68.875" style="0" customWidth="1"/>
    <col min="12" max="12" width="30.25390625" style="0" customWidth="1"/>
  </cols>
  <sheetData>
    <row r="1" spans="1:13" ht="57" customHeight="1">
      <c r="A1" s="1"/>
      <c r="B1" s="58"/>
      <c r="C1" s="58"/>
      <c r="D1" s="58"/>
      <c r="E1" s="58"/>
      <c r="F1" s="58"/>
      <c r="G1" s="58"/>
      <c r="H1" s="58"/>
      <c r="I1" s="58"/>
      <c r="J1" s="264"/>
      <c r="K1" s="264"/>
      <c r="L1" s="264"/>
      <c r="M1" s="58"/>
    </row>
    <row r="2" spans="1:13" ht="69" customHeight="1" hidden="1">
      <c r="A2" s="1"/>
      <c r="B2" s="110"/>
      <c r="C2" s="110"/>
      <c r="D2" s="110"/>
      <c r="E2" s="110"/>
      <c r="F2" s="110"/>
      <c r="G2" s="110"/>
      <c r="H2" s="110"/>
      <c r="I2" s="110"/>
      <c r="J2" s="111"/>
      <c r="K2" s="111"/>
      <c r="L2" s="111"/>
      <c r="M2" s="110"/>
    </row>
    <row r="3" spans="1:13" ht="78" customHeight="1">
      <c r="A3" s="1"/>
      <c r="B3" s="110"/>
      <c r="C3" s="110"/>
      <c r="D3" s="110"/>
      <c r="E3" s="110"/>
      <c r="F3" s="110"/>
      <c r="G3" s="110"/>
      <c r="H3" s="51"/>
      <c r="I3" s="53"/>
      <c r="J3" s="259" t="s">
        <v>183</v>
      </c>
      <c r="K3" s="260"/>
      <c r="L3" s="260"/>
      <c r="M3" s="51"/>
    </row>
    <row r="4" spans="1:13" ht="63.75" customHeight="1">
      <c r="A4" s="1"/>
      <c r="B4" s="110"/>
      <c r="C4" s="110"/>
      <c r="D4" s="110"/>
      <c r="E4" s="110"/>
      <c r="F4" s="110"/>
      <c r="G4" s="110"/>
      <c r="H4" s="260" t="s">
        <v>264</v>
      </c>
      <c r="I4" s="260"/>
      <c r="J4" s="260"/>
      <c r="K4" s="260"/>
      <c r="L4" s="260"/>
      <c r="M4" s="260"/>
    </row>
    <row r="5" spans="1:13" ht="34.5" customHeight="1">
      <c r="A5" s="1"/>
      <c r="B5" s="110"/>
      <c r="C5" s="110"/>
      <c r="D5" s="110"/>
      <c r="E5" s="110"/>
      <c r="F5" s="110"/>
      <c r="G5" s="110"/>
      <c r="H5" s="260"/>
      <c r="I5" s="260"/>
      <c r="J5" s="260"/>
      <c r="K5" s="260"/>
      <c r="L5" s="260"/>
      <c r="M5" s="260"/>
    </row>
    <row r="6" spans="1:13" ht="101.25" customHeight="1">
      <c r="A6" s="1"/>
      <c r="B6" s="110"/>
      <c r="C6" s="110"/>
      <c r="D6" s="110"/>
      <c r="E6" s="110"/>
      <c r="F6" s="110"/>
      <c r="G6" s="110"/>
      <c r="H6" s="260"/>
      <c r="I6" s="260"/>
      <c r="J6" s="260"/>
      <c r="K6" s="260"/>
      <c r="L6" s="260"/>
      <c r="M6" s="260"/>
    </row>
    <row r="7" spans="1:13" ht="16.5" customHeight="1">
      <c r="A7" s="1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59.25" hidden="1">
      <c r="A8" s="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ht="276.75" customHeight="1">
      <c r="A9" s="1"/>
      <c r="B9" s="261" t="s">
        <v>214</v>
      </c>
      <c r="C9" s="261"/>
      <c r="D9" s="261"/>
      <c r="E9" s="261"/>
      <c r="F9" s="261"/>
      <c r="G9" s="261"/>
      <c r="H9" s="261"/>
      <c r="I9" s="261"/>
      <c r="J9" s="261"/>
      <c r="K9" s="109"/>
      <c r="L9" s="109"/>
      <c r="M9" s="109"/>
    </row>
    <row r="10" spans="1:13" ht="53.25" customHeight="1">
      <c r="A10" s="1"/>
      <c r="B10" s="112"/>
      <c r="C10" s="112"/>
      <c r="D10" s="112"/>
      <c r="E10" s="112"/>
      <c r="F10" s="112"/>
      <c r="G10" s="113"/>
      <c r="H10" s="262"/>
      <c r="I10" s="262"/>
      <c r="J10" s="262"/>
      <c r="K10" s="109"/>
      <c r="L10" s="109"/>
      <c r="M10" s="109"/>
    </row>
    <row r="11" spans="1:13" ht="240" customHeight="1">
      <c r="A11" s="1"/>
      <c r="B11" s="114" t="s">
        <v>33</v>
      </c>
      <c r="C11" s="114" t="s">
        <v>34</v>
      </c>
      <c r="D11" s="115" t="s">
        <v>52</v>
      </c>
      <c r="E11" s="115" t="s">
        <v>53</v>
      </c>
      <c r="F11" s="115" t="s">
        <v>54</v>
      </c>
      <c r="G11" s="115" t="s">
        <v>55</v>
      </c>
      <c r="H11" s="115" t="s">
        <v>56</v>
      </c>
      <c r="I11" s="116" t="s">
        <v>193</v>
      </c>
      <c r="J11" s="117" t="s">
        <v>210</v>
      </c>
      <c r="K11" s="109"/>
      <c r="L11" s="109"/>
      <c r="M11" s="109"/>
    </row>
    <row r="12" spans="1:13" ht="61.5">
      <c r="A12" s="1"/>
      <c r="B12" s="118">
        <v>1</v>
      </c>
      <c r="C12" s="118">
        <v>2</v>
      </c>
      <c r="D12" s="119" t="s">
        <v>35</v>
      </c>
      <c r="E12" s="119" t="s">
        <v>36</v>
      </c>
      <c r="F12" s="119" t="s">
        <v>37</v>
      </c>
      <c r="G12" s="119" t="s">
        <v>38</v>
      </c>
      <c r="H12" s="119" t="s">
        <v>39</v>
      </c>
      <c r="I12" s="119" t="s">
        <v>175</v>
      </c>
      <c r="J12" s="118">
        <v>9</v>
      </c>
      <c r="K12" s="109"/>
      <c r="L12" s="109"/>
      <c r="M12" s="109"/>
    </row>
    <row r="13" spans="1:13" ht="69.75" customHeight="1" hidden="1">
      <c r="A13" s="1"/>
      <c r="B13" s="120" t="e">
        <f>#REF!+1</f>
        <v>#REF!</v>
      </c>
      <c r="C13" s="121" t="s">
        <v>160</v>
      </c>
      <c r="D13" s="122" t="s">
        <v>57</v>
      </c>
      <c r="E13" s="122" t="s">
        <v>70</v>
      </c>
      <c r="F13" s="122" t="s">
        <v>72</v>
      </c>
      <c r="G13" s="122" t="s">
        <v>176</v>
      </c>
      <c r="H13" s="122"/>
      <c r="I13" s="123">
        <f>I14</f>
        <v>0</v>
      </c>
      <c r="J13" s="123">
        <f>J14</f>
        <v>0</v>
      </c>
      <c r="K13" s="109"/>
      <c r="L13" s="109"/>
      <c r="M13" s="109"/>
    </row>
    <row r="14" spans="1:13" ht="71.25" customHeight="1" hidden="1">
      <c r="A14" s="1"/>
      <c r="B14" s="120" t="e">
        <f aca="true" t="shared" si="0" ref="B14:B20">B13+1</f>
        <v>#REF!</v>
      </c>
      <c r="C14" s="124" t="s">
        <v>158</v>
      </c>
      <c r="D14" s="122" t="s">
        <v>57</v>
      </c>
      <c r="E14" s="122" t="s">
        <v>70</v>
      </c>
      <c r="F14" s="122" t="s">
        <v>72</v>
      </c>
      <c r="G14" s="125" t="s">
        <v>177</v>
      </c>
      <c r="H14" s="122"/>
      <c r="I14" s="123">
        <f>I15+I16+I17+I18+I19+I20</f>
        <v>0</v>
      </c>
      <c r="J14" s="123">
        <f>J15+J16+J17+J18+J19+J20</f>
        <v>0</v>
      </c>
      <c r="K14" s="109"/>
      <c r="L14" s="109"/>
      <c r="M14" s="109"/>
    </row>
    <row r="15" spans="1:13" ht="85.5" customHeight="1" hidden="1">
      <c r="A15" s="1"/>
      <c r="B15" s="120" t="e">
        <f t="shared" si="0"/>
        <v>#REF!</v>
      </c>
      <c r="C15" s="126" t="s">
        <v>92</v>
      </c>
      <c r="D15" s="122" t="s">
        <v>57</v>
      </c>
      <c r="E15" s="122" t="s">
        <v>70</v>
      </c>
      <c r="F15" s="122" t="s">
        <v>72</v>
      </c>
      <c r="G15" s="125" t="s">
        <v>177</v>
      </c>
      <c r="H15" s="122" t="s">
        <v>82</v>
      </c>
      <c r="I15" s="123"/>
      <c r="J15" s="123">
        <v>0</v>
      </c>
      <c r="K15" s="109"/>
      <c r="L15" s="109"/>
      <c r="M15" s="109"/>
    </row>
    <row r="16" spans="1:13" ht="40.5" customHeight="1" hidden="1">
      <c r="A16" s="1"/>
      <c r="B16" s="120" t="e">
        <f t="shared" si="0"/>
        <v>#REF!</v>
      </c>
      <c r="C16" s="126" t="s">
        <v>83</v>
      </c>
      <c r="D16" s="122" t="s">
        <v>57</v>
      </c>
      <c r="E16" s="122" t="s">
        <v>70</v>
      </c>
      <c r="F16" s="122" t="s">
        <v>72</v>
      </c>
      <c r="G16" s="125" t="s">
        <v>177</v>
      </c>
      <c r="H16" s="122" t="s">
        <v>178</v>
      </c>
      <c r="I16" s="123"/>
      <c r="J16" s="123">
        <v>0</v>
      </c>
      <c r="K16" s="109"/>
      <c r="L16" s="109"/>
      <c r="M16" s="109"/>
    </row>
    <row r="17" spans="1:13" ht="72.75" customHeight="1" hidden="1">
      <c r="A17" s="1"/>
      <c r="B17" s="120" t="e">
        <f t="shared" si="0"/>
        <v>#REF!</v>
      </c>
      <c r="C17" s="126" t="s">
        <v>84</v>
      </c>
      <c r="D17" s="122" t="s">
        <v>57</v>
      </c>
      <c r="E17" s="122" t="s">
        <v>70</v>
      </c>
      <c r="F17" s="122" t="s">
        <v>72</v>
      </c>
      <c r="G17" s="125" t="s">
        <v>177</v>
      </c>
      <c r="H17" s="122" t="s">
        <v>85</v>
      </c>
      <c r="I17" s="123"/>
      <c r="J17" s="123">
        <v>0</v>
      </c>
      <c r="K17" s="109"/>
      <c r="L17" s="109"/>
      <c r="M17" s="109"/>
    </row>
    <row r="18" spans="1:13" ht="88.5" customHeight="1" hidden="1">
      <c r="A18" s="1"/>
      <c r="B18" s="120" t="e">
        <f t="shared" si="0"/>
        <v>#REF!</v>
      </c>
      <c r="C18" s="126" t="s">
        <v>1</v>
      </c>
      <c r="D18" s="122" t="s">
        <v>57</v>
      </c>
      <c r="E18" s="122" t="s">
        <v>70</v>
      </c>
      <c r="F18" s="122" t="s">
        <v>72</v>
      </c>
      <c r="G18" s="125" t="s">
        <v>177</v>
      </c>
      <c r="H18" s="122" t="s">
        <v>88</v>
      </c>
      <c r="I18" s="123"/>
      <c r="J18" s="123">
        <v>0</v>
      </c>
      <c r="K18" s="109"/>
      <c r="L18" s="109"/>
      <c r="M18" s="109"/>
    </row>
    <row r="19" spans="1:13" ht="42" customHeight="1" hidden="1">
      <c r="A19" s="1"/>
      <c r="B19" s="120" t="e">
        <f t="shared" si="0"/>
        <v>#REF!</v>
      </c>
      <c r="C19" s="126" t="s">
        <v>86</v>
      </c>
      <c r="D19" s="122" t="s">
        <v>57</v>
      </c>
      <c r="E19" s="122" t="s">
        <v>70</v>
      </c>
      <c r="F19" s="122" t="s">
        <v>72</v>
      </c>
      <c r="G19" s="125" t="s">
        <v>177</v>
      </c>
      <c r="H19" s="122">
        <v>851</v>
      </c>
      <c r="I19" s="123"/>
      <c r="J19" s="123">
        <v>0</v>
      </c>
      <c r="K19" s="109"/>
      <c r="L19" s="109"/>
      <c r="M19" s="109"/>
    </row>
    <row r="20" spans="1:13" ht="52.5" customHeight="1" hidden="1">
      <c r="A20" s="1"/>
      <c r="B20" s="120" t="e">
        <f t="shared" si="0"/>
        <v>#REF!</v>
      </c>
      <c r="C20" s="126" t="s">
        <v>87</v>
      </c>
      <c r="D20" s="122" t="s">
        <v>57</v>
      </c>
      <c r="E20" s="122" t="s">
        <v>70</v>
      </c>
      <c r="F20" s="122" t="s">
        <v>72</v>
      </c>
      <c r="G20" s="125" t="s">
        <v>177</v>
      </c>
      <c r="H20" s="122">
        <v>852</v>
      </c>
      <c r="I20" s="123"/>
      <c r="J20" s="123">
        <v>0</v>
      </c>
      <c r="K20" s="109"/>
      <c r="L20" s="109"/>
      <c r="M20" s="109"/>
    </row>
    <row r="21" spans="1:13" ht="252.75" customHeight="1">
      <c r="A21" s="1"/>
      <c r="B21" s="178">
        <v>1</v>
      </c>
      <c r="C21" s="179" t="s">
        <v>229</v>
      </c>
      <c r="D21" s="178" t="s">
        <v>57</v>
      </c>
      <c r="E21" s="178" t="s">
        <v>70</v>
      </c>
      <c r="F21" s="178" t="s">
        <v>72</v>
      </c>
      <c r="G21" s="178" t="s">
        <v>144</v>
      </c>
      <c r="H21" s="178"/>
      <c r="I21" s="180">
        <f>I22+I34+I45+I53</f>
        <v>45644.75</v>
      </c>
      <c r="J21" s="180">
        <f>J22+J34+J45+J53</f>
        <v>3039084.75</v>
      </c>
      <c r="K21" s="181"/>
      <c r="L21" s="181"/>
      <c r="M21" s="109"/>
    </row>
    <row r="22" spans="1:13" ht="188.25" customHeight="1">
      <c r="A22" s="1"/>
      <c r="B22" s="178" t="s">
        <v>207</v>
      </c>
      <c r="C22" s="179" t="s">
        <v>298</v>
      </c>
      <c r="D22" s="178" t="s">
        <v>57</v>
      </c>
      <c r="E22" s="178" t="s">
        <v>70</v>
      </c>
      <c r="F22" s="178" t="s">
        <v>72</v>
      </c>
      <c r="G22" s="182" t="s">
        <v>253</v>
      </c>
      <c r="H22" s="178" t="s">
        <v>58</v>
      </c>
      <c r="I22" s="180">
        <f>I23+I25+I26+I30</f>
        <v>0</v>
      </c>
      <c r="J22" s="180">
        <f>J23++J25+J26+J30+J31</f>
        <v>1045790</v>
      </c>
      <c r="K22" s="181"/>
      <c r="L22" s="181"/>
      <c r="M22" s="109"/>
    </row>
    <row r="23" spans="1:13" ht="217.5" customHeight="1">
      <c r="A23" s="1"/>
      <c r="B23" s="178"/>
      <c r="C23" s="183" t="s">
        <v>92</v>
      </c>
      <c r="D23" s="184" t="s">
        <v>57</v>
      </c>
      <c r="E23" s="184" t="s">
        <v>70</v>
      </c>
      <c r="F23" s="184" t="s">
        <v>72</v>
      </c>
      <c r="G23" s="185" t="s">
        <v>155</v>
      </c>
      <c r="H23" s="184" t="s">
        <v>82</v>
      </c>
      <c r="I23" s="186"/>
      <c r="J23" s="186">
        <v>592610</v>
      </c>
      <c r="K23" s="181"/>
      <c r="L23" s="181"/>
      <c r="M23" s="109"/>
    </row>
    <row r="24" spans="1:13" ht="48" customHeight="1" hidden="1">
      <c r="A24" s="1"/>
      <c r="B24" s="178"/>
      <c r="C24" s="183" t="s">
        <v>83</v>
      </c>
      <c r="D24" s="184" t="s">
        <v>57</v>
      </c>
      <c r="E24" s="184" t="s">
        <v>70</v>
      </c>
      <c r="F24" s="184" t="s">
        <v>72</v>
      </c>
      <c r="G24" s="185" t="s">
        <v>156</v>
      </c>
      <c r="H24" s="184" t="s">
        <v>178</v>
      </c>
      <c r="I24" s="186"/>
      <c r="J24" s="186"/>
      <c r="K24" s="181"/>
      <c r="L24" s="181"/>
      <c r="M24" s="109"/>
    </row>
    <row r="25" spans="1:13" ht="106.5" customHeight="1">
      <c r="A25" s="1"/>
      <c r="B25" s="178"/>
      <c r="C25" s="183" t="s">
        <v>164</v>
      </c>
      <c r="D25" s="184" t="s">
        <v>57</v>
      </c>
      <c r="E25" s="184" t="s">
        <v>70</v>
      </c>
      <c r="F25" s="184" t="s">
        <v>72</v>
      </c>
      <c r="G25" s="185" t="s">
        <v>155</v>
      </c>
      <c r="H25" s="184" t="s">
        <v>163</v>
      </c>
      <c r="I25" s="186"/>
      <c r="J25" s="186">
        <v>178960</v>
      </c>
      <c r="K25" s="181"/>
      <c r="L25" s="181"/>
      <c r="M25" s="109"/>
    </row>
    <row r="26" spans="1:13" ht="144.75" customHeight="1">
      <c r="A26" s="1"/>
      <c r="B26" s="178"/>
      <c r="C26" s="183" t="s">
        <v>1</v>
      </c>
      <c r="D26" s="184" t="s">
        <v>57</v>
      </c>
      <c r="E26" s="184" t="s">
        <v>70</v>
      </c>
      <c r="F26" s="184" t="s">
        <v>72</v>
      </c>
      <c r="G26" s="185" t="s">
        <v>156</v>
      </c>
      <c r="H26" s="184" t="s">
        <v>88</v>
      </c>
      <c r="I26" s="186"/>
      <c r="J26" s="186">
        <v>10000</v>
      </c>
      <c r="K26" s="181"/>
      <c r="L26" s="181"/>
      <c r="M26" s="109"/>
    </row>
    <row r="27" spans="1:13" ht="114" customHeight="1" hidden="1">
      <c r="A27" s="1"/>
      <c r="B27" s="178"/>
      <c r="C27" s="183" t="s">
        <v>86</v>
      </c>
      <c r="D27" s="184" t="s">
        <v>57</v>
      </c>
      <c r="E27" s="184" t="s">
        <v>70</v>
      </c>
      <c r="F27" s="184" t="s">
        <v>72</v>
      </c>
      <c r="G27" s="185" t="s">
        <v>156</v>
      </c>
      <c r="H27" s="184">
        <v>851</v>
      </c>
      <c r="I27" s="186"/>
      <c r="J27" s="186"/>
      <c r="K27" s="181"/>
      <c r="L27" s="181"/>
      <c r="M27" s="109"/>
    </row>
    <row r="28" spans="1:13" ht="99" customHeight="1" hidden="1">
      <c r="A28" s="1"/>
      <c r="B28" s="178"/>
      <c r="C28" s="183" t="s">
        <v>87</v>
      </c>
      <c r="D28" s="184" t="s">
        <v>57</v>
      </c>
      <c r="E28" s="184" t="s">
        <v>70</v>
      </c>
      <c r="F28" s="184" t="s">
        <v>72</v>
      </c>
      <c r="G28" s="185" t="s">
        <v>156</v>
      </c>
      <c r="H28" s="184">
        <v>852</v>
      </c>
      <c r="I28" s="186"/>
      <c r="J28" s="186"/>
      <c r="K28" s="181"/>
      <c r="L28" s="181"/>
      <c r="M28" s="109"/>
    </row>
    <row r="29" spans="1:13" ht="99" customHeight="1" hidden="1">
      <c r="A29" s="1"/>
      <c r="B29" s="178"/>
      <c r="C29" s="183" t="s">
        <v>87</v>
      </c>
      <c r="D29" s="184"/>
      <c r="E29" s="184"/>
      <c r="F29" s="184"/>
      <c r="G29" s="185" t="s">
        <v>156</v>
      </c>
      <c r="H29" s="184" t="s">
        <v>9</v>
      </c>
      <c r="I29" s="186"/>
      <c r="J29" s="186"/>
      <c r="K29" s="181"/>
      <c r="L29" s="181"/>
      <c r="M29" s="109"/>
    </row>
    <row r="30" spans="1:13" ht="99" customHeight="1">
      <c r="A30" s="1"/>
      <c r="B30" s="178"/>
      <c r="C30" s="183" t="s">
        <v>203</v>
      </c>
      <c r="D30" s="184"/>
      <c r="E30" s="184"/>
      <c r="F30" s="184"/>
      <c r="G30" s="185" t="s">
        <v>156</v>
      </c>
      <c r="H30" s="184" t="s">
        <v>202</v>
      </c>
      <c r="I30" s="186"/>
      <c r="J30" s="186">
        <v>1000</v>
      </c>
      <c r="K30" s="181"/>
      <c r="L30" s="181"/>
      <c r="M30" s="109"/>
    </row>
    <row r="31" spans="1:13" ht="99" customHeight="1">
      <c r="A31" s="1"/>
      <c r="B31" s="178"/>
      <c r="C31" s="187" t="s">
        <v>245</v>
      </c>
      <c r="D31" s="184"/>
      <c r="E31" s="184"/>
      <c r="F31" s="184"/>
      <c r="G31" s="185" t="s">
        <v>248</v>
      </c>
      <c r="H31" s="184" t="s">
        <v>58</v>
      </c>
      <c r="I31" s="186">
        <f>I32+I33</f>
        <v>0</v>
      </c>
      <c r="J31" s="186">
        <f>J32+J33</f>
        <v>263220</v>
      </c>
      <c r="K31" s="181"/>
      <c r="L31" s="181"/>
      <c r="M31" s="109"/>
    </row>
    <row r="32" spans="1:13" ht="162" customHeight="1">
      <c r="A32" s="1"/>
      <c r="B32" s="178"/>
      <c r="C32" s="183" t="s">
        <v>165</v>
      </c>
      <c r="D32" s="184"/>
      <c r="E32" s="184"/>
      <c r="F32" s="184"/>
      <c r="G32" s="185" t="s">
        <v>248</v>
      </c>
      <c r="H32" s="184" t="s">
        <v>82</v>
      </c>
      <c r="I32" s="186"/>
      <c r="J32" s="186">
        <v>202170</v>
      </c>
      <c r="K32" s="181"/>
      <c r="L32" s="181"/>
      <c r="M32" s="109"/>
    </row>
    <row r="33" spans="1:13" ht="207" customHeight="1">
      <c r="A33" s="1"/>
      <c r="B33" s="178"/>
      <c r="C33" s="187" t="s">
        <v>250</v>
      </c>
      <c r="D33" s="184"/>
      <c r="E33" s="184"/>
      <c r="F33" s="184"/>
      <c r="G33" s="185" t="s">
        <v>248</v>
      </c>
      <c r="H33" s="184" t="s">
        <v>163</v>
      </c>
      <c r="I33" s="186"/>
      <c r="J33" s="186">
        <v>61050</v>
      </c>
      <c r="K33" s="181"/>
      <c r="L33" s="181"/>
      <c r="M33" s="109"/>
    </row>
    <row r="34" spans="1:13" ht="244.5" customHeight="1">
      <c r="A34" s="1"/>
      <c r="B34" s="178" t="s">
        <v>188</v>
      </c>
      <c r="C34" s="188" t="s">
        <v>230</v>
      </c>
      <c r="D34" s="184"/>
      <c r="E34" s="184"/>
      <c r="F34" s="184"/>
      <c r="G34" s="182" t="s">
        <v>150</v>
      </c>
      <c r="H34" s="178"/>
      <c r="I34" s="180">
        <f>I35+I43</f>
        <v>30000</v>
      </c>
      <c r="J34" s="180">
        <v>122000</v>
      </c>
      <c r="K34" s="181"/>
      <c r="L34" s="181"/>
      <c r="M34" s="109"/>
    </row>
    <row r="35" spans="1:13" ht="171" customHeight="1">
      <c r="A35" s="1"/>
      <c r="B35" s="178"/>
      <c r="C35" s="183" t="s">
        <v>219</v>
      </c>
      <c r="D35" s="178" t="s">
        <v>57</v>
      </c>
      <c r="E35" s="178" t="s">
        <v>71</v>
      </c>
      <c r="F35" s="178" t="s">
        <v>73</v>
      </c>
      <c r="G35" s="184" t="s">
        <v>166</v>
      </c>
      <c r="H35" s="184" t="s">
        <v>58</v>
      </c>
      <c r="I35" s="186">
        <f>I36+I37+I38</f>
        <v>0</v>
      </c>
      <c r="J35" s="186">
        <f>J36+J37+J38</f>
        <v>92000</v>
      </c>
      <c r="K35" s="181"/>
      <c r="L35" s="181"/>
      <c r="M35" s="109"/>
    </row>
    <row r="36" spans="1:13" ht="195.75" customHeight="1">
      <c r="A36" s="1"/>
      <c r="B36" s="178"/>
      <c r="C36" s="183" t="s">
        <v>92</v>
      </c>
      <c r="D36" s="184" t="s">
        <v>57</v>
      </c>
      <c r="E36" s="184" t="s">
        <v>71</v>
      </c>
      <c r="F36" s="184" t="s">
        <v>73</v>
      </c>
      <c r="G36" s="184" t="s">
        <v>166</v>
      </c>
      <c r="H36" s="184" t="s">
        <v>82</v>
      </c>
      <c r="I36" s="186"/>
      <c r="J36" s="186">
        <v>69720</v>
      </c>
      <c r="K36" s="181"/>
      <c r="L36" s="181"/>
      <c r="M36" s="109"/>
    </row>
    <row r="37" spans="1:13" ht="119.25" customHeight="1">
      <c r="A37" s="1"/>
      <c r="B37" s="178"/>
      <c r="C37" s="183" t="s">
        <v>164</v>
      </c>
      <c r="D37" s="184" t="s">
        <v>57</v>
      </c>
      <c r="E37" s="184" t="s">
        <v>71</v>
      </c>
      <c r="F37" s="184" t="s">
        <v>73</v>
      </c>
      <c r="G37" s="184" t="s">
        <v>166</v>
      </c>
      <c r="H37" s="184" t="s">
        <v>163</v>
      </c>
      <c r="I37" s="186"/>
      <c r="J37" s="186">
        <v>21050</v>
      </c>
      <c r="K37" s="181"/>
      <c r="L37" s="181"/>
      <c r="M37" s="109"/>
    </row>
    <row r="38" spans="1:13" ht="174" customHeight="1">
      <c r="A38" s="1"/>
      <c r="B38" s="178"/>
      <c r="C38" s="183" t="s">
        <v>1</v>
      </c>
      <c r="D38" s="184" t="s">
        <v>57</v>
      </c>
      <c r="E38" s="184" t="s">
        <v>71</v>
      </c>
      <c r="F38" s="184" t="s">
        <v>73</v>
      </c>
      <c r="G38" s="184" t="s">
        <v>166</v>
      </c>
      <c r="H38" s="184" t="s">
        <v>88</v>
      </c>
      <c r="I38" s="186"/>
      <c r="J38" s="186">
        <v>1230</v>
      </c>
      <c r="K38" s="181"/>
      <c r="L38" s="181"/>
      <c r="M38" s="109"/>
    </row>
    <row r="39" spans="1:13" ht="165" customHeight="1" hidden="1">
      <c r="A39" s="1"/>
      <c r="B39" s="178" t="s">
        <v>189</v>
      </c>
      <c r="C39" s="189" t="s">
        <v>192</v>
      </c>
      <c r="D39" s="178" t="s">
        <v>57</v>
      </c>
      <c r="E39" s="178" t="s">
        <v>72</v>
      </c>
      <c r="F39" s="178" t="s">
        <v>76</v>
      </c>
      <c r="G39" s="190" t="s">
        <v>150</v>
      </c>
      <c r="H39" s="178"/>
      <c r="I39" s="180">
        <f>I40</f>
        <v>0</v>
      </c>
      <c r="J39" s="180">
        <f>J40</f>
        <v>23.450000000000003</v>
      </c>
      <c r="K39" s="181"/>
      <c r="L39" s="181"/>
      <c r="M39" s="109"/>
    </row>
    <row r="40" spans="1:13" ht="190.5" customHeight="1" hidden="1">
      <c r="A40" s="1"/>
      <c r="B40" s="178"/>
      <c r="C40" s="191" t="s">
        <v>159</v>
      </c>
      <c r="D40" s="184" t="s">
        <v>57</v>
      </c>
      <c r="E40" s="184" t="s">
        <v>72</v>
      </c>
      <c r="F40" s="184" t="s">
        <v>76</v>
      </c>
      <c r="G40" s="192" t="s">
        <v>151</v>
      </c>
      <c r="H40" s="184" t="s">
        <v>58</v>
      </c>
      <c r="I40" s="186">
        <f>I41+I42</f>
        <v>0</v>
      </c>
      <c r="J40" s="186">
        <f>J41+J42</f>
        <v>23.450000000000003</v>
      </c>
      <c r="K40" s="181"/>
      <c r="L40" s="181"/>
      <c r="M40" s="109"/>
    </row>
    <row r="41" spans="1:13" ht="98.25" customHeight="1" hidden="1">
      <c r="A41" s="1"/>
      <c r="B41" s="178"/>
      <c r="C41" s="183" t="s">
        <v>165</v>
      </c>
      <c r="D41" s="184" t="s">
        <v>57</v>
      </c>
      <c r="E41" s="184" t="s">
        <v>72</v>
      </c>
      <c r="F41" s="184" t="s">
        <v>76</v>
      </c>
      <c r="G41" s="192" t="s">
        <v>151</v>
      </c>
      <c r="H41" s="184" t="s">
        <v>82</v>
      </c>
      <c r="I41" s="186"/>
      <c r="J41" s="186">
        <v>18.01</v>
      </c>
      <c r="K41" s="181"/>
      <c r="L41" s="181"/>
      <c r="M41" s="109"/>
    </row>
    <row r="42" spans="1:13" ht="86.25" customHeight="1" hidden="1">
      <c r="A42" s="1"/>
      <c r="B42" s="178"/>
      <c r="C42" s="183" t="s">
        <v>164</v>
      </c>
      <c r="D42" s="184" t="s">
        <v>57</v>
      </c>
      <c r="E42" s="184" t="s">
        <v>72</v>
      </c>
      <c r="F42" s="184" t="s">
        <v>76</v>
      </c>
      <c r="G42" s="192" t="s">
        <v>151</v>
      </c>
      <c r="H42" s="184" t="s">
        <v>163</v>
      </c>
      <c r="I42" s="186"/>
      <c r="J42" s="186">
        <v>5.44</v>
      </c>
      <c r="K42" s="181"/>
      <c r="L42" s="181"/>
      <c r="M42" s="109"/>
    </row>
    <row r="43" spans="1:13" ht="86.25" customHeight="1">
      <c r="A43" s="1"/>
      <c r="B43" s="178"/>
      <c r="C43" s="183" t="s">
        <v>143</v>
      </c>
      <c r="D43" s="184"/>
      <c r="E43" s="184"/>
      <c r="F43" s="184"/>
      <c r="G43" s="192" t="s">
        <v>292</v>
      </c>
      <c r="H43" s="184"/>
      <c r="I43" s="186">
        <f>I44</f>
        <v>30000</v>
      </c>
      <c r="J43" s="186">
        <f>I43</f>
        <v>30000</v>
      </c>
      <c r="K43" s="181"/>
      <c r="L43" s="181"/>
      <c r="M43" s="109"/>
    </row>
    <row r="44" spans="1:13" ht="167.25" customHeight="1">
      <c r="A44" s="1"/>
      <c r="B44" s="178"/>
      <c r="C44" s="183" t="s">
        <v>1</v>
      </c>
      <c r="D44" s="184"/>
      <c r="E44" s="184"/>
      <c r="F44" s="184"/>
      <c r="G44" s="192" t="s">
        <v>292</v>
      </c>
      <c r="H44" s="184" t="s">
        <v>88</v>
      </c>
      <c r="I44" s="186">
        <v>30000</v>
      </c>
      <c r="J44" s="186">
        <f>I44</f>
        <v>30000</v>
      </c>
      <c r="K44" s="181"/>
      <c r="L44" s="181"/>
      <c r="M44" s="109"/>
    </row>
    <row r="45" spans="1:13" ht="200.25" customHeight="1">
      <c r="A45" s="1"/>
      <c r="B45" s="178" t="s">
        <v>189</v>
      </c>
      <c r="C45" s="179" t="s">
        <v>231</v>
      </c>
      <c r="D45" s="178"/>
      <c r="E45" s="178"/>
      <c r="F45" s="178"/>
      <c r="G45" s="190" t="s">
        <v>199</v>
      </c>
      <c r="H45" s="178" t="s">
        <v>58</v>
      </c>
      <c r="I45" s="180">
        <f>I47+I48+I51</f>
        <v>12000</v>
      </c>
      <c r="J45" s="180">
        <f>J46+J48+J51</f>
        <v>130000</v>
      </c>
      <c r="K45" s="181"/>
      <c r="L45" s="181"/>
      <c r="M45" s="109"/>
    </row>
    <row r="46" spans="1:13" ht="125.25" customHeight="1">
      <c r="A46" s="1"/>
      <c r="B46" s="178"/>
      <c r="C46" s="225" t="s">
        <v>303</v>
      </c>
      <c r="D46" s="178"/>
      <c r="E46" s="178"/>
      <c r="F46" s="178"/>
      <c r="G46" s="192" t="s">
        <v>200</v>
      </c>
      <c r="H46" s="178"/>
      <c r="I46" s="180"/>
      <c r="J46" s="180">
        <f>J47</f>
        <v>118000</v>
      </c>
      <c r="K46" s="181"/>
      <c r="L46" s="181"/>
      <c r="M46" s="109"/>
    </row>
    <row r="47" spans="1:13" ht="176.25" customHeight="1">
      <c r="A47" s="1"/>
      <c r="B47" s="178"/>
      <c r="C47" s="183" t="s">
        <v>1</v>
      </c>
      <c r="D47" s="184"/>
      <c r="E47" s="184"/>
      <c r="F47" s="184"/>
      <c r="G47" s="192" t="s">
        <v>200</v>
      </c>
      <c r="H47" s="184" t="s">
        <v>88</v>
      </c>
      <c r="I47" s="186"/>
      <c r="J47" s="186">
        <v>118000</v>
      </c>
      <c r="K47" s="181"/>
      <c r="L47" s="181"/>
      <c r="M47" s="109"/>
    </row>
    <row r="48" spans="1:13" ht="241.5" customHeight="1">
      <c r="A48" s="1"/>
      <c r="B48" s="178"/>
      <c r="C48" s="206" t="s">
        <v>302</v>
      </c>
      <c r="D48" s="184"/>
      <c r="E48" s="184"/>
      <c r="F48" s="184"/>
      <c r="G48" s="192" t="s">
        <v>297</v>
      </c>
      <c r="H48" s="184"/>
      <c r="I48" s="186">
        <f>I49</f>
        <v>2000</v>
      </c>
      <c r="J48" s="186">
        <f>I48</f>
        <v>2000</v>
      </c>
      <c r="K48" s="181"/>
      <c r="L48" s="181"/>
      <c r="M48" s="109"/>
    </row>
    <row r="49" spans="1:13" ht="88.5" customHeight="1">
      <c r="A49" s="1"/>
      <c r="B49" s="178"/>
      <c r="C49" s="246" t="s">
        <v>299</v>
      </c>
      <c r="D49" s="184"/>
      <c r="E49" s="184"/>
      <c r="F49" s="184"/>
      <c r="G49" s="192" t="s">
        <v>297</v>
      </c>
      <c r="H49" s="184" t="s">
        <v>58</v>
      </c>
      <c r="I49" s="186">
        <f>I50</f>
        <v>2000</v>
      </c>
      <c r="J49" s="186">
        <f>I49</f>
        <v>2000</v>
      </c>
      <c r="K49" s="181"/>
      <c r="L49" s="181"/>
      <c r="M49" s="109"/>
    </row>
    <row r="50" spans="1:13" ht="172.5" customHeight="1">
      <c r="A50" s="1"/>
      <c r="B50" s="178"/>
      <c r="C50" s="183" t="s">
        <v>1</v>
      </c>
      <c r="D50" s="184"/>
      <c r="E50" s="184"/>
      <c r="F50" s="184"/>
      <c r="G50" s="192" t="s">
        <v>297</v>
      </c>
      <c r="H50" s="184" t="s">
        <v>88</v>
      </c>
      <c r="I50" s="186">
        <v>2000</v>
      </c>
      <c r="J50" s="186">
        <f>I50</f>
        <v>2000</v>
      </c>
      <c r="K50" s="181"/>
      <c r="L50" s="181"/>
      <c r="M50" s="109"/>
    </row>
    <row r="51" spans="1:13" ht="89.25" customHeight="1">
      <c r="A51" s="1"/>
      <c r="B51" s="178"/>
      <c r="C51" s="225" t="s">
        <v>281</v>
      </c>
      <c r="D51" s="184"/>
      <c r="E51" s="184"/>
      <c r="F51" s="184"/>
      <c r="G51" s="192" t="s">
        <v>282</v>
      </c>
      <c r="H51" s="184" t="s">
        <v>58</v>
      </c>
      <c r="I51" s="186">
        <f>I52</f>
        <v>10000</v>
      </c>
      <c r="J51" s="186">
        <f>I51</f>
        <v>10000</v>
      </c>
      <c r="K51" s="181"/>
      <c r="L51" s="181"/>
      <c r="M51" s="109"/>
    </row>
    <row r="52" spans="1:13" ht="140.25" customHeight="1">
      <c r="A52" s="1"/>
      <c r="B52" s="178"/>
      <c r="C52" s="183" t="s">
        <v>1</v>
      </c>
      <c r="D52" s="184"/>
      <c r="E52" s="184"/>
      <c r="F52" s="184"/>
      <c r="G52" s="192" t="s">
        <v>282</v>
      </c>
      <c r="H52" s="184" t="s">
        <v>88</v>
      </c>
      <c r="I52" s="186">
        <v>10000</v>
      </c>
      <c r="J52" s="186">
        <f>I52</f>
        <v>10000</v>
      </c>
      <c r="K52" s="181"/>
      <c r="L52" s="181"/>
      <c r="M52" s="109"/>
    </row>
    <row r="53" spans="1:13" ht="160.5" customHeight="1">
      <c r="A53" s="1"/>
      <c r="B53" s="178" t="s">
        <v>190</v>
      </c>
      <c r="C53" s="179" t="s">
        <v>232</v>
      </c>
      <c r="D53" s="178" t="s">
        <v>57</v>
      </c>
      <c r="E53" s="190" t="s">
        <v>7</v>
      </c>
      <c r="F53" s="190" t="s">
        <v>7</v>
      </c>
      <c r="G53" s="178" t="s">
        <v>145</v>
      </c>
      <c r="H53" s="190" t="s">
        <v>58</v>
      </c>
      <c r="I53" s="180">
        <f>I54+I61</f>
        <v>3644.75</v>
      </c>
      <c r="J53" s="180">
        <f>J54+J61</f>
        <v>1741294.75</v>
      </c>
      <c r="K53" s="181"/>
      <c r="L53" s="181"/>
      <c r="M53" s="109"/>
    </row>
    <row r="54" spans="1:13" ht="312.75" customHeight="1">
      <c r="A54" s="1"/>
      <c r="B54" s="178"/>
      <c r="C54" s="227" t="s">
        <v>234</v>
      </c>
      <c r="D54" s="178" t="s">
        <v>57</v>
      </c>
      <c r="E54" s="178" t="s">
        <v>78</v>
      </c>
      <c r="F54" s="178" t="s">
        <v>70</v>
      </c>
      <c r="G54" s="178" t="s">
        <v>148</v>
      </c>
      <c r="H54" s="178" t="s">
        <v>58</v>
      </c>
      <c r="I54" s="180">
        <f>I55+I56+I57+I58+I59+I60</f>
        <v>3644.75</v>
      </c>
      <c r="J54" s="180">
        <f>J55+J56+J57+J58+J59+J60</f>
        <v>594024.75</v>
      </c>
      <c r="K54" s="181"/>
      <c r="L54" s="181"/>
      <c r="M54" s="109"/>
    </row>
    <row r="55" spans="1:13" ht="186.75" customHeight="1">
      <c r="A55" s="1"/>
      <c r="B55" s="178"/>
      <c r="C55" s="183" t="s">
        <v>296</v>
      </c>
      <c r="D55" s="178"/>
      <c r="E55" s="178"/>
      <c r="F55" s="178"/>
      <c r="G55" s="178" t="s">
        <v>148</v>
      </c>
      <c r="H55" s="178" t="s">
        <v>295</v>
      </c>
      <c r="I55" s="180">
        <v>25000</v>
      </c>
      <c r="J55" s="180">
        <f>I55</f>
        <v>25000</v>
      </c>
      <c r="K55" s="181"/>
      <c r="L55" s="181"/>
      <c r="M55" s="109"/>
    </row>
    <row r="56" spans="1:13" ht="131.25" customHeight="1">
      <c r="A56" s="1"/>
      <c r="B56" s="178"/>
      <c r="C56" s="183" t="s">
        <v>161</v>
      </c>
      <c r="D56" s="184" t="s">
        <v>57</v>
      </c>
      <c r="E56" s="184" t="s">
        <v>78</v>
      </c>
      <c r="F56" s="184" t="s">
        <v>70</v>
      </c>
      <c r="G56" s="184" t="s">
        <v>148</v>
      </c>
      <c r="H56" s="184" t="s">
        <v>88</v>
      </c>
      <c r="I56" s="186">
        <v>-25000</v>
      </c>
      <c r="J56" s="186">
        <v>518380</v>
      </c>
      <c r="K56" s="181"/>
      <c r="L56" s="181"/>
      <c r="M56" s="109"/>
    </row>
    <row r="57" spans="1:13" ht="96" customHeight="1">
      <c r="A57" s="1"/>
      <c r="B57" s="178"/>
      <c r="C57" s="183" t="s">
        <v>137</v>
      </c>
      <c r="D57" s="184" t="s">
        <v>57</v>
      </c>
      <c r="E57" s="184" t="s">
        <v>78</v>
      </c>
      <c r="F57" s="184" t="s">
        <v>70</v>
      </c>
      <c r="G57" s="184" t="s">
        <v>148</v>
      </c>
      <c r="H57" s="184" t="s">
        <v>162</v>
      </c>
      <c r="I57" s="186"/>
      <c r="J57" s="186">
        <v>10000</v>
      </c>
      <c r="K57" s="181"/>
      <c r="L57" s="181"/>
      <c r="M57" s="109"/>
    </row>
    <row r="58" spans="1:13" ht="116.25" customHeight="1">
      <c r="A58" s="1"/>
      <c r="B58" s="178"/>
      <c r="C58" s="183" t="s">
        <v>86</v>
      </c>
      <c r="D58" s="184" t="s">
        <v>57</v>
      </c>
      <c r="E58" s="184" t="s">
        <v>78</v>
      </c>
      <c r="F58" s="184" t="s">
        <v>70</v>
      </c>
      <c r="G58" s="184" t="s">
        <v>148</v>
      </c>
      <c r="H58" s="184" t="s">
        <v>89</v>
      </c>
      <c r="I58" s="186"/>
      <c r="J58" s="186">
        <v>23000</v>
      </c>
      <c r="K58" s="181"/>
      <c r="L58" s="181"/>
      <c r="M58" s="109"/>
    </row>
    <row r="59" spans="1:13" ht="116.25" customHeight="1">
      <c r="A59" s="1"/>
      <c r="B59" s="178"/>
      <c r="C59" s="183" t="s">
        <v>87</v>
      </c>
      <c r="D59" s="184" t="s">
        <v>57</v>
      </c>
      <c r="E59" s="184" t="s">
        <v>78</v>
      </c>
      <c r="F59" s="184" t="s">
        <v>70</v>
      </c>
      <c r="G59" s="184" t="s">
        <v>148</v>
      </c>
      <c r="H59" s="184" t="s">
        <v>9</v>
      </c>
      <c r="I59" s="186"/>
      <c r="J59" s="186">
        <v>12000</v>
      </c>
      <c r="K59" s="181"/>
      <c r="L59" s="181"/>
      <c r="M59" s="109"/>
    </row>
    <row r="60" spans="1:13" ht="80.25" customHeight="1">
      <c r="A60" s="1"/>
      <c r="B60" s="178"/>
      <c r="C60" s="183" t="s">
        <v>203</v>
      </c>
      <c r="D60" s="184"/>
      <c r="E60" s="184"/>
      <c r="F60" s="184"/>
      <c r="G60" s="184" t="s">
        <v>148</v>
      </c>
      <c r="H60" s="184" t="s">
        <v>202</v>
      </c>
      <c r="I60" s="186">
        <v>3644.75</v>
      </c>
      <c r="J60" s="186">
        <v>5644.75</v>
      </c>
      <c r="K60" s="181"/>
      <c r="L60" s="181"/>
      <c r="M60" s="109"/>
    </row>
    <row r="61" spans="1:13" ht="319.5" customHeight="1">
      <c r="A61" s="1"/>
      <c r="B61" s="178"/>
      <c r="C61" s="193" t="s">
        <v>235</v>
      </c>
      <c r="D61" s="178" t="s">
        <v>57</v>
      </c>
      <c r="E61" s="178" t="s">
        <v>80</v>
      </c>
      <c r="F61" s="178" t="s">
        <v>77</v>
      </c>
      <c r="G61" s="178" t="s">
        <v>145</v>
      </c>
      <c r="H61" s="178" t="s">
        <v>58</v>
      </c>
      <c r="I61" s="180">
        <f>I62+I69</f>
        <v>0</v>
      </c>
      <c r="J61" s="180">
        <f>J62+J69</f>
        <v>1147270</v>
      </c>
      <c r="K61" s="181"/>
      <c r="L61" s="181"/>
      <c r="M61" s="109"/>
    </row>
    <row r="62" spans="1:13" ht="136.5" customHeight="1">
      <c r="A62" s="1"/>
      <c r="B62" s="178"/>
      <c r="C62" s="227" t="s">
        <v>290</v>
      </c>
      <c r="D62" s="178"/>
      <c r="E62" s="178"/>
      <c r="F62" s="178"/>
      <c r="G62" s="184" t="s">
        <v>146</v>
      </c>
      <c r="H62" s="184" t="s">
        <v>58</v>
      </c>
      <c r="I62" s="180">
        <f>I63+I64</f>
        <v>0</v>
      </c>
      <c r="J62" s="180">
        <f>J63+J64+J66</f>
        <v>900550</v>
      </c>
      <c r="K62" s="181"/>
      <c r="L62" s="181"/>
      <c r="M62" s="109"/>
    </row>
    <row r="63" spans="1:13" ht="213.75" customHeight="1">
      <c r="A63" s="1"/>
      <c r="B63" s="178"/>
      <c r="C63" s="183" t="s">
        <v>92</v>
      </c>
      <c r="D63" s="184" t="s">
        <v>57</v>
      </c>
      <c r="E63" s="184" t="s">
        <v>80</v>
      </c>
      <c r="F63" s="184" t="s">
        <v>77</v>
      </c>
      <c r="G63" s="184" t="s">
        <v>146</v>
      </c>
      <c r="H63" s="184" t="s">
        <v>82</v>
      </c>
      <c r="I63" s="186"/>
      <c r="J63" s="186">
        <v>392540</v>
      </c>
      <c r="K63" s="181"/>
      <c r="L63" s="181"/>
      <c r="M63" s="109"/>
    </row>
    <row r="64" spans="1:13" ht="105.75" customHeight="1">
      <c r="A64" s="1"/>
      <c r="B64" s="178"/>
      <c r="C64" s="187" t="s">
        <v>164</v>
      </c>
      <c r="D64" s="184" t="s">
        <v>57</v>
      </c>
      <c r="E64" s="184" t="s">
        <v>80</v>
      </c>
      <c r="F64" s="184" t="s">
        <v>77</v>
      </c>
      <c r="G64" s="184" t="s">
        <v>146</v>
      </c>
      <c r="H64" s="184" t="s">
        <v>163</v>
      </c>
      <c r="I64" s="186"/>
      <c r="J64" s="186">
        <v>118540</v>
      </c>
      <c r="K64" s="181"/>
      <c r="L64" s="181"/>
      <c r="M64" s="109"/>
    </row>
    <row r="65" spans="1:13" ht="57" customHeight="1" hidden="1">
      <c r="A65" s="1"/>
      <c r="B65" s="178"/>
      <c r="C65" s="194" t="s">
        <v>81</v>
      </c>
      <c r="D65" s="195" t="s">
        <v>57</v>
      </c>
      <c r="E65" s="195" t="s">
        <v>179</v>
      </c>
      <c r="F65" s="195" t="s">
        <v>179</v>
      </c>
      <c r="G65" s="195" t="s">
        <v>180</v>
      </c>
      <c r="H65" s="195" t="s">
        <v>181</v>
      </c>
      <c r="I65" s="196"/>
      <c r="J65" s="180">
        <v>0</v>
      </c>
      <c r="K65" s="181"/>
      <c r="L65" s="197" t="e">
        <f>#REF!+I13+#REF!+#REF!+#REF!+#REF!+#REF!+#REF!+I65</f>
        <v>#REF!</v>
      </c>
      <c r="M65" s="109"/>
    </row>
    <row r="66" spans="1:13" ht="123" customHeight="1">
      <c r="A66" s="1"/>
      <c r="B66" s="178"/>
      <c r="C66" s="187" t="s">
        <v>245</v>
      </c>
      <c r="D66" s="195"/>
      <c r="E66" s="195"/>
      <c r="F66" s="195"/>
      <c r="G66" s="198" t="s">
        <v>247</v>
      </c>
      <c r="H66" s="198" t="s">
        <v>58</v>
      </c>
      <c r="I66" s="199"/>
      <c r="J66" s="186">
        <f>J67+J68</f>
        <v>389470</v>
      </c>
      <c r="K66" s="181"/>
      <c r="L66" s="197"/>
      <c r="M66" s="109"/>
    </row>
    <row r="67" spans="1:13" ht="171" customHeight="1">
      <c r="A67" s="1"/>
      <c r="B67" s="178"/>
      <c r="C67" s="183" t="s">
        <v>165</v>
      </c>
      <c r="D67" s="195"/>
      <c r="E67" s="195"/>
      <c r="F67" s="195"/>
      <c r="G67" s="198" t="s">
        <v>247</v>
      </c>
      <c r="H67" s="198" t="s">
        <v>82</v>
      </c>
      <c r="I67" s="200"/>
      <c r="J67" s="186">
        <v>299140</v>
      </c>
      <c r="K67" s="181"/>
      <c r="L67" s="197"/>
      <c r="M67" s="109"/>
    </row>
    <row r="68" spans="1:13" ht="243" customHeight="1">
      <c r="A68" s="1"/>
      <c r="B68" s="178"/>
      <c r="C68" s="187" t="s">
        <v>250</v>
      </c>
      <c r="D68" s="195"/>
      <c r="E68" s="195"/>
      <c r="F68" s="195"/>
      <c r="G68" s="198" t="s">
        <v>247</v>
      </c>
      <c r="H68" s="198" t="s">
        <v>163</v>
      </c>
      <c r="I68" s="200"/>
      <c r="J68" s="186">
        <v>90330</v>
      </c>
      <c r="K68" s="181"/>
      <c r="L68" s="197"/>
      <c r="M68" s="109"/>
    </row>
    <row r="69" spans="1:13" ht="243" customHeight="1">
      <c r="A69" s="1"/>
      <c r="B69" s="178"/>
      <c r="C69" s="188" t="s">
        <v>251</v>
      </c>
      <c r="D69" s="184"/>
      <c r="E69" s="184"/>
      <c r="F69" s="184"/>
      <c r="G69" s="195" t="s">
        <v>147</v>
      </c>
      <c r="H69" s="195" t="s">
        <v>58</v>
      </c>
      <c r="I69" s="226">
        <f>I70+I71+I72</f>
        <v>0</v>
      </c>
      <c r="J69" s="226">
        <f>J70+J71+J72</f>
        <v>246720</v>
      </c>
      <c r="K69" s="181"/>
      <c r="L69" s="197"/>
      <c r="M69" s="109"/>
    </row>
    <row r="70" spans="1:13" ht="198" customHeight="1">
      <c r="A70" s="1"/>
      <c r="B70" s="178"/>
      <c r="C70" s="183" t="s">
        <v>92</v>
      </c>
      <c r="D70" s="184" t="s">
        <v>57</v>
      </c>
      <c r="E70" s="184" t="s">
        <v>80</v>
      </c>
      <c r="F70" s="184" t="s">
        <v>77</v>
      </c>
      <c r="G70" s="184" t="s">
        <v>204</v>
      </c>
      <c r="H70" s="198" t="s">
        <v>82</v>
      </c>
      <c r="I70" s="199"/>
      <c r="J70" s="186">
        <v>106140</v>
      </c>
      <c r="K70" s="181"/>
      <c r="L70" s="197"/>
      <c r="M70" s="109"/>
    </row>
    <row r="71" spans="1:13" ht="87" customHeight="1">
      <c r="A71" s="1"/>
      <c r="B71" s="178"/>
      <c r="C71" s="187" t="s">
        <v>164</v>
      </c>
      <c r="D71" s="184" t="s">
        <v>57</v>
      </c>
      <c r="E71" s="184" t="s">
        <v>80</v>
      </c>
      <c r="F71" s="184" t="s">
        <v>77</v>
      </c>
      <c r="G71" s="184" t="s">
        <v>204</v>
      </c>
      <c r="H71" s="198" t="s">
        <v>163</v>
      </c>
      <c r="I71" s="199"/>
      <c r="J71" s="186">
        <v>32050</v>
      </c>
      <c r="K71" s="181"/>
      <c r="L71" s="197"/>
      <c r="M71" s="109"/>
    </row>
    <row r="72" spans="1:13" ht="87" customHeight="1">
      <c r="A72" s="1"/>
      <c r="B72" s="178"/>
      <c r="C72" s="187" t="s">
        <v>245</v>
      </c>
      <c r="D72" s="184"/>
      <c r="E72" s="184"/>
      <c r="F72" s="184"/>
      <c r="G72" s="198" t="s">
        <v>246</v>
      </c>
      <c r="H72" s="198" t="s">
        <v>58</v>
      </c>
      <c r="I72" s="199">
        <f>I73+I74</f>
        <v>0</v>
      </c>
      <c r="J72" s="186">
        <f>J73+J74</f>
        <v>108530</v>
      </c>
      <c r="K72" s="181"/>
      <c r="L72" s="197"/>
      <c r="M72" s="109"/>
    </row>
    <row r="73" spans="1:13" ht="147" customHeight="1">
      <c r="A73" s="1"/>
      <c r="B73" s="178"/>
      <c r="C73" s="183" t="s">
        <v>165</v>
      </c>
      <c r="D73" s="184"/>
      <c r="E73" s="184"/>
      <c r="F73" s="184"/>
      <c r="G73" s="198" t="s">
        <v>246</v>
      </c>
      <c r="H73" s="198" t="s">
        <v>82</v>
      </c>
      <c r="I73" s="199"/>
      <c r="J73" s="186">
        <v>83360</v>
      </c>
      <c r="K73" s="181"/>
      <c r="L73" s="197"/>
      <c r="M73" s="109"/>
    </row>
    <row r="74" spans="1:13" ht="222" customHeight="1">
      <c r="A74" s="1"/>
      <c r="B74" s="178"/>
      <c r="C74" s="187" t="s">
        <v>250</v>
      </c>
      <c r="D74" s="184"/>
      <c r="E74" s="184"/>
      <c r="F74" s="184"/>
      <c r="G74" s="198" t="s">
        <v>246</v>
      </c>
      <c r="H74" s="198" t="s">
        <v>163</v>
      </c>
      <c r="I74" s="199"/>
      <c r="J74" s="186">
        <v>25170</v>
      </c>
      <c r="K74" s="181"/>
      <c r="L74" s="197"/>
      <c r="M74" s="109"/>
    </row>
    <row r="75" spans="1:13" ht="84.75" customHeight="1">
      <c r="A75" s="1"/>
      <c r="B75" s="178"/>
      <c r="C75" s="193" t="s">
        <v>132</v>
      </c>
      <c r="D75" s="178" t="s">
        <v>57</v>
      </c>
      <c r="E75" s="178" t="s">
        <v>70</v>
      </c>
      <c r="F75" s="178" t="s">
        <v>71</v>
      </c>
      <c r="G75" s="178" t="s">
        <v>149</v>
      </c>
      <c r="H75" s="178"/>
      <c r="I75" s="180">
        <f>I76+I79+I82+I84</f>
        <v>35000</v>
      </c>
      <c r="J75" s="180">
        <f>J76+J79+J82+J84</f>
        <v>478340</v>
      </c>
      <c r="K75" s="181"/>
      <c r="L75" s="197"/>
      <c r="M75" s="109"/>
    </row>
    <row r="76" spans="1:13" ht="145.5" customHeight="1">
      <c r="A76" s="1"/>
      <c r="B76" s="201"/>
      <c r="C76" s="202" t="s">
        <v>0</v>
      </c>
      <c r="D76" s="184" t="s">
        <v>57</v>
      </c>
      <c r="E76" s="184" t="s">
        <v>70</v>
      </c>
      <c r="F76" s="184" t="s">
        <v>71</v>
      </c>
      <c r="G76" s="184" t="s">
        <v>185</v>
      </c>
      <c r="H76" s="184" t="s">
        <v>58</v>
      </c>
      <c r="I76" s="186"/>
      <c r="J76" s="186">
        <f>J77+J78</f>
        <v>424240</v>
      </c>
      <c r="K76" s="181"/>
      <c r="L76" s="197"/>
      <c r="M76" s="109"/>
    </row>
    <row r="77" spans="1:13" ht="183" customHeight="1">
      <c r="A77" s="1"/>
      <c r="B77" s="201"/>
      <c r="C77" s="183" t="s">
        <v>92</v>
      </c>
      <c r="D77" s="184" t="s">
        <v>57</v>
      </c>
      <c r="E77" s="184" t="s">
        <v>70</v>
      </c>
      <c r="F77" s="184" t="s">
        <v>71</v>
      </c>
      <c r="G77" s="184" t="s">
        <v>185</v>
      </c>
      <c r="H77" s="184" t="s">
        <v>82</v>
      </c>
      <c r="I77" s="186"/>
      <c r="J77" s="186">
        <v>325860</v>
      </c>
      <c r="K77" s="181"/>
      <c r="L77" s="197"/>
      <c r="M77" s="109"/>
    </row>
    <row r="78" spans="1:13" ht="77.25" customHeight="1">
      <c r="A78" s="1"/>
      <c r="B78" s="201"/>
      <c r="C78" s="183" t="s">
        <v>164</v>
      </c>
      <c r="D78" s="184" t="s">
        <v>57</v>
      </c>
      <c r="E78" s="184" t="s">
        <v>70</v>
      </c>
      <c r="F78" s="184" t="s">
        <v>71</v>
      </c>
      <c r="G78" s="184" t="s">
        <v>185</v>
      </c>
      <c r="H78" s="184" t="s">
        <v>163</v>
      </c>
      <c r="I78" s="186"/>
      <c r="J78" s="186">
        <v>98380</v>
      </c>
      <c r="K78" s="181"/>
      <c r="L78" s="197"/>
      <c r="M78" s="109"/>
    </row>
    <row r="79" spans="1:13" ht="119.25" customHeight="1">
      <c r="A79" s="1"/>
      <c r="B79" s="201"/>
      <c r="C79" s="187" t="s">
        <v>245</v>
      </c>
      <c r="D79" s="184"/>
      <c r="E79" s="184"/>
      <c r="F79" s="184"/>
      <c r="G79" s="184" t="s">
        <v>249</v>
      </c>
      <c r="H79" s="184" t="s">
        <v>58</v>
      </c>
      <c r="I79" s="186"/>
      <c r="J79" s="186">
        <f>J80+J81</f>
        <v>16100</v>
      </c>
      <c r="K79" s="181"/>
      <c r="L79" s="197"/>
      <c r="M79" s="109"/>
    </row>
    <row r="80" spans="1:13" ht="116.25" customHeight="1">
      <c r="A80" s="1"/>
      <c r="B80" s="201"/>
      <c r="C80" s="183" t="s">
        <v>165</v>
      </c>
      <c r="D80" s="184"/>
      <c r="E80" s="184"/>
      <c r="F80" s="184"/>
      <c r="G80" s="184" t="s">
        <v>249</v>
      </c>
      <c r="H80" s="184" t="s">
        <v>82</v>
      </c>
      <c r="I80" s="186"/>
      <c r="J80" s="203">
        <v>12370</v>
      </c>
      <c r="K80" s="181"/>
      <c r="L80" s="197"/>
      <c r="M80" s="109"/>
    </row>
    <row r="81" spans="1:13" ht="251.25" customHeight="1">
      <c r="A81" s="1"/>
      <c r="B81" s="201"/>
      <c r="C81" s="187" t="s">
        <v>250</v>
      </c>
      <c r="D81" s="184"/>
      <c r="E81" s="184"/>
      <c r="F81" s="184"/>
      <c r="G81" s="184" t="s">
        <v>249</v>
      </c>
      <c r="H81" s="184" t="s">
        <v>163</v>
      </c>
      <c r="I81" s="186"/>
      <c r="J81" s="186">
        <v>3730</v>
      </c>
      <c r="K81" s="181"/>
      <c r="L81" s="197"/>
      <c r="M81" s="109"/>
    </row>
    <row r="82" spans="1:13" ht="251.25" customHeight="1">
      <c r="A82" s="1"/>
      <c r="B82" s="201"/>
      <c r="C82" s="206" t="s">
        <v>289</v>
      </c>
      <c r="D82" s="184"/>
      <c r="E82" s="184"/>
      <c r="F82" s="184"/>
      <c r="G82" s="184" t="s">
        <v>283</v>
      </c>
      <c r="H82" s="184" t="s">
        <v>58</v>
      </c>
      <c r="I82" s="186">
        <f>I83</f>
        <v>35000</v>
      </c>
      <c r="J82" s="186">
        <f>I82</f>
        <v>35000</v>
      </c>
      <c r="K82" s="181"/>
      <c r="L82" s="197"/>
      <c r="M82" s="109"/>
    </row>
    <row r="83" spans="1:13" ht="176.25" customHeight="1">
      <c r="A83" s="1"/>
      <c r="B83" s="201"/>
      <c r="C83" s="183" t="s">
        <v>161</v>
      </c>
      <c r="D83" s="184"/>
      <c r="E83" s="184"/>
      <c r="F83" s="184"/>
      <c r="G83" s="184" t="s">
        <v>283</v>
      </c>
      <c r="H83" s="184" t="s">
        <v>88</v>
      </c>
      <c r="I83" s="186">
        <v>35000</v>
      </c>
      <c r="J83" s="186">
        <f>I83</f>
        <v>35000</v>
      </c>
      <c r="K83" s="181"/>
      <c r="L83" s="197"/>
      <c r="M83" s="109"/>
    </row>
    <row r="84" spans="1:13" ht="87.75" customHeight="1">
      <c r="A84" s="1"/>
      <c r="B84" s="201"/>
      <c r="C84" s="224" t="s">
        <v>3</v>
      </c>
      <c r="D84" s="184" t="s">
        <v>57</v>
      </c>
      <c r="E84" s="184" t="s">
        <v>70</v>
      </c>
      <c r="F84" s="184" t="s">
        <v>80</v>
      </c>
      <c r="G84" s="184" t="s">
        <v>157</v>
      </c>
      <c r="H84" s="184" t="s">
        <v>58</v>
      </c>
      <c r="I84" s="186"/>
      <c r="J84" s="186">
        <f>J85</f>
        <v>3000</v>
      </c>
      <c r="K84" s="181"/>
      <c r="L84" s="197"/>
      <c r="M84" s="109"/>
    </row>
    <row r="85" spans="1:13" ht="99" customHeight="1">
      <c r="A85" s="1"/>
      <c r="B85" s="201"/>
      <c r="C85" s="183" t="s">
        <v>4</v>
      </c>
      <c r="D85" s="184" t="s">
        <v>57</v>
      </c>
      <c r="E85" s="184" t="s">
        <v>70</v>
      </c>
      <c r="F85" s="184" t="s">
        <v>80</v>
      </c>
      <c r="G85" s="184" t="s">
        <v>157</v>
      </c>
      <c r="H85" s="184" t="s">
        <v>5</v>
      </c>
      <c r="I85" s="186"/>
      <c r="J85" s="186">
        <v>3000</v>
      </c>
      <c r="K85" s="181"/>
      <c r="L85" s="197"/>
      <c r="M85" s="109"/>
    </row>
    <row r="86" spans="1:13" ht="126" customHeight="1">
      <c r="A86" s="1"/>
      <c r="B86" s="263" t="s">
        <v>29</v>
      </c>
      <c r="C86" s="263"/>
      <c r="D86" s="263"/>
      <c r="E86" s="263"/>
      <c r="F86" s="263"/>
      <c r="G86" s="263"/>
      <c r="H86" s="196"/>
      <c r="I86" s="196">
        <f>I21+I75</f>
        <v>80644.75</v>
      </c>
      <c r="J86" s="196">
        <f>J21++J75</f>
        <v>3517424.75</v>
      </c>
      <c r="K86" s="181"/>
      <c r="L86" s="181"/>
      <c r="M86" s="109"/>
    </row>
    <row r="87" spans="1:13" ht="66.75">
      <c r="A87" s="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09"/>
    </row>
    <row r="88" spans="1:13" ht="53.25">
      <c r="A88" s="1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3" ht="53.25">
      <c r="A89" s="1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1:13" ht="53.25">
      <c r="A90" s="1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sheetProtection/>
  <mergeCells count="6">
    <mergeCell ref="J3:L3"/>
    <mergeCell ref="B9:J9"/>
    <mergeCell ref="H10:J10"/>
    <mergeCell ref="B86:G86"/>
    <mergeCell ref="H4:M6"/>
    <mergeCell ref="J1:L1"/>
  </mergeCells>
  <printOptions/>
  <pageMargins left="0.7" right="0.7" top="0.75" bottom="0.75" header="0.3" footer="0.3"/>
  <pageSetup horizontalDpi="600" verticalDpi="600" orientation="portrait" paperSize="9" scale="10" r:id="rId1"/>
  <rowBreaks count="1" manualBreakCount="1">
    <brk id="6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P111"/>
  <sheetViews>
    <sheetView tabSelected="1" view="pageBreakPreview" zoomScale="21" zoomScaleNormal="65" zoomScaleSheetLayoutView="21" zoomScalePageLayoutView="0" workbookViewId="0" topLeftCell="A1">
      <selection activeCell="C10" sqref="C10"/>
    </sheetView>
  </sheetViews>
  <sheetFormatPr defaultColWidth="9.00390625" defaultRowHeight="12.75"/>
  <cols>
    <col min="1" max="1" width="15.25390625" style="0" customWidth="1"/>
    <col min="2" max="2" width="63.625" style="0" customWidth="1"/>
    <col min="3" max="3" width="253.125" style="0" customWidth="1"/>
    <col min="4" max="4" width="62.875" style="0" customWidth="1"/>
    <col min="5" max="5" width="40.25390625" style="0" customWidth="1"/>
    <col min="6" max="6" width="44.125" style="0" customWidth="1"/>
    <col min="7" max="7" width="80.625" style="0" customWidth="1"/>
    <col min="8" max="8" width="54.875" style="0" customWidth="1"/>
    <col min="9" max="9" width="81.00390625" style="0" customWidth="1"/>
    <col min="10" max="10" width="70.00390625" style="0" customWidth="1"/>
    <col min="11" max="11" width="92.625" style="0" customWidth="1"/>
  </cols>
  <sheetData>
    <row r="1" spans="1:16" ht="65.25" customHeight="1">
      <c r="A1" s="56"/>
      <c r="B1" s="56"/>
      <c r="C1" s="56"/>
      <c r="D1" s="56"/>
      <c r="E1" s="56"/>
      <c r="F1" s="56"/>
      <c r="G1" s="56"/>
      <c r="H1" s="56"/>
      <c r="I1" s="56"/>
      <c r="J1" s="273"/>
      <c r="K1" s="274"/>
      <c r="L1" s="268"/>
      <c r="M1" s="268"/>
      <c r="N1" s="56"/>
      <c r="O1" s="55"/>
      <c r="P1" s="55"/>
    </row>
    <row r="2" spans="1:16" ht="118.5" customHeight="1">
      <c r="A2" s="56"/>
      <c r="B2" s="56"/>
      <c r="C2" s="56"/>
      <c r="D2" s="56"/>
      <c r="E2" s="56"/>
      <c r="F2" s="56"/>
      <c r="G2" s="56"/>
      <c r="H2" s="56"/>
      <c r="I2" s="56"/>
      <c r="J2" s="271" t="s">
        <v>255</v>
      </c>
      <c r="K2" s="272"/>
      <c r="L2" s="56"/>
      <c r="M2" s="56"/>
      <c r="N2" s="56"/>
      <c r="O2" s="55"/>
      <c r="P2" s="55"/>
    </row>
    <row r="3" spans="1:16" ht="108" customHeight="1">
      <c r="A3" s="56"/>
      <c r="B3" s="56"/>
      <c r="C3" s="56"/>
      <c r="D3" s="56"/>
      <c r="E3" s="56"/>
      <c r="F3" s="56"/>
      <c r="G3" s="269" t="s">
        <v>262</v>
      </c>
      <c r="H3" s="270"/>
      <c r="I3" s="270"/>
      <c r="J3" s="270"/>
      <c r="K3" s="270"/>
      <c r="L3" s="270"/>
      <c r="M3" s="270"/>
      <c r="N3" s="56"/>
      <c r="O3" s="55"/>
      <c r="P3" s="55"/>
    </row>
    <row r="4" spans="1:16" ht="81.75" hidden="1">
      <c r="A4" s="56"/>
      <c r="B4" s="56"/>
      <c r="C4" s="56"/>
      <c r="D4" s="56"/>
      <c r="E4" s="56"/>
      <c r="F4" s="56"/>
      <c r="G4" s="270"/>
      <c r="H4" s="270"/>
      <c r="I4" s="270"/>
      <c r="J4" s="270"/>
      <c r="K4" s="270"/>
      <c r="L4" s="270"/>
      <c r="M4" s="270"/>
      <c r="N4" s="56"/>
      <c r="O4" s="55"/>
      <c r="P4" s="55"/>
    </row>
    <row r="5" spans="1:16" ht="24.75" customHeight="1" hidden="1">
      <c r="A5" s="56"/>
      <c r="B5" s="56"/>
      <c r="C5" s="56"/>
      <c r="D5" s="56"/>
      <c r="E5" s="56"/>
      <c r="F5" s="56"/>
      <c r="G5" s="270"/>
      <c r="H5" s="270"/>
      <c r="I5" s="270"/>
      <c r="J5" s="270"/>
      <c r="K5" s="270"/>
      <c r="L5" s="270"/>
      <c r="M5" s="270"/>
      <c r="N5" s="56"/>
      <c r="O5" s="55"/>
      <c r="P5" s="55"/>
    </row>
    <row r="6" spans="1:16" ht="153.75" customHeight="1">
      <c r="A6" s="56"/>
      <c r="B6" s="56"/>
      <c r="C6" s="56"/>
      <c r="D6" s="56"/>
      <c r="E6" s="56"/>
      <c r="F6" s="56"/>
      <c r="G6" s="270"/>
      <c r="H6" s="270"/>
      <c r="I6" s="270"/>
      <c r="J6" s="270"/>
      <c r="K6" s="270"/>
      <c r="L6" s="270"/>
      <c r="M6" s="270"/>
      <c r="N6" s="56"/>
      <c r="O6" s="55"/>
      <c r="P6" s="55"/>
    </row>
    <row r="7" spans="1:16" ht="3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5"/>
      <c r="P7" s="55"/>
    </row>
    <row r="8" spans="1:16" ht="137.25" customHeight="1">
      <c r="A8" s="56"/>
      <c r="B8" s="265" t="s">
        <v>217</v>
      </c>
      <c r="C8" s="265"/>
      <c r="D8" s="265"/>
      <c r="E8" s="265"/>
      <c r="F8" s="265"/>
      <c r="G8" s="265"/>
      <c r="H8" s="265"/>
      <c r="I8" s="265"/>
      <c r="J8" s="265"/>
      <c r="K8" s="265"/>
      <c r="L8" s="56"/>
      <c r="M8" s="56"/>
      <c r="N8" s="57"/>
      <c r="O8" s="55"/>
      <c r="P8" s="55"/>
    </row>
    <row r="9" spans="1:16" ht="87" customHeight="1">
      <c r="A9" s="56"/>
      <c r="B9" s="92"/>
      <c r="C9" s="92"/>
      <c r="D9" s="92"/>
      <c r="E9" s="92"/>
      <c r="F9" s="92"/>
      <c r="G9" s="93"/>
      <c r="H9" s="266"/>
      <c r="I9" s="266"/>
      <c r="J9" s="266"/>
      <c r="K9" s="266"/>
      <c r="L9" s="56"/>
      <c r="M9" s="56"/>
      <c r="N9" s="57"/>
      <c r="O9" s="55"/>
      <c r="P9" s="55"/>
    </row>
    <row r="10" spans="1:16" ht="409.5" customHeight="1">
      <c r="A10" s="56"/>
      <c r="B10" s="94" t="s">
        <v>33</v>
      </c>
      <c r="C10" s="94" t="s">
        <v>34</v>
      </c>
      <c r="D10" s="95" t="s">
        <v>52</v>
      </c>
      <c r="E10" s="95" t="s">
        <v>53</v>
      </c>
      <c r="F10" s="95" t="s">
        <v>54</v>
      </c>
      <c r="G10" s="95" t="s">
        <v>55</v>
      </c>
      <c r="H10" s="95" t="s">
        <v>56</v>
      </c>
      <c r="I10" s="95" t="s">
        <v>215</v>
      </c>
      <c r="J10" s="96" t="s">
        <v>193</v>
      </c>
      <c r="K10" s="97" t="s">
        <v>216</v>
      </c>
      <c r="L10" s="56"/>
      <c r="M10" s="56"/>
      <c r="N10" s="57"/>
      <c r="O10" s="55"/>
      <c r="P10" s="55"/>
    </row>
    <row r="11" spans="1:16" ht="91.5" customHeight="1">
      <c r="A11" s="56"/>
      <c r="B11" s="98">
        <v>1</v>
      </c>
      <c r="C11" s="98">
        <v>2</v>
      </c>
      <c r="D11" s="99" t="s">
        <v>35</v>
      </c>
      <c r="E11" s="99" t="s">
        <v>36</v>
      </c>
      <c r="F11" s="99" t="s">
        <v>37</v>
      </c>
      <c r="G11" s="99" t="s">
        <v>38</v>
      </c>
      <c r="H11" s="99" t="s">
        <v>39</v>
      </c>
      <c r="I11" s="99"/>
      <c r="J11" s="99" t="s">
        <v>175</v>
      </c>
      <c r="K11" s="98">
        <v>9</v>
      </c>
      <c r="L11" s="56"/>
      <c r="M11" s="56"/>
      <c r="N11" s="57"/>
      <c r="O11" s="55"/>
      <c r="P11" s="55"/>
    </row>
    <row r="12" spans="1:16" ht="145.5" customHeight="1">
      <c r="A12" s="56"/>
      <c r="B12" s="100">
        <v>1</v>
      </c>
      <c r="C12" s="127" t="s">
        <v>69</v>
      </c>
      <c r="D12" s="101" t="s">
        <v>57</v>
      </c>
      <c r="E12" s="101" t="s">
        <v>70</v>
      </c>
      <c r="F12" s="101"/>
      <c r="G12" s="101"/>
      <c r="H12" s="101" t="s">
        <v>258</v>
      </c>
      <c r="I12" s="106">
        <f>I13+I21+I32</f>
        <v>1489130</v>
      </c>
      <c r="J12" s="106">
        <f>J13+J21+J32</f>
        <v>0</v>
      </c>
      <c r="K12" s="106">
        <f>I12+J12</f>
        <v>1489130</v>
      </c>
      <c r="L12" s="56"/>
      <c r="M12" s="56"/>
      <c r="N12" s="57"/>
      <c r="O12" s="55"/>
      <c r="P12" s="55"/>
    </row>
    <row r="13" spans="1:16" ht="303" customHeight="1">
      <c r="A13" s="56"/>
      <c r="B13" s="100">
        <f>B12+1</f>
        <v>2</v>
      </c>
      <c r="C13" s="127" t="s">
        <v>133</v>
      </c>
      <c r="D13" s="101" t="s">
        <v>57</v>
      </c>
      <c r="E13" s="101" t="s">
        <v>70</v>
      </c>
      <c r="F13" s="101" t="s">
        <v>71</v>
      </c>
      <c r="G13" s="101"/>
      <c r="H13" s="101"/>
      <c r="I13" s="106">
        <f>I14</f>
        <v>440340</v>
      </c>
      <c r="J13" s="106">
        <f>J14</f>
        <v>0</v>
      </c>
      <c r="K13" s="106">
        <f aca="true" t="shared" si="0" ref="K13:K21">I13+J13</f>
        <v>440340</v>
      </c>
      <c r="L13" s="56"/>
      <c r="M13" s="56"/>
      <c r="N13" s="57"/>
      <c r="O13" s="55"/>
      <c r="P13" s="55"/>
    </row>
    <row r="14" spans="1:16" ht="156" customHeight="1">
      <c r="A14" s="56"/>
      <c r="B14" s="100">
        <f aca="true" t="shared" si="1" ref="B14:B78">B13+1</f>
        <v>3</v>
      </c>
      <c r="C14" s="230" t="s">
        <v>132</v>
      </c>
      <c r="D14" s="102" t="s">
        <v>57</v>
      </c>
      <c r="E14" s="102" t="s">
        <v>70</v>
      </c>
      <c r="F14" s="102" t="s">
        <v>71</v>
      </c>
      <c r="G14" s="102" t="s">
        <v>149</v>
      </c>
      <c r="H14" s="101"/>
      <c r="I14" s="107">
        <f>I15+I18</f>
        <v>440340</v>
      </c>
      <c r="J14" s="107">
        <f>J15+J18</f>
        <v>0</v>
      </c>
      <c r="K14" s="107">
        <f t="shared" si="0"/>
        <v>440340</v>
      </c>
      <c r="L14" s="132"/>
      <c r="M14" s="56"/>
      <c r="N14" s="57"/>
      <c r="O14" s="55"/>
      <c r="P14" s="55"/>
    </row>
    <row r="15" spans="1:16" ht="203.25" customHeight="1">
      <c r="A15" s="56"/>
      <c r="B15" s="100">
        <f t="shared" si="1"/>
        <v>4</v>
      </c>
      <c r="C15" s="231" t="s">
        <v>0</v>
      </c>
      <c r="D15" s="102" t="s">
        <v>57</v>
      </c>
      <c r="E15" s="102" t="s">
        <v>70</v>
      </c>
      <c r="F15" s="102" t="s">
        <v>71</v>
      </c>
      <c r="G15" s="102" t="s">
        <v>185</v>
      </c>
      <c r="H15" s="102" t="s">
        <v>58</v>
      </c>
      <c r="I15" s="107">
        <f>I16+I17</f>
        <v>424240</v>
      </c>
      <c r="J15" s="107">
        <f>J16+J17</f>
        <v>0</v>
      </c>
      <c r="K15" s="107">
        <f t="shared" si="0"/>
        <v>424240</v>
      </c>
      <c r="L15" s="132"/>
      <c r="M15" s="56"/>
      <c r="N15" s="57"/>
      <c r="O15" s="55"/>
      <c r="P15" s="55"/>
    </row>
    <row r="16" spans="1:16" ht="201" customHeight="1">
      <c r="A16" s="56"/>
      <c r="B16" s="100">
        <f t="shared" si="1"/>
        <v>5</v>
      </c>
      <c r="C16" s="232" t="s">
        <v>165</v>
      </c>
      <c r="D16" s="102" t="s">
        <v>57</v>
      </c>
      <c r="E16" s="102" t="s">
        <v>70</v>
      </c>
      <c r="F16" s="102" t="s">
        <v>71</v>
      </c>
      <c r="G16" s="102" t="s">
        <v>185</v>
      </c>
      <c r="H16" s="102" t="s">
        <v>82</v>
      </c>
      <c r="I16" s="107">
        <v>325860</v>
      </c>
      <c r="J16" s="107"/>
      <c r="K16" s="107">
        <f t="shared" si="0"/>
        <v>325860</v>
      </c>
      <c r="L16" s="132"/>
      <c r="M16" s="56"/>
      <c r="N16" s="57"/>
      <c r="O16" s="55"/>
      <c r="P16" s="55"/>
    </row>
    <row r="17" spans="1:16" ht="365.25" customHeight="1">
      <c r="A17" s="56"/>
      <c r="B17" s="100">
        <f t="shared" si="1"/>
        <v>6</v>
      </c>
      <c r="C17" s="232" t="s">
        <v>250</v>
      </c>
      <c r="D17" s="102" t="s">
        <v>57</v>
      </c>
      <c r="E17" s="102" t="s">
        <v>70</v>
      </c>
      <c r="F17" s="102" t="s">
        <v>71</v>
      </c>
      <c r="G17" s="102" t="s">
        <v>185</v>
      </c>
      <c r="H17" s="102" t="s">
        <v>163</v>
      </c>
      <c r="I17" s="107">
        <v>98380</v>
      </c>
      <c r="J17" s="107"/>
      <c r="K17" s="107">
        <f t="shared" si="0"/>
        <v>98380</v>
      </c>
      <c r="L17" s="132"/>
      <c r="M17" s="56"/>
      <c r="N17" s="57"/>
      <c r="O17" s="55"/>
      <c r="P17" s="55"/>
    </row>
    <row r="18" spans="1:16" ht="219" customHeight="1">
      <c r="A18" s="56"/>
      <c r="B18" s="100">
        <f t="shared" si="1"/>
        <v>7</v>
      </c>
      <c r="C18" s="233" t="s">
        <v>245</v>
      </c>
      <c r="D18" s="102" t="s">
        <v>57</v>
      </c>
      <c r="E18" s="102" t="s">
        <v>70</v>
      </c>
      <c r="F18" s="102" t="s">
        <v>71</v>
      </c>
      <c r="G18" s="102" t="s">
        <v>249</v>
      </c>
      <c r="H18" s="102" t="s">
        <v>58</v>
      </c>
      <c r="I18" s="107">
        <f>I19+I20</f>
        <v>16100</v>
      </c>
      <c r="J18" s="107">
        <f>J19+J20</f>
        <v>0</v>
      </c>
      <c r="K18" s="107">
        <f>I18+J18</f>
        <v>16100</v>
      </c>
      <c r="L18" s="132"/>
      <c r="M18" s="56"/>
      <c r="N18" s="57"/>
      <c r="O18" s="55"/>
      <c r="P18" s="55"/>
    </row>
    <row r="19" spans="1:16" ht="201.75" customHeight="1">
      <c r="A19" s="56"/>
      <c r="B19" s="100">
        <f t="shared" si="1"/>
        <v>8</v>
      </c>
      <c r="C19" s="232" t="s">
        <v>165</v>
      </c>
      <c r="D19" s="102" t="s">
        <v>57</v>
      </c>
      <c r="E19" s="102" t="s">
        <v>70</v>
      </c>
      <c r="F19" s="102" t="s">
        <v>71</v>
      </c>
      <c r="G19" s="102" t="s">
        <v>249</v>
      </c>
      <c r="H19" s="102" t="s">
        <v>82</v>
      </c>
      <c r="I19" s="107">
        <v>12370</v>
      </c>
      <c r="J19" s="107"/>
      <c r="K19" s="107">
        <f>I19+J19</f>
        <v>12370</v>
      </c>
      <c r="L19" s="132"/>
      <c r="M19" s="56"/>
      <c r="N19" s="57"/>
      <c r="O19" s="55"/>
      <c r="P19" s="55"/>
    </row>
    <row r="20" spans="1:16" ht="352.5" customHeight="1">
      <c r="A20" s="56"/>
      <c r="B20" s="100">
        <f t="shared" si="1"/>
        <v>9</v>
      </c>
      <c r="C20" s="233" t="s">
        <v>250</v>
      </c>
      <c r="D20" s="102" t="s">
        <v>57</v>
      </c>
      <c r="E20" s="102" t="s">
        <v>70</v>
      </c>
      <c r="F20" s="102" t="s">
        <v>71</v>
      </c>
      <c r="G20" s="102" t="s">
        <v>249</v>
      </c>
      <c r="H20" s="102" t="s">
        <v>163</v>
      </c>
      <c r="I20" s="107">
        <v>3730</v>
      </c>
      <c r="J20" s="107"/>
      <c r="K20" s="107">
        <f>I20+J20</f>
        <v>3730</v>
      </c>
      <c r="L20" s="132"/>
      <c r="M20" s="56"/>
      <c r="N20" s="57"/>
      <c r="O20" s="55"/>
      <c r="P20" s="55"/>
    </row>
    <row r="21" spans="1:16" ht="409.5" customHeight="1">
      <c r="A21" s="56"/>
      <c r="B21" s="100">
        <f t="shared" si="1"/>
        <v>10</v>
      </c>
      <c r="C21" s="234" t="s">
        <v>31</v>
      </c>
      <c r="D21" s="101" t="s">
        <v>57</v>
      </c>
      <c r="E21" s="101" t="s">
        <v>70</v>
      </c>
      <c r="F21" s="101" t="s">
        <v>72</v>
      </c>
      <c r="G21" s="101"/>
      <c r="H21" s="101"/>
      <c r="I21" s="106">
        <f>I22</f>
        <v>1045790</v>
      </c>
      <c r="J21" s="106">
        <f>J22</f>
        <v>0</v>
      </c>
      <c r="K21" s="106">
        <f t="shared" si="0"/>
        <v>1045790</v>
      </c>
      <c r="L21" s="132"/>
      <c r="M21" s="56"/>
      <c r="N21" s="57"/>
      <c r="O21" s="55"/>
      <c r="P21" s="55"/>
    </row>
    <row r="22" spans="1:16" ht="199.5" customHeight="1">
      <c r="A22" s="56"/>
      <c r="B22" s="100">
        <f t="shared" si="1"/>
        <v>11</v>
      </c>
      <c r="C22" s="235" t="s">
        <v>229</v>
      </c>
      <c r="D22" s="102" t="s">
        <v>57</v>
      </c>
      <c r="E22" s="102" t="s">
        <v>70</v>
      </c>
      <c r="F22" s="102" t="s">
        <v>72</v>
      </c>
      <c r="G22" s="102" t="s">
        <v>144</v>
      </c>
      <c r="H22" s="102"/>
      <c r="I22" s="107">
        <f>I23</f>
        <v>1045790</v>
      </c>
      <c r="J22" s="107">
        <f>J23+J29</f>
        <v>0</v>
      </c>
      <c r="K22" s="107">
        <f aca="true" t="shared" si="2" ref="K22:K28">I22+J22</f>
        <v>1045790</v>
      </c>
      <c r="L22" s="132"/>
      <c r="M22" s="56"/>
      <c r="N22" s="57"/>
      <c r="O22" s="55"/>
      <c r="P22" s="55"/>
    </row>
    <row r="23" spans="1:16" ht="266.25" customHeight="1">
      <c r="A23" s="56"/>
      <c r="B23" s="100">
        <f t="shared" si="1"/>
        <v>12</v>
      </c>
      <c r="C23" s="236" t="s">
        <v>298</v>
      </c>
      <c r="D23" s="102" t="s">
        <v>57</v>
      </c>
      <c r="E23" s="102" t="s">
        <v>70</v>
      </c>
      <c r="F23" s="102" t="s">
        <v>72</v>
      </c>
      <c r="G23" s="103" t="s">
        <v>154</v>
      </c>
      <c r="H23" s="102" t="s">
        <v>58</v>
      </c>
      <c r="I23" s="107">
        <f>I24+I25+I26+I28+I29</f>
        <v>1045790</v>
      </c>
      <c r="J23" s="107">
        <f>J24++J25++J26+J29</f>
        <v>0</v>
      </c>
      <c r="K23" s="107">
        <f t="shared" si="2"/>
        <v>1045790</v>
      </c>
      <c r="L23" s="132"/>
      <c r="M23" s="56"/>
      <c r="N23" s="57"/>
      <c r="O23" s="55"/>
      <c r="P23" s="55"/>
    </row>
    <row r="24" spans="1:16" ht="198.75" customHeight="1">
      <c r="A24" s="56"/>
      <c r="B24" s="100">
        <f t="shared" si="1"/>
        <v>13</v>
      </c>
      <c r="C24" s="232" t="s">
        <v>165</v>
      </c>
      <c r="D24" s="102" t="s">
        <v>57</v>
      </c>
      <c r="E24" s="102" t="s">
        <v>70</v>
      </c>
      <c r="F24" s="102" t="s">
        <v>72</v>
      </c>
      <c r="G24" s="103" t="s">
        <v>155</v>
      </c>
      <c r="H24" s="102" t="s">
        <v>82</v>
      </c>
      <c r="I24" s="107" t="s">
        <v>279</v>
      </c>
      <c r="J24" s="107"/>
      <c r="K24" s="107">
        <f>I24+J24</f>
        <v>592610</v>
      </c>
      <c r="L24" s="132"/>
      <c r="M24" s="56"/>
      <c r="N24" s="57"/>
      <c r="O24" s="55"/>
      <c r="P24" s="55"/>
    </row>
    <row r="25" spans="1:16" ht="359.25" customHeight="1">
      <c r="A25" s="56"/>
      <c r="B25" s="100">
        <f t="shared" si="1"/>
        <v>14</v>
      </c>
      <c r="C25" s="232" t="s">
        <v>250</v>
      </c>
      <c r="D25" s="102" t="s">
        <v>57</v>
      </c>
      <c r="E25" s="102" t="s">
        <v>70</v>
      </c>
      <c r="F25" s="102" t="s">
        <v>72</v>
      </c>
      <c r="G25" s="103" t="s">
        <v>155</v>
      </c>
      <c r="H25" s="102" t="s">
        <v>163</v>
      </c>
      <c r="I25" s="107" t="s">
        <v>278</v>
      </c>
      <c r="J25" s="107"/>
      <c r="K25" s="107">
        <f t="shared" si="2"/>
        <v>178960</v>
      </c>
      <c r="L25" s="132"/>
      <c r="M25" s="56"/>
      <c r="N25" s="57"/>
      <c r="O25" s="55"/>
      <c r="P25" s="55"/>
    </row>
    <row r="26" spans="1:16" ht="277.5" customHeight="1">
      <c r="A26" s="56"/>
      <c r="B26" s="100">
        <f t="shared" si="1"/>
        <v>15</v>
      </c>
      <c r="C26" s="232" t="s">
        <v>1</v>
      </c>
      <c r="D26" s="102" t="s">
        <v>57</v>
      </c>
      <c r="E26" s="102" t="s">
        <v>70</v>
      </c>
      <c r="F26" s="102" t="s">
        <v>72</v>
      </c>
      <c r="G26" s="103" t="s">
        <v>156</v>
      </c>
      <c r="H26" s="102" t="s">
        <v>88</v>
      </c>
      <c r="I26" s="107" t="s">
        <v>277</v>
      </c>
      <c r="J26" s="107"/>
      <c r="K26" s="107">
        <f t="shared" si="2"/>
        <v>10000</v>
      </c>
      <c r="L26" s="132"/>
      <c r="M26" s="56"/>
      <c r="N26" s="57"/>
      <c r="O26" s="55"/>
      <c r="P26" s="55"/>
    </row>
    <row r="27" spans="1:16" ht="169.5" customHeight="1" hidden="1">
      <c r="A27" s="56"/>
      <c r="B27" s="100">
        <f t="shared" si="1"/>
        <v>16</v>
      </c>
      <c r="C27" s="232"/>
      <c r="D27" s="102"/>
      <c r="E27" s="102"/>
      <c r="F27" s="102"/>
      <c r="G27" s="103"/>
      <c r="H27" s="102"/>
      <c r="I27" s="107"/>
      <c r="J27" s="107"/>
      <c r="K27" s="107"/>
      <c r="L27" s="132"/>
      <c r="M27" s="56"/>
      <c r="N27" s="57"/>
      <c r="O27" s="55"/>
      <c r="P27" s="55"/>
    </row>
    <row r="28" spans="1:16" ht="131.25" customHeight="1">
      <c r="A28" s="56"/>
      <c r="B28" s="100">
        <f t="shared" si="1"/>
        <v>17</v>
      </c>
      <c r="C28" s="232" t="s">
        <v>201</v>
      </c>
      <c r="D28" s="102" t="s">
        <v>57</v>
      </c>
      <c r="E28" s="102" t="s">
        <v>70</v>
      </c>
      <c r="F28" s="102" t="s">
        <v>72</v>
      </c>
      <c r="G28" s="103" t="s">
        <v>156</v>
      </c>
      <c r="H28" s="102" t="s">
        <v>202</v>
      </c>
      <c r="I28" s="107" t="s">
        <v>276</v>
      </c>
      <c r="J28" s="107"/>
      <c r="K28" s="107">
        <f t="shared" si="2"/>
        <v>1000</v>
      </c>
      <c r="L28" s="132"/>
      <c r="M28" s="56"/>
      <c r="N28" s="57"/>
      <c r="O28" s="55"/>
      <c r="P28" s="55"/>
    </row>
    <row r="29" spans="1:16" ht="216.75" customHeight="1">
      <c r="A29" s="56"/>
      <c r="B29" s="100">
        <f t="shared" si="1"/>
        <v>18</v>
      </c>
      <c r="C29" s="233" t="s">
        <v>245</v>
      </c>
      <c r="D29" s="102" t="s">
        <v>57</v>
      </c>
      <c r="E29" s="102" t="s">
        <v>70</v>
      </c>
      <c r="F29" s="102" t="s">
        <v>72</v>
      </c>
      <c r="G29" s="103" t="s">
        <v>248</v>
      </c>
      <c r="H29" s="102" t="s">
        <v>58</v>
      </c>
      <c r="I29" s="107">
        <f>I30+I31</f>
        <v>263220</v>
      </c>
      <c r="J29" s="107">
        <f>J30+J31</f>
        <v>0</v>
      </c>
      <c r="K29" s="107">
        <f>I29+J29</f>
        <v>263220</v>
      </c>
      <c r="L29" s="132"/>
      <c r="M29" s="56"/>
      <c r="N29" s="57"/>
      <c r="O29" s="55"/>
      <c r="P29" s="55"/>
    </row>
    <row r="30" spans="1:16" ht="180.75" customHeight="1">
      <c r="A30" s="56"/>
      <c r="B30" s="100">
        <f t="shared" si="1"/>
        <v>19</v>
      </c>
      <c r="C30" s="232" t="s">
        <v>165</v>
      </c>
      <c r="D30" s="102" t="s">
        <v>57</v>
      </c>
      <c r="E30" s="102" t="s">
        <v>70</v>
      </c>
      <c r="F30" s="102" t="s">
        <v>72</v>
      </c>
      <c r="G30" s="103" t="s">
        <v>248</v>
      </c>
      <c r="H30" s="102" t="s">
        <v>82</v>
      </c>
      <c r="I30" s="107" t="s">
        <v>275</v>
      </c>
      <c r="J30" s="107"/>
      <c r="K30" s="107">
        <f>I30+J30</f>
        <v>202170</v>
      </c>
      <c r="L30" s="132"/>
      <c r="M30" s="56"/>
      <c r="N30" s="57"/>
      <c r="O30" s="55"/>
      <c r="P30" s="55"/>
    </row>
    <row r="31" spans="1:16" ht="352.5" customHeight="1">
      <c r="A31" s="56"/>
      <c r="B31" s="100">
        <f t="shared" si="1"/>
        <v>20</v>
      </c>
      <c r="C31" s="233" t="s">
        <v>250</v>
      </c>
      <c r="D31" s="102" t="s">
        <v>57</v>
      </c>
      <c r="E31" s="102" t="s">
        <v>70</v>
      </c>
      <c r="F31" s="102" t="s">
        <v>72</v>
      </c>
      <c r="G31" s="103" t="s">
        <v>248</v>
      </c>
      <c r="H31" s="102" t="s">
        <v>163</v>
      </c>
      <c r="I31" s="107" t="s">
        <v>274</v>
      </c>
      <c r="J31" s="107"/>
      <c r="K31" s="107">
        <f>I31+J31</f>
        <v>61050</v>
      </c>
      <c r="L31" s="132"/>
      <c r="M31" s="56"/>
      <c r="N31" s="57"/>
      <c r="O31" s="55"/>
      <c r="P31" s="55"/>
    </row>
    <row r="32" spans="1:16" ht="123" customHeight="1">
      <c r="A32" s="56"/>
      <c r="B32" s="100">
        <f t="shared" si="1"/>
        <v>21</v>
      </c>
      <c r="C32" s="234" t="s">
        <v>218</v>
      </c>
      <c r="D32" s="101" t="s">
        <v>57</v>
      </c>
      <c r="E32" s="101" t="s">
        <v>70</v>
      </c>
      <c r="F32" s="101" t="s">
        <v>80</v>
      </c>
      <c r="G32" s="101"/>
      <c r="H32" s="101"/>
      <c r="I32" s="106">
        <f aca="true" t="shared" si="3" ref="I32:J34">I33</f>
        <v>3000</v>
      </c>
      <c r="J32" s="106">
        <f t="shared" si="3"/>
        <v>0</v>
      </c>
      <c r="K32" s="106">
        <f>I32+J32</f>
        <v>3000</v>
      </c>
      <c r="L32" s="132"/>
      <c r="M32" s="56"/>
      <c r="N32" s="57"/>
      <c r="O32" s="55"/>
      <c r="P32" s="55"/>
    </row>
    <row r="33" spans="1:16" ht="115.5" customHeight="1">
      <c r="A33" s="56"/>
      <c r="B33" s="100">
        <f t="shared" si="1"/>
        <v>22</v>
      </c>
      <c r="C33" s="230" t="s">
        <v>132</v>
      </c>
      <c r="D33" s="102" t="s">
        <v>57</v>
      </c>
      <c r="E33" s="102" t="s">
        <v>70</v>
      </c>
      <c r="F33" s="102" t="s">
        <v>80</v>
      </c>
      <c r="G33" s="102" t="s">
        <v>149</v>
      </c>
      <c r="H33" s="102"/>
      <c r="I33" s="107">
        <f t="shared" si="3"/>
        <v>3000</v>
      </c>
      <c r="J33" s="107">
        <f t="shared" si="3"/>
        <v>0</v>
      </c>
      <c r="K33" s="107">
        <f>K34</f>
        <v>3000</v>
      </c>
      <c r="L33" s="132"/>
      <c r="M33" s="56"/>
      <c r="N33" s="57"/>
      <c r="O33" s="55"/>
      <c r="P33" s="55"/>
    </row>
    <row r="34" spans="1:16" ht="182.25" customHeight="1">
      <c r="A34" s="56"/>
      <c r="B34" s="100">
        <f t="shared" si="1"/>
        <v>23</v>
      </c>
      <c r="C34" s="237" t="s">
        <v>3</v>
      </c>
      <c r="D34" s="102" t="s">
        <v>57</v>
      </c>
      <c r="E34" s="102" t="s">
        <v>70</v>
      </c>
      <c r="F34" s="102" t="s">
        <v>80</v>
      </c>
      <c r="G34" s="102" t="s">
        <v>157</v>
      </c>
      <c r="H34" s="102"/>
      <c r="I34" s="107">
        <f t="shared" si="3"/>
        <v>3000</v>
      </c>
      <c r="J34" s="107">
        <f t="shared" si="3"/>
        <v>0</v>
      </c>
      <c r="K34" s="107">
        <f>K35</f>
        <v>3000</v>
      </c>
      <c r="L34" s="132"/>
      <c r="M34" s="56"/>
      <c r="N34" s="57"/>
      <c r="O34" s="55"/>
      <c r="P34" s="55"/>
    </row>
    <row r="35" spans="1:16" ht="113.25" customHeight="1">
      <c r="A35" s="56"/>
      <c r="B35" s="100">
        <f t="shared" si="1"/>
        <v>24</v>
      </c>
      <c r="C35" s="232" t="s">
        <v>4</v>
      </c>
      <c r="D35" s="102" t="s">
        <v>57</v>
      </c>
      <c r="E35" s="102" t="s">
        <v>70</v>
      </c>
      <c r="F35" s="102" t="s">
        <v>80</v>
      </c>
      <c r="G35" s="102" t="s">
        <v>157</v>
      </c>
      <c r="H35" s="102" t="s">
        <v>5</v>
      </c>
      <c r="I35" s="107">
        <v>3000</v>
      </c>
      <c r="J35" s="107"/>
      <c r="K35" s="107">
        <f>I35+J35</f>
        <v>3000</v>
      </c>
      <c r="L35" s="132"/>
      <c r="M35" s="56"/>
      <c r="N35" s="57"/>
      <c r="O35" s="55"/>
      <c r="P35" s="55"/>
    </row>
    <row r="36" spans="1:16" ht="140.25" customHeight="1">
      <c r="A36" s="56"/>
      <c r="B36" s="100">
        <f t="shared" si="1"/>
        <v>25</v>
      </c>
      <c r="C36" s="234" t="s">
        <v>167</v>
      </c>
      <c r="D36" s="101" t="s">
        <v>57</v>
      </c>
      <c r="E36" s="101" t="s">
        <v>71</v>
      </c>
      <c r="F36" s="101"/>
      <c r="G36" s="101"/>
      <c r="H36" s="101"/>
      <c r="I36" s="106">
        <f aca="true" t="shared" si="4" ref="I36:K37">I37</f>
        <v>92000</v>
      </c>
      <c r="J36" s="106">
        <f t="shared" si="4"/>
        <v>0</v>
      </c>
      <c r="K36" s="106">
        <f t="shared" si="4"/>
        <v>92000</v>
      </c>
      <c r="L36" s="132"/>
      <c r="M36" s="56"/>
      <c r="N36" s="57"/>
      <c r="O36" s="55"/>
      <c r="P36" s="55"/>
    </row>
    <row r="37" spans="1:16" ht="135" customHeight="1">
      <c r="A37" s="56"/>
      <c r="B37" s="100">
        <f t="shared" si="1"/>
        <v>26</v>
      </c>
      <c r="C37" s="230" t="s">
        <v>168</v>
      </c>
      <c r="D37" s="102" t="s">
        <v>57</v>
      </c>
      <c r="E37" s="102" t="s">
        <v>71</v>
      </c>
      <c r="F37" s="102" t="s">
        <v>73</v>
      </c>
      <c r="G37" s="102"/>
      <c r="H37" s="102"/>
      <c r="I37" s="107">
        <f t="shared" si="4"/>
        <v>92000</v>
      </c>
      <c r="J37" s="107">
        <f t="shared" si="4"/>
        <v>0</v>
      </c>
      <c r="K37" s="107">
        <f t="shared" si="4"/>
        <v>92000</v>
      </c>
      <c r="L37" s="132"/>
      <c r="M37" s="56"/>
      <c r="N37" s="57"/>
      <c r="O37" s="55"/>
      <c r="P37" s="55"/>
    </row>
    <row r="38" spans="1:16" ht="229.5" customHeight="1">
      <c r="A38" s="56"/>
      <c r="B38" s="100">
        <f t="shared" si="1"/>
        <v>27</v>
      </c>
      <c r="C38" s="235" t="s">
        <v>237</v>
      </c>
      <c r="D38" s="102" t="s">
        <v>57</v>
      </c>
      <c r="E38" s="102" t="s">
        <v>71</v>
      </c>
      <c r="F38" s="102" t="s">
        <v>73</v>
      </c>
      <c r="G38" s="102" t="s">
        <v>144</v>
      </c>
      <c r="H38" s="102"/>
      <c r="I38" s="107">
        <f aca="true" t="shared" si="5" ref="I38:K39">I39</f>
        <v>92000</v>
      </c>
      <c r="J38" s="107">
        <f t="shared" si="5"/>
        <v>0</v>
      </c>
      <c r="K38" s="107">
        <f t="shared" si="5"/>
        <v>92000</v>
      </c>
      <c r="L38" s="132"/>
      <c r="M38" s="56"/>
      <c r="N38" s="57"/>
      <c r="O38" s="55"/>
      <c r="P38" s="55"/>
    </row>
    <row r="39" spans="1:16" ht="258" customHeight="1">
      <c r="A39" s="56"/>
      <c r="B39" s="100">
        <f t="shared" si="1"/>
        <v>28</v>
      </c>
      <c r="C39" s="232" t="s">
        <v>230</v>
      </c>
      <c r="D39" s="102" t="s">
        <v>57</v>
      </c>
      <c r="E39" s="102" t="s">
        <v>71</v>
      </c>
      <c r="F39" s="102" t="s">
        <v>73</v>
      </c>
      <c r="G39" s="102" t="s">
        <v>151</v>
      </c>
      <c r="H39" s="102" t="s">
        <v>58</v>
      </c>
      <c r="I39" s="107">
        <f t="shared" si="5"/>
        <v>92000</v>
      </c>
      <c r="J39" s="107">
        <f t="shared" si="5"/>
        <v>0</v>
      </c>
      <c r="K39" s="107">
        <f t="shared" si="5"/>
        <v>92000</v>
      </c>
      <c r="L39" s="132"/>
      <c r="M39" s="56"/>
      <c r="N39" s="57"/>
      <c r="O39" s="55"/>
      <c r="P39" s="55"/>
    </row>
    <row r="40" spans="1:16" ht="249.75" customHeight="1">
      <c r="A40" s="56"/>
      <c r="B40" s="100">
        <f t="shared" si="1"/>
        <v>29</v>
      </c>
      <c r="C40" s="232" t="s">
        <v>219</v>
      </c>
      <c r="D40" s="102" t="s">
        <v>57</v>
      </c>
      <c r="E40" s="102" t="s">
        <v>71</v>
      </c>
      <c r="F40" s="102" t="s">
        <v>73</v>
      </c>
      <c r="G40" s="102" t="s">
        <v>166</v>
      </c>
      <c r="H40" s="102" t="s">
        <v>58</v>
      </c>
      <c r="I40" s="107">
        <f>I41+I42+I43</f>
        <v>92000</v>
      </c>
      <c r="J40" s="107">
        <f>J41+J42+J43</f>
        <v>0</v>
      </c>
      <c r="K40" s="107">
        <f>K41+K42+K43</f>
        <v>92000</v>
      </c>
      <c r="L40" s="132"/>
      <c r="M40" s="56"/>
      <c r="N40" s="57"/>
      <c r="O40" s="55"/>
      <c r="P40" s="55"/>
    </row>
    <row r="41" spans="1:16" ht="209.25" customHeight="1">
      <c r="A41" s="56"/>
      <c r="B41" s="100">
        <f t="shared" si="1"/>
        <v>30</v>
      </c>
      <c r="C41" s="232" t="s">
        <v>165</v>
      </c>
      <c r="D41" s="102" t="s">
        <v>57</v>
      </c>
      <c r="E41" s="102" t="s">
        <v>71</v>
      </c>
      <c r="F41" s="102" t="s">
        <v>73</v>
      </c>
      <c r="G41" s="102" t="s">
        <v>166</v>
      </c>
      <c r="H41" s="102" t="s">
        <v>82</v>
      </c>
      <c r="I41" s="107" t="s">
        <v>273</v>
      </c>
      <c r="J41" s="107"/>
      <c r="K41" s="107">
        <f aca="true" t="shared" si="6" ref="K41:K49">I41+J41</f>
        <v>69720</v>
      </c>
      <c r="L41" s="132"/>
      <c r="M41" s="56"/>
      <c r="N41" s="57"/>
      <c r="O41" s="55"/>
      <c r="P41" s="55"/>
    </row>
    <row r="42" spans="1:16" ht="328.5" customHeight="1">
      <c r="A42" s="56"/>
      <c r="B42" s="100">
        <f t="shared" si="1"/>
        <v>31</v>
      </c>
      <c r="C42" s="232" t="s">
        <v>250</v>
      </c>
      <c r="D42" s="102" t="s">
        <v>57</v>
      </c>
      <c r="E42" s="102" t="s">
        <v>71</v>
      </c>
      <c r="F42" s="102" t="s">
        <v>73</v>
      </c>
      <c r="G42" s="102" t="s">
        <v>166</v>
      </c>
      <c r="H42" s="102" t="s">
        <v>163</v>
      </c>
      <c r="I42" s="107" t="s">
        <v>272</v>
      </c>
      <c r="J42" s="107"/>
      <c r="K42" s="107">
        <f t="shared" si="6"/>
        <v>21050</v>
      </c>
      <c r="L42" s="132"/>
      <c r="M42" s="56"/>
      <c r="N42" s="57"/>
      <c r="O42" s="55"/>
      <c r="P42" s="55"/>
    </row>
    <row r="43" spans="1:16" ht="276" customHeight="1">
      <c r="A43" s="56"/>
      <c r="B43" s="100">
        <f t="shared" si="1"/>
        <v>32</v>
      </c>
      <c r="C43" s="232" t="s">
        <v>1</v>
      </c>
      <c r="D43" s="102" t="s">
        <v>57</v>
      </c>
      <c r="E43" s="102" t="s">
        <v>71</v>
      </c>
      <c r="F43" s="102" t="s">
        <v>73</v>
      </c>
      <c r="G43" s="102" t="s">
        <v>166</v>
      </c>
      <c r="H43" s="102" t="s">
        <v>88</v>
      </c>
      <c r="I43" s="107" t="s">
        <v>271</v>
      </c>
      <c r="J43" s="107"/>
      <c r="K43" s="107">
        <f t="shared" si="6"/>
        <v>1230</v>
      </c>
      <c r="L43" s="132"/>
      <c r="M43" s="56"/>
      <c r="N43" s="57"/>
      <c r="O43" s="55"/>
      <c r="P43" s="55"/>
    </row>
    <row r="44" spans="1:16" ht="172.5" customHeight="1">
      <c r="A44" s="56"/>
      <c r="B44" s="100">
        <f t="shared" si="1"/>
        <v>33</v>
      </c>
      <c r="C44" s="234" t="s">
        <v>74</v>
      </c>
      <c r="D44" s="101" t="s">
        <v>57</v>
      </c>
      <c r="E44" s="101" t="s">
        <v>73</v>
      </c>
      <c r="F44" s="101" t="s">
        <v>286</v>
      </c>
      <c r="G44" s="101"/>
      <c r="H44" s="101"/>
      <c r="I44" s="106"/>
      <c r="J44" s="106">
        <f>J45+J50+J52</f>
        <v>47000</v>
      </c>
      <c r="K44" s="106">
        <f t="shared" si="6"/>
        <v>47000</v>
      </c>
      <c r="L44" s="132"/>
      <c r="M44" s="56"/>
      <c r="N44" s="57"/>
      <c r="O44" s="55"/>
      <c r="P44" s="55"/>
    </row>
    <row r="45" spans="1:16" ht="290.25" customHeight="1">
      <c r="A45" s="56"/>
      <c r="B45" s="100">
        <f t="shared" si="1"/>
        <v>34</v>
      </c>
      <c r="C45" s="232" t="s">
        <v>300</v>
      </c>
      <c r="D45" s="102" t="s">
        <v>57</v>
      </c>
      <c r="E45" s="102" t="s">
        <v>73</v>
      </c>
      <c r="F45" s="102" t="s">
        <v>280</v>
      </c>
      <c r="G45" s="101"/>
      <c r="H45" s="101"/>
      <c r="I45" s="106"/>
      <c r="J45" s="106">
        <f>J46</f>
        <v>2000</v>
      </c>
      <c r="K45" s="106">
        <f>J45</f>
        <v>2000</v>
      </c>
      <c r="L45" s="132"/>
      <c r="M45" s="56"/>
      <c r="N45" s="57"/>
      <c r="O45" s="55"/>
      <c r="P45" s="55"/>
    </row>
    <row r="46" spans="1:16" ht="197.25" customHeight="1">
      <c r="A46" s="56"/>
      <c r="B46" s="100">
        <f t="shared" si="1"/>
        <v>35</v>
      </c>
      <c r="C46" s="235" t="s">
        <v>237</v>
      </c>
      <c r="D46" s="102" t="s">
        <v>57</v>
      </c>
      <c r="E46" s="102" t="s">
        <v>73</v>
      </c>
      <c r="F46" s="102" t="s">
        <v>280</v>
      </c>
      <c r="G46" s="102" t="s">
        <v>293</v>
      </c>
      <c r="H46" s="102" t="s">
        <v>58</v>
      </c>
      <c r="I46" s="107"/>
      <c r="J46" s="107">
        <f>J47</f>
        <v>2000</v>
      </c>
      <c r="K46" s="107">
        <f t="shared" si="6"/>
        <v>2000</v>
      </c>
      <c r="L46" s="132"/>
      <c r="M46" s="56"/>
      <c r="N46" s="57"/>
      <c r="O46" s="55"/>
      <c r="P46" s="55"/>
    </row>
    <row r="47" spans="1:16" ht="276" customHeight="1">
      <c r="A47" s="56"/>
      <c r="B47" s="100">
        <f t="shared" si="1"/>
        <v>36</v>
      </c>
      <c r="C47" s="235" t="s">
        <v>285</v>
      </c>
      <c r="D47" s="102" t="s">
        <v>57</v>
      </c>
      <c r="E47" s="102" t="s">
        <v>73</v>
      </c>
      <c r="F47" s="102" t="s">
        <v>280</v>
      </c>
      <c r="G47" s="102" t="s">
        <v>284</v>
      </c>
      <c r="H47" s="102" t="s">
        <v>58</v>
      </c>
      <c r="I47" s="107"/>
      <c r="J47" s="107">
        <f>J48</f>
        <v>2000</v>
      </c>
      <c r="K47" s="107">
        <f t="shared" si="6"/>
        <v>2000</v>
      </c>
      <c r="L47" s="132"/>
      <c r="M47" s="56"/>
      <c r="N47" s="57"/>
      <c r="O47" s="55"/>
      <c r="P47" s="55"/>
    </row>
    <row r="48" spans="1:16" ht="131.25" customHeight="1">
      <c r="A48" s="56"/>
      <c r="B48" s="100">
        <f t="shared" si="1"/>
        <v>37</v>
      </c>
      <c r="C48" s="238" t="s">
        <v>299</v>
      </c>
      <c r="D48" s="102" t="s">
        <v>57</v>
      </c>
      <c r="E48" s="102" t="s">
        <v>73</v>
      </c>
      <c r="F48" s="102" t="s">
        <v>280</v>
      </c>
      <c r="G48" s="102" t="s">
        <v>297</v>
      </c>
      <c r="H48" s="102" t="s">
        <v>58</v>
      </c>
      <c r="I48" s="107"/>
      <c r="J48" s="107">
        <f>J49</f>
        <v>2000</v>
      </c>
      <c r="K48" s="107">
        <f t="shared" si="6"/>
        <v>2000</v>
      </c>
      <c r="L48" s="132"/>
      <c r="M48" s="56"/>
      <c r="N48" s="57"/>
      <c r="O48" s="55"/>
      <c r="P48" s="55"/>
    </row>
    <row r="49" spans="1:16" ht="272.25" customHeight="1">
      <c r="A49" s="56"/>
      <c r="B49" s="100">
        <f t="shared" si="1"/>
        <v>38</v>
      </c>
      <c r="C49" s="239" t="s">
        <v>1</v>
      </c>
      <c r="D49" s="102" t="s">
        <v>57</v>
      </c>
      <c r="E49" s="102" t="s">
        <v>73</v>
      </c>
      <c r="F49" s="102" t="s">
        <v>280</v>
      </c>
      <c r="G49" s="102" t="s">
        <v>297</v>
      </c>
      <c r="H49" s="102" t="s">
        <v>88</v>
      </c>
      <c r="I49" s="107"/>
      <c r="J49" s="107">
        <v>2000</v>
      </c>
      <c r="K49" s="107">
        <f t="shared" si="6"/>
        <v>2000</v>
      </c>
      <c r="L49" s="132"/>
      <c r="M49" s="56"/>
      <c r="N49" s="57"/>
      <c r="O49" s="55"/>
      <c r="P49" s="55"/>
    </row>
    <row r="50" spans="1:16" ht="289.5" customHeight="1">
      <c r="A50" s="56"/>
      <c r="B50" s="100">
        <f t="shared" si="1"/>
        <v>39</v>
      </c>
      <c r="C50" s="231" t="s">
        <v>142</v>
      </c>
      <c r="D50" s="102" t="s">
        <v>57</v>
      </c>
      <c r="E50" s="102" t="s">
        <v>73</v>
      </c>
      <c r="F50" s="102" t="s">
        <v>280</v>
      </c>
      <c r="G50" s="102"/>
      <c r="H50" s="102"/>
      <c r="I50" s="107"/>
      <c r="J50" s="107">
        <f>J51</f>
        <v>35000</v>
      </c>
      <c r="K50" s="107">
        <f>I50++J50</f>
        <v>35000</v>
      </c>
      <c r="L50" s="132"/>
      <c r="M50" s="56"/>
      <c r="N50" s="57"/>
      <c r="O50" s="55"/>
      <c r="P50" s="55"/>
    </row>
    <row r="51" spans="1:16" ht="307.5" customHeight="1">
      <c r="A51" s="56"/>
      <c r="B51" s="100">
        <f t="shared" si="1"/>
        <v>40</v>
      </c>
      <c r="C51" s="239" t="s">
        <v>1</v>
      </c>
      <c r="D51" s="102" t="s">
        <v>57</v>
      </c>
      <c r="E51" s="102" t="s">
        <v>73</v>
      </c>
      <c r="F51" s="102" t="s">
        <v>280</v>
      </c>
      <c r="G51" s="102" t="s">
        <v>283</v>
      </c>
      <c r="H51" s="102"/>
      <c r="I51" s="107"/>
      <c r="J51" s="107">
        <v>35000</v>
      </c>
      <c r="K51" s="107">
        <f>I51++J51</f>
        <v>35000</v>
      </c>
      <c r="L51" s="132"/>
      <c r="M51" s="56"/>
      <c r="N51" s="57"/>
      <c r="O51" s="55"/>
      <c r="P51" s="55"/>
    </row>
    <row r="52" spans="1:16" ht="90.75" customHeight="1">
      <c r="A52" s="56"/>
      <c r="B52" s="100">
        <f t="shared" si="1"/>
        <v>41</v>
      </c>
      <c r="C52" s="240" t="s">
        <v>281</v>
      </c>
      <c r="D52" s="102" t="s">
        <v>57</v>
      </c>
      <c r="E52" s="102" t="s">
        <v>73</v>
      </c>
      <c r="F52" s="102" t="s">
        <v>196</v>
      </c>
      <c r="G52" s="102"/>
      <c r="H52" s="102"/>
      <c r="I52" s="107"/>
      <c r="J52" s="107">
        <f>J53</f>
        <v>10000</v>
      </c>
      <c r="K52" s="107">
        <f aca="true" t="shared" si="7" ref="K52:K68">I52+J52</f>
        <v>10000</v>
      </c>
      <c r="L52" s="132"/>
      <c r="M52" s="56"/>
      <c r="N52" s="57"/>
      <c r="O52" s="55"/>
      <c r="P52" s="55"/>
    </row>
    <row r="53" spans="1:16" ht="208.5" customHeight="1">
      <c r="A53" s="56"/>
      <c r="B53" s="100">
        <f t="shared" si="1"/>
        <v>42</v>
      </c>
      <c r="C53" s="235" t="s">
        <v>237</v>
      </c>
      <c r="D53" s="102" t="s">
        <v>57</v>
      </c>
      <c r="E53" s="102" t="s">
        <v>73</v>
      </c>
      <c r="F53" s="102" t="s">
        <v>196</v>
      </c>
      <c r="G53" s="102" t="s">
        <v>144</v>
      </c>
      <c r="H53" s="102"/>
      <c r="I53" s="107"/>
      <c r="J53" s="107">
        <f>J54</f>
        <v>10000</v>
      </c>
      <c r="K53" s="107">
        <f t="shared" si="7"/>
        <v>10000</v>
      </c>
      <c r="L53" s="132"/>
      <c r="M53" s="56"/>
      <c r="N53" s="57"/>
      <c r="O53" s="55"/>
      <c r="P53" s="55"/>
    </row>
    <row r="54" spans="1:16" ht="283.5" customHeight="1">
      <c r="A54" s="56"/>
      <c r="B54" s="100">
        <f t="shared" si="1"/>
        <v>43</v>
      </c>
      <c r="C54" s="235" t="s">
        <v>285</v>
      </c>
      <c r="D54" s="102" t="s">
        <v>57</v>
      </c>
      <c r="E54" s="102" t="s">
        <v>73</v>
      </c>
      <c r="F54" s="102" t="s">
        <v>196</v>
      </c>
      <c r="G54" s="102" t="s">
        <v>282</v>
      </c>
      <c r="H54" s="102" t="s">
        <v>58</v>
      </c>
      <c r="I54" s="107"/>
      <c r="J54" s="107">
        <f>J55</f>
        <v>10000</v>
      </c>
      <c r="K54" s="107">
        <f t="shared" si="7"/>
        <v>10000</v>
      </c>
      <c r="L54" s="132"/>
      <c r="M54" s="56"/>
      <c r="N54" s="57"/>
      <c r="O54" s="55"/>
      <c r="P54" s="55"/>
    </row>
    <row r="55" spans="1:16" ht="156" customHeight="1">
      <c r="A55" s="56"/>
      <c r="B55" s="100">
        <f t="shared" si="1"/>
        <v>44</v>
      </c>
      <c r="C55" s="238" t="s">
        <v>299</v>
      </c>
      <c r="D55" s="102" t="s">
        <v>57</v>
      </c>
      <c r="E55" s="102" t="s">
        <v>73</v>
      </c>
      <c r="F55" s="102" t="s">
        <v>196</v>
      </c>
      <c r="G55" s="102" t="s">
        <v>282</v>
      </c>
      <c r="H55" s="102" t="s">
        <v>58</v>
      </c>
      <c r="I55" s="107"/>
      <c r="J55" s="107">
        <f>J56</f>
        <v>10000</v>
      </c>
      <c r="K55" s="107">
        <f t="shared" si="7"/>
        <v>10000</v>
      </c>
      <c r="L55" s="132"/>
      <c r="M55" s="56"/>
      <c r="N55" s="57"/>
      <c r="O55" s="55"/>
      <c r="P55" s="55"/>
    </row>
    <row r="56" spans="1:16" ht="255" customHeight="1">
      <c r="A56" s="56"/>
      <c r="B56" s="100">
        <f t="shared" si="1"/>
        <v>45</v>
      </c>
      <c r="C56" s="239" t="s">
        <v>1</v>
      </c>
      <c r="D56" s="102" t="s">
        <v>57</v>
      </c>
      <c r="E56" s="102" t="s">
        <v>73</v>
      </c>
      <c r="F56" s="102" t="s">
        <v>196</v>
      </c>
      <c r="G56" s="102" t="s">
        <v>282</v>
      </c>
      <c r="H56" s="102" t="s">
        <v>88</v>
      </c>
      <c r="I56" s="107"/>
      <c r="J56" s="107">
        <v>10000</v>
      </c>
      <c r="K56" s="107">
        <f t="shared" si="7"/>
        <v>10000</v>
      </c>
      <c r="L56" s="132"/>
      <c r="M56" s="56"/>
      <c r="N56" s="57"/>
      <c r="O56" s="55"/>
      <c r="P56" s="55"/>
    </row>
    <row r="57" spans="1:16" ht="98.25" customHeight="1">
      <c r="A57" s="56"/>
      <c r="B57" s="100">
        <f t="shared" si="1"/>
        <v>46</v>
      </c>
      <c r="C57" s="241" t="s">
        <v>75</v>
      </c>
      <c r="D57" s="101" t="s">
        <v>57</v>
      </c>
      <c r="E57" s="101" t="s">
        <v>72</v>
      </c>
      <c r="F57" s="101"/>
      <c r="G57" s="101"/>
      <c r="H57" s="101"/>
      <c r="I57" s="106"/>
      <c r="J57" s="106">
        <f>J58</f>
        <v>30000</v>
      </c>
      <c r="K57" s="106">
        <f>J57</f>
        <v>30000</v>
      </c>
      <c r="L57" s="132"/>
      <c r="M57" s="56"/>
      <c r="N57" s="57"/>
      <c r="O57" s="55"/>
      <c r="P57" s="55"/>
    </row>
    <row r="58" spans="1:16" ht="169.5" customHeight="1">
      <c r="A58" s="56"/>
      <c r="B58" s="100">
        <f t="shared" si="1"/>
        <v>47</v>
      </c>
      <c r="C58" s="245" t="s">
        <v>143</v>
      </c>
      <c r="D58" s="102" t="s">
        <v>57</v>
      </c>
      <c r="E58" s="102" t="s">
        <v>72</v>
      </c>
      <c r="F58" s="102" t="s">
        <v>76</v>
      </c>
      <c r="G58" s="101"/>
      <c r="H58" s="101"/>
      <c r="I58" s="106"/>
      <c r="J58" s="107">
        <f>J59</f>
        <v>30000</v>
      </c>
      <c r="K58" s="107">
        <f>J58</f>
        <v>30000</v>
      </c>
      <c r="L58" s="132"/>
      <c r="M58" s="56"/>
      <c r="N58" s="57"/>
      <c r="O58" s="55"/>
      <c r="P58" s="55"/>
    </row>
    <row r="59" spans="1:16" ht="201" customHeight="1">
      <c r="A59" s="56"/>
      <c r="B59" s="100">
        <f t="shared" si="1"/>
        <v>48</v>
      </c>
      <c r="C59" s="235" t="s">
        <v>229</v>
      </c>
      <c r="D59" s="102" t="s">
        <v>57</v>
      </c>
      <c r="E59" s="102" t="s">
        <v>72</v>
      </c>
      <c r="F59" s="102" t="s">
        <v>76</v>
      </c>
      <c r="G59" s="102" t="s">
        <v>293</v>
      </c>
      <c r="H59" s="102"/>
      <c r="I59" s="107"/>
      <c r="J59" s="107">
        <f>J61</f>
        <v>30000</v>
      </c>
      <c r="K59" s="107">
        <f>I59+J59</f>
        <v>30000</v>
      </c>
      <c r="L59" s="132"/>
      <c r="M59" s="56"/>
      <c r="N59" s="57"/>
      <c r="O59" s="55"/>
      <c r="P59" s="55"/>
    </row>
    <row r="60" spans="1:16" ht="263.25" customHeight="1">
      <c r="A60" s="56"/>
      <c r="B60" s="100">
        <f t="shared" si="1"/>
        <v>49</v>
      </c>
      <c r="C60" s="232" t="s">
        <v>230</v>
      </c>
      <c r="D60" s="102" t="s">
        <v>57</v>
      </c>
      <c r="E60" s="102" t="s">
        <v>72</v>
      </c>
      <c r="F60" s="102" t="s">
        <v>76</v>
      </c>
      <c r="G60" s="102" t="s">
        <v>292</v>
      </c>
      <c r="H60" s="102"/>
      <c r="I60" s="107"/>
      <c r="J60" s="107">
        <f>J61</f>
        <v>30000</v>
      </c>
      <c r="K60" s="107">
        <f>I60+J60</f>
        <v>30000</v>
      </c>
      <c r="L60" s="132"/>
      <c r="M60" s="56"/>
      <c r="N60" s="57"/>
      <c r="O60" s="55"/>
      <c r="P60" s="55"/>
    </row>
    <row r="61" spans="1:16" ht="409.5" customHeight="1">
      <c r="A61" s="56"/>
      <c r="B61" s="100">
        <f t="shared" si="1"/>
        <v>50</v>
      </c>
      <c r="C61" s="242" t="s">
        <v>294</v>
      </c>
      <c r="D61" s="102" t="s">
        <v>57</v>
      </c>
      <c r="E61" s="102" t="s">
        <v>72</v>
      </c>
      <c r="F61" s="102" t="s">
        <v>76</v>
      </c>
      <c r="G61" s="102" t="s">
        <v>292</v>
      </c>
      <c r="H61" s="102" t="s">
        <v>58</v>
      </c>
      <c r="I61" s="107"/>
      <c r="J61" s="107">
        <f>J62</f>
        <v>30000</v>
      </c>
      <c r="K61" s="107">
        <f>I61+J61</f>
        <v>30000</v>
      </c>
      <c r="L61" s="132"/>
      <c r="M61" s="56"/>
      <c r="N61" s="57"/>
      <c r="O61" s="55"/>
      <c r="P61" s="55"/>
    </row>
    <row r="62" spans="1:16" ht="237" customHeight="1">
      <c r="A62" s="56"/>
      <c r="B62" s="100">
        <f t="shared" si="1"/>
        <v>51</v>
      </c>
      <c r="C62" s="232" t="s">
        <v>1</v>
      </c>
      <c r="D62" s="102" t="s">
        <v>57</v>
      </c>
      <c r="E62" s="102" t="s">
        <v>72</v>
      </c>
      <c r="F62" s="102" t="s">
        <v>76</v>
      </c>
      <c r="G62" s="102" t="s">
        <v>292</v>
      </c>
      <c r="H62" s="102" t="s">
        <v>88</v>
      </c>
      <c r="I62" s="107"/>
      <c r="J62" s="107">
        <v>30000</v>
      </c>
      <c r="K62" s="107">
        <f>I62+J62</f>
        <v>30000</v>
      </c>
      <c r="L62" s="132"/>
      <c r="M62" s="56"/>
      <c r="N62" s="57"/>
      <c r="O62" s="55"/>
      <c r="P62" s="55"/>
    </row>
    <row r="63" spans="1:16" ht="116.25" customHeight="1">
      <c r="A63" s="56"/>
      <c r="B63" s="100">
        <f t="shared" si="1"/>
        <v>52</v>
      </c>
      <c r="C63" s="127" t="s">
        <v>197</v>
      </c>
      <c r="D63" s="101" t="s">
        <v>57</v>
      </c>
      <c r="E63" s="101" t="s">
        <v>77</v>
      </c>
      <c r="F63" s="102"/>
      <c r="G63" s="104"/>
      <c r="H63" s="102"/>
      <c r="I63" s="106">
        <f aca="true" t="shared" si="8" ref="I63:J67">I64</f>
        <v>118000</v>
      </c>
      <c r="J63" s="106">
        <f t="shared" si="8"/>
        <v>0</v>
      </c>
      <c r="K63" s="106">
        <f t="shared" si="7"/>
        <v>118000</v>
      </c>
      <c r="L63" s="132"/>
      <c r="M63" s="56"/>
      <c r="N63" s="57"/>
      <c r="O63" s="55"/>
      <c r="P63" s="55"/>
    </row>
    <row r="64" spans="1:16" ht="111" customHeight="1">
      <c r="A64" s="56"/>
      <c r="B64" s="100">
        <f t="shared" si="1"/>
        <v>53</v>
      </c>
      <c r="C64" s="230" t="s">
        <v>198</v>
      </c>
      <c r="D64" s="102" t="s">
        <v>57</v>
      </c>
      <c r="E64" s="102" t="s">
        <v>77</v>
      </c>
      <c r="F64" s="102" t="s">
        <v>73</v>
      </c>
      <c r="G64" s="102"/>
      <c r="H64" s="102"/>
      <c r="I64" s="107">
        <f t="shared" si="8"/>
        <v>118000</v>
      </c>
      <c r="J64" s="107">
        <f t="shared" si="8"/>
        <v>0</v>
      </c>
      <c r="K64" s="107">
        <f t="shared" si="7"/>
        <v>118000</v>
      </c>
      <c r="L64" s="132"/>
      <c r="M64" s="56"/>
      <c r="N64" s="57"/>
      <c r="O64" s="55"/>
      <c r="P64" s="55"/>
    </row>
    <row r="65" spans="1:16" ht="193.5" customHeight="1">
      <c r="A65" s="56"/>
      <c r="B65" s="100">
        <f t="shared" si="1"/>
        <v>54</v>
      </c>
      <c r="C65" s="235" t="s">
        <v>229</v>
      </c>
      <c r="D65" s="102" t="s">
        <v>57</v>
      </c>
      <c r="E65" s="102" t="s">
        <v>77</v>
      </c>
      <c r="F65" s="102" t="s">
        <v>73</v>
      </c>
      <c r="G65" s="102" t="s">
        <v>144</v>
      </c>
      <c r="H65" s="102"/>
      <c r="I65" s="107">
        <f t="shared" si="8"/>
        <v>118000</v>
      </c>
      <c r="J65" s="107">
        <f t="shared" si="8"/>
        <v>0</v>
      </c>
      <c r="K65" s="107">
        <f t="shared" si="7"/>
        <v>118000</v>
      </c>
      <c r="L65" s="132"/>
      <c r="M65" s="56"/>
      <c r="N65" s="57"/>
      <c r="O65" s="55"/>
      <c r="P65" s="55"/>
    </row>
    <row r="66" spans="1:16" ht="284.25" customHeight="1">
      <c r="A66" s="56"/>
      <c r="B66" s="100">
        <f t="shared" si="1"/>
        <v>55</v>
      </c>
      <c r="C66" s="235" t="s">
        <v>231</v>
      </c>
      <c r="D66" s="102" t="s">
        <v>57</v>
      </c>
      <c r="E66" s="102" t="s">
        <v>77</v>
      </c>
      <c r="F66" s="102" t="s">
        <v>73</v>
      </c>
      <c r="G66" s="102" t="s">
        <v>199</v>
      </c>
      <c r="H66" s="102" t="s">
        <v>58</v>
      </c>
      <c r="I66" s="107">
        <f t="shared" si="8"/>
        <v>118000</v>
      </c>
      <c r="J66" s="107">
        <f t="shared" si="8"/>
        <v>0</v>
      </c>
      <c r="K66" s="107">
        <f t="shared" si="7"/>
        <v>118000</v>
      </c>
      <c r="L66" s="132"/>
      <c r="M66" s="56"/>
      <c r="N66" s="57"/>
      <c r="O66" s="55"/>
      <c r="P66" s="55"/>
    </row>
    <row r="67" spans="1:16" ht="345" customHeight="1">
      <c r="A67" s="56"/>
      <c r="B67" s="100">
        <f t="shared" si="1"/>
        <v>56</v>
      </c>
      <c r="C67" s="230" t="s">
        <v>301</v>
      </c>
      <c r="D67" s="102" t="s">
        <v>57</v>
      </c>
      <c r="E67" s="102" t="s">
        <v>77</v>
      </c>
      <c r="F67" s="102" t="s">
        <v>73</v>
      </c>
      <c r="G67" s="102" t="s">
        <v>200</v>
      </c>
      <c r="H67" s="102" t="s">
        <v>58</v>
      </c>
      <c r="I67" s="107">
        <f t="shared" si="8"/>
        <v>118000</v>
      </c>
      <c r="J67" s="107">
        <f t="shared" si="8"/>
        <v>0</v>
      </c>
      <c r="K67" s="107">
        <f t="shared" si="7"/>
        <v>118000</v>
      </c>
      <c r="L67" s="132"/>
      <c r="M67" s="56"/>
      <c r="N67" s="57"/>
      <c r="O67" s="55"/>
      <c r="P67" s="55"/>
    </row>
    <row r="68" spans="1:16" ht="277.5" customHeight="1">
      <c r="A68" s="56"/>
      <c r="B68" s="100">
        <f t="shared" si="1"/>
        <v>57</v>
      </c>
      <c r="C68" s="239" t="s">
        <v>1</v>
      </c>
      <c r="D68" s="102" t="s">
        <v>57</v>
      </c>
      <c r="E68" s="102" t="s">
        <v>77</v>
      </c>
      <c r="F68" s="102" t="s">
        <v>73</v>
      </c>
      <c r="G68" s="102" t="s">
        <v>200</v>
      </c>
      <c r="H68" s="102" t="s">
        <v>88</v>
      </c>
      <c r="I68" s="107">
        <v>118000</v>
      </c>
      <c r="J68" s="107"/>
      <c r="K68" s="107">
        <f t="shared" si="7"/>
        <v>118000</v>
      </c>
      <c r="L68" s="132"/>
      <c r="M68" s="56"/>
      <c r="N68" s="57"/>
      <c r="O68" s="55"/>
      <c r="P68" s="55"/>
    </row>
    <row r="69" spans="1:16" ht="93" customHeight="1" hidden="1">
      <c r="A69" s="56"/>
      <c r="B69" s="100">
        <f t="shared" si="1"/>
        <v>58</v>
      </c>
      <c r="C69" s="234" t="s">
        <v>6</v>
      </c>
      <c r="D69" s="101" t="s">
        <v>57</v>
      </c>
      <c r="E69" s="105" t="s">
        <v>7</v>
      </c>
      <c r="F69" s="105"/>
      <c r="G69" s="105"/>
      <c r="H69" s="105"/>
      <c r="I69" s="106"/>
      <c r="J69" s="106"/>
      <c r="K69" s="106"/>
      <c r="L69" s="132"/>
      <c r="M69" s="56"/>
      <c r="N69" s="57"/>
      <c r="O69" s="55"/>
      <c r="P69" s="55"/>
    </row>
    <row r="70" spans="1:16" ht="108.75" customHeight="1" hidden="1">
      <c r="A70" s="56"/>
      <c r="B70" s="100">
        <f t="shared" si="1"/>
        <v>59</v>
      </c>
      <c r="C70" s="232" t="s">
        <v>8</v>
      </c>
      <c r="D70" s="102" t="s">
        <v>57</v>
      </c>
      <c r="E70" s="104" t="s">
        <v>7</v>
      </c>
      <c r="F70" s="104" t="s">
        <v>7</v>
      </c>
      <c r="G70" s="104"/>
      <c r="H70" s="104"/>
      <c r="I70" s="107"/>
      <c r="J70" s="107"/>
      <c r="K70" s="107"/>
      <c r="L70" s="132"/>
      <c r="M70" s="56"/>
      <c r="N70" s="57"/>
      <c r="O70" s="55"/>
      <c r="P70" s="55"/>
    </row>
    <row r="71" spans="1:16" ht="296.25" customHeight="1" hidden="1">
      <c r="A71" s="56"/>
      <c r="B71" s="100">
        <f t="shared" si="1"/>
        <v>60</v>
      </c>
      <c r="C71" s="235" t="s">
        <v>229</v>
      </c>
      <c r="D71" s="102" t="s">
        <v>57</v>
      </c>
      <c r="E71" s="102" t="s">
        <v>7</v>
      </c>
      <c r="F71" s="102" t="s">
        <v>7</v>
      </c>
      <c r="G71" s="102" t="s">
        <v>144</v>
      </c>
      <c r="H71" s="104"/>
      <c r="I71" s="107"/>
      <c r="J71" s="107"/>
      <c r="K71" s="107"/>
      <c r="L71" s="132"/>
      <c r="M71" s="56"/>
      <c r="N71" s="57"/>
      <c r="O71" s="55"/>
      <c r="P71" s="55"/>
    </row>
    <row r="72" spans="1:16" ht="258" customHeight="1" hidden="1">
      <c r="A72" s="56"/>
      <c r="B72" s="100">
        <f t="shared" si="1"/>
        <v>61</v>
      </c>
      <c r="C72" s="235" t="s">
        <v>232</v>
      </c>
      <c r="D72" s="102" t="s">
        <v>57</v>
      </c>
      <c r="E72" s="104" t="s">
        <v>7</v>
      </c>
      <c r="F72" s="104" t="s">
        <v>7</v>
      </c>
      <c r="G72" s="102" t="s">
        <v>145</v>
      </c>
      <c r="H72" s="104" t="s">
        <v>58</v>
      </c>
      <c r="I72" s="107"/>
      <c r="J72" s="107"/>
      <c r="K72" s="107"/>
      <c r="L72" s="132"/>
      <c r="M72" s="56"/>
      <c r="N72" s="57"/>
      <c r="O72" s="55"/>
      <c r="P72" s="55"/>
    </row>
    <row r="73" spans="1:16" ht="409.5" customHeight="1" hidden="1">
      <c r="A73" s="56"/>
      <c r="B73" s="100">
        <f t="shared" si="1"/>
        <v>62</v>
      </c>
      <c r="C73" s="232" t="s">
        <v>233</v>
      </c>
      <c r="D73" s="102" t="s">
        <v>57</v>
      </c>
      <c r="E73" s="104" t="s">
        <v>7</v>
      </c>
      <c r="F73" s="104" t="s">
        <v>7</v>
      </c>
      <c r="G73" s="102" t="s">
        <v>147</v>
      </c>
      <c r="H73" s="104" t="s">
        <v>58</v>
      </c>
      <c r="I73" s="107"/>
      <c r="J73" s="107"/>
      <c r="K73" s="107"/>
      <c r="L73" s="132"/>
      <c r="M73" s="56"/>
      <c r="N73" s="57"/>
      <c r="O73" s="55"/>
      <c r="P73" s="55"/>
    </row>
    <row r="74" spans="1:16" ht="276.75" customHeight="1" hidden="1">
      <c r="A74" s="56"/>
      <c r="B74" s="100">
        <f t="shared" si="1"/>
        <v>63</v>
      </c>
      <c r="C74" s="239" t="s">
        <v>1</v>
      </c>
      <c r="D74" s="102" t="s">
        <v>57</v>
      </c>
      <c r="E74" s="104" t="s">
        <v>7</v>
      </c>
      <c r="F74" s="104" t="s">
        <v>7</v>
      </c>
      <c r="G74" s="102" t="s">
        <v>147</v>
      </c>
      <c r="H74" s="104" t="s">
        <v>88</v>
      </c>
      <c r="I74" s="107"/>
      <c r="J74" s="107"/>
      <c r="K74" s="107"/>
      <c r="L74" s="132"/>
      <c r="M74" s="56"/>
      <c r="N74" s="57"/>
      <c r="O74" s="55"/>
      <c r="P74" s="55"/>
    </row>
    <row r="75" spans="1:16" ht="139.5" customHeight="1">
      <c r="A75" s="56"/>
      <c r="B75" s="100">
        <f t="shared" si="1"/>
        <v>64</v>
      </c>
      <c r="C75" s="127" t="s">
        <v>90</v>
      </c>
      <c r="D75" s="101" t="s">
        <v>57</v>
      </c>
      <c r="E75" s="101" t="s">
        <v>78</v>
      </c>
      <c r="F75" s="101"/>
      <c r="G75" s="101"/>
      <c r="H75" s="101"/>
      <c r="I75" s="106">
        <f aca="true" t="shared" si="9" ref="I75:K76">I76</f>
        <v>590380</v>
      </c>
      <c r="J75" s="106">
        <f t="shared" si="9"/>
        <v>3644.75</v>
      </c>
      <c r="K75" s="106">
        <f t="shared" si="9"/>
        <v>594024.75</v>
      </c>
      <c r="L75" s="132"/>
      <c r="M75" s="56"/>
      <c r="N75" s="57"/>
      <c r="O75" s="55"/>
      <c r="P75" s="55"/>
    </row>
    <row r="76" spans="1:16" ht="114.75" customHeight="1">
      <c r="A76" s="56"/>
      <c r="B76" s="100">
        <f t="shared" si="1"/>
        <v>65</v>
      </c>
      <c r="C76" s="230" t="s">
        <v>30</v>
      </c>
      <c r="D76" s="102" t="s">
        <v>57</v>
      </c>
      <c r="E76" s="102" t="s">
        <v>78</v>
      </c>
      <c r="F76" s="102" t="s">
        <v>70</v>
      </c>
      <c r="G76" s="102"/>
      <c r="H76" s="102"/>
      <c r="I76" s="107">
        <f t="shared" si="9"/>
        <v>590380</v>
      </c>
      <c r="J76" s="107">
        <f>J77</f>
        <v>3644.75</v>
      </c>
      <c r="K76" s="107">
        <f t="shared" si="9"/>
        <v>594024.75</v>
      </c>
      <c r="L76" s="132"/>
      <c r="M76" s="56"/>
      <c r="N76" s="57"/>
      <c r="O76" s="55"/>
      <c r="P76" s="55"/>
    </row>
    <row r="77" spans="1:16" ht="202.5" customHeight="1">
      <c r="A77" s="56"/>
      <c r="B77" s="100">
        <f t="shared" si="1"/>
        <v>66</v>
      </c>
      <c r="C77" s="235" t="s">
        <v>229</v>
      </c>
      <c r="D77" s="102" t="s">
        <v>57</v>
      </c>
      <c r="E77" s="102" t="s">
        <v>78</v>
      </c>
      <c r="F77" s="102" t="s">
        <v>70</v>
      </c>
      <c r="G77" s="102" t="s">
        <v>144</v>
      </c>
      <c r="H77" s="102"/>
      <c r="I77" s="107">
        <f aca="true" t="shared" si="10" ref="I77:K78">I78</f>
        <v>590380</v>
      </c>
      <c r="J77" s="107">
        <f>J78</f>
        <v>3644.75</v>
      </c>
      <c r="K77" s="107">
        <f t="shared" si="10"/>
        <v>594024.75</v>
      </c>
      <c r="L77" s="132"/>
      <c r="M77" s="56"/>
      <c r="N77" s="57"/>
      <c r="O77" s="55"/>
      <c r="P77" s="55"/>
    </row>
    <row r="78" spans="1:16" ht="189.75" customHeight="1">
      <c r="A78" s="56"/>
      <c r="B78" s="100">
        <f t="shared" si="1"/>
        <v>67</v>
      </c>
      <c r="C78" s="235" t="s">
        <v>232</v>
      </c>
      <c r="D78" s="102" t="s">
        <v>57</v>
      </c>
      <c r="E78" s="102" t="s">
        <v>78</v>
      </c>
      <c r="F78" s="102" t="s">
        <v>70</v>
      </c>
      <c r="G78" s="102" t="s">
        <v>145</v>
      </c>
      <c r="H78" s="102"/>
      <c r="I78" s="107">
        <f t="shared" si="10"/>
        <v>590380</v>
      </c>
      <c r="J78" s="107">
        <f>J79</f>
        <v>3644.75</v>
      </c>
      <c r="K78" s="107">
        <f t="shared" si="10"/>
        <v>594024.75</v>
      </c>
      <c r="L78" s="132"/>
      <c r="M78" s="56"/>
      <c r="N78" s="57"/>
      <c r="O78" s="55"/>
      <c r="P78" s="55"/>
    </row>
    <row r="79" spans="1:16" ht="281.25" customHeight="1">
      <c r="A79" s="56"/>
      <c r="B79" s="100">
        <f aca="true" t="shared" si="11" ref="B79:B101">B78+1</f>
        <v>68</v>
      </c>
      <c r="C79" s="230" t="s">
        <v>234</v>
      </c>
      <c r="D79" s="102" t="s">
        <v>57</v>
      </c>
      <c r="E79" s="102" t="s">
        <v>78</v>
      </c>
      <c r="F79" s="102" t="s">
        <v>70</v>
      </c>
      <c r="G79" s="102" t="s">
        <v>148</v>
      </c>
      <c r="H79" s="102" t="s">
        <v>58</v>
      </c>
      <c r="I79" s="107">
        <f>I81+I82+I83+I84+I85</f>
        <v>590380</v>
      </c>
      <c r="J79" s="107">
        <f>J80+J81+J82+J83+J84+J85</f>
        <v>3644.75</v>
      </c>
      <c r="K79" s="107">
        <f aca="true" t="shared" si="12" ref="K79:K85">I79+J79</f>
        <v>594024.75</v>
      </c>
      <c r="L79" s="132"/>
      <c r="M79" s="56"/>
      <c r="N79" s="57"/>
      <c r="O79" s="55"/>
      <c r="P79" s="55"/>
    </row>
    <row r="80" spans="1:16" ht="262.5" customHeight="1">
      <c r="A80" s="56"/>
      <c r="B80" s="100">
        <f t="shared" si="11"/>
        <v>69</v>
      </c>
      <c r="C80" s="230" t="s">
        <v>296</v>
      </c>
      <c r="D80" s="102" t="s">
        <v>57</v>
      </c>
      <c r="E80" s="102" t="s">
        <v>78</v>
      </c>
      <c r="F80" s="102" t="s">
        <v>70</v>
      </c>
      <c r="G80" s="102" t="s">
        <v>148</v>
      </c>
      <c r="H80" s="102" t="s">
        <v>295</v>
      </c>
      <c r="I80" s="107"/>
      <c r="J80" s="107">
        <v>25000</v>
      </c>
      <c r="K80" s="107">
        <f>J80</f>
        <v>25000</v>
      </c>
      <c r="L80" s="132"/>
      <c r="M80" s="56"/>
      <c r="N80" s="57"/>
      <c r="O80" s="55"/>
      <c r="P80" s="55"/>
    </row>
    <row r="81" spans="1:16" ht="241.5" customHeight="1">
      <c r="A81" s="56"/>
      <c r="B81" s="100">
        <f t="shared" si="11"/>
        <v>70</v>
      </c>
      <c r="C81" s="232" t="s">
        <v>161</v>
      </c>
      <c r="D81" s="102" t="s">
        <v>57</v>
      </c>
      <c r="E81" s="102" t="s">
        <v>78</v>
      </c>
      <c r="F81" s="102" t="s">
        <v>70</v>
      </c>
      <c r="G81" s="102" t="s">
        <v>148</v>
      </c>
      <c r="H81" s="102" t="s">
        <v>88</v>
      </c>
      <c r="I81" s="107">
        <v>543380</v>
      </c>
      <c r="J81" s="107">
        <v>-25000</v>
      </c>
      <c r="K81" s="107">
        <f t="shared" si="12"/>
        <v>518380</v>
      </c>
      <c r="L81" s="132"/>
      <c r="M81" s="56"/>
      <c r="N81" s="57"/>
      <c r="O81" s="55"/>
      <c r="P81" s="55"/>
    </row>
    <row r="82" spans="1:16" ht="127.5" customHeight="1">
      <c r="A82" s="56"/>
      <c r="B82" s="100">
        <f t="shared" si="11"/>
        <v>71</v>
      </c>
      <c r="C82" s="232" t="s">
        <v>137</v>
      </c>
      <c r="D82" s="102" t="s">
        <v>57</v>
      </c>
      <c r="E82" s="102" t="s">
        <v>78</v>
      </c>
      <c r="F82" s="102" t="s">
        <v>70</v>
      </c>
      <c r="G82" s="102" t="s">
        <v>148</v>
      </c>
      <c r="H82" s="102" t="s">
        <v>162</v>
      </c>
      <c r="I82" s="107">
        <v>10000</v>
      </c>
      <c r="J82" s="107"/>
      <c r="K82" s="107">
        <f t="shared" si="12"/>
        <v>10000</v>
      </c>
      <c r="L82" s="132"/>
      <c r="M82" s="56"/>
      <c r="N82" s="57"/>
      <c r="O82" s="55"/>
      <c r="P82" s="55"/>
    </row>
    <row r="83" spans="1:16" ht="185.25" customHeight="1">
      <c r="A83" s="56"/>
      <c r="B83" s="100">
        <f t="shared" si="11"/>
        <v>72</v>
      </c>
      <c r="C83" s="232" t="s">
        <v>86</v>
      </c>
      <c r="D83" s="102" t="s">
        <v>57</v>
      </c>
      <c r="E83" s="102" t="s">
        <v>78</v>
      </c>
      <c r="F83" s="102" t="s">
        <v>70</v>
      </c>
      <c r="G83" s="102" t="s">
        <v>148</v>
      </c>
      <c r="H83" s="102" t="s">
        <v>89</v>
      </c>
      <c r="I83" s="107">
        <v>23000</v>
      </c>
      <c r="J83" s="107"/>
      <c r="K83" s="107">
        <f t="shared" si="12"/>
        <v>23000</v>
      </c>
      <c r="L83" s="132"/>
      <c r="M83" s="56"/>
      <c r="N83" s="57"/>
      <c r="O83" s="55"/>
      <c r="P83" s="55"/>
    </row>
    <row r="84" spans="1:16" ht="146.25" customHeight="1">
      <c r="A84" s="56"/>
      <c r="B84" s="100">
        <f t="shared" si="11"/>
        <v>73</v>
      </c>
      <c r="C84" s="232" t="s">
        <v>87</v>
      </c>
      <c r="D84" s="102" t="s">
        <v>57</v>
      </c>
      <c r="E84" s="102" t="s">
        <v>78</v>
      </c>
      <c r="F84" s="102" t="s">
        <v>70</v>
      </c>
      <c r="G84" s="102" t="s">
        <v>148</v>
      </c>
      <c r="H84" s="102" t="s">
        <v>9</v>
      </c>
      <c r="I84" s="107">
        <v>12000</v>
      </c>
      <c r="J84" s="107"/>
      <c r="K84" s="107">
        <f t="shared" si="12"/>
        <v>12000</v>
      </c>
      <c r="L84" s="132"/>
      <c r="M84" s="56"/>
      <c r="N84" s="57"/>
      <c r="O84" s="55"/>
      <c r="P84" s="55"/>
    </row>
    <row r="85" spans="1:16" ht="136.5" customHeight="1">
      <c r="A85" s="56"/>
      <c r="B85" s="100">
        <f t="shared" si="11"/>
        <v>74</v>
      </c>
      <c r="C85" s="232" t="s">
        <v>203</v>
      </c>
      <c r="D85" s="102" t="s">
        <v>57</v>
      </c>
      <c r="E85" s="102" t="s">
        <v>78</v>
      </c>
      <c r="F85" s="102" t="s">
        <v>70</v>
      </c>
      <c r="G85" s="102" t="s">
        <v>148</v>
      </c>
      <c r="H85" s="102" t="s">
        <v>202</v>
      </c>
      <c r="I85" s="107">
        <v>2000</v>
      </c>
      <c r="J85" s="107">
        <v>3644.75</v>
      </c>
      <c r="K85" s="107">
        <f t="shared" si="12"/>
        <v>5644.75</v>
      </c>
      <c r="L85" s="132"/>
      <c r="M85" s="56"/>
      <c r="N85" s="57"/>
      <c r="O85" s="55"/>
      <c r="P85" s="55"/>
    </row>
    <row r="86" spans="1:16" ht="122.25" customHeight="1">
      <c r="A86" s="56"/>
      <c r="B86" s="100">
        <f t="shared" si="11"/>
        <v>75</v>
      </c>
      <c r="C86" s="234" t="s">
        <v>134</v>
      </c>
      <c r="D86" s="101" t="s">
        <v>57</v>
      </c>
      <c r="E86" s="105" t="s">
        <v>80</v>
      </c>
      <c r="F86" s="105"/>
      <c r="G86" s="105"/>
      <c r="H86" s="105"/>
      <c r="I86" s="106">
        <f aca="true" t="shared" si="13" ref="I86:K87">I87</f>
        <v>1147270</v>
      </c>
      <c r="J86" s="106">
        <f t="shared" si="13"/>
        <v>0</v>
      </c>
      <c r="K86" s="106">
        <f t="shared" si="13"/>
        <v>1147270</v>
      </c>
      <c r="L86" s="132"/>
      <c r="M86" s="56"/>
      <c r="N86" s="57"/>
      <c r="O86" s="55"/>
      <c r="P86" s="55"/>
    </row>
    <row r="87" spans="1:16" ht="192.75" customHeight="1">
      <c r="A87" s="56"/>
      <c r="B87" s="100">
        <f t="shared" si="11"/>
        <v>76</v>
      </c>
      <c r="C87" s="243" t="s">
        <v>48</v>
      </c>
      <c r="D87" s="102" t="s">
        <v>57</v>
      </c>
      <c r="E87" s="102" t="s">
        <v>80</v>
      </c>
      <c r="F87" s="102" t="s">
        <v>77</v>
      </c>
      <c r="G87" s="102"/>
      <c r="H87" s="102"/>
      <c r="I87" s="107">
        <f t="shared" si="13"/>
        <v>1147270</v>
      </c>
      <c r="J87" s="107">
        <f t="shared" si="13"/>
        <v>0</v>
      </c>
      <c r="K87" s="107">
        <f t="shared" si="13"/>
        <v>1147270</v>
      </c>
      <c r="L87" s="132"/>
      <c r="M87" s="56"/>
      <c r="N87" s="57"/>
      <c r="O87" s="55"/>
      <c r="P87" s="55"/>
    </row>
    <row r="88" spans="1:16" ht="184.5" customHeight="1">
      <c r="A88" s="56"/>
      <c r="B88" s="100">
        <f t="shared" si="11"/>
        <v>77</v>
      </c>
      <c r="C88" s="235" t="s">
        <v>229</v>
      </c>
      <c r="D88" s="102" t="s">
        <v>57</v>
      </c>
      <c r="E88" s="102" t="s">
        <v>80</v>
      </c>
      <c r="F88" s="102" t="s">
        <v>77</v>
      </c>
      <c r="G88" s="102" t="s">
        <v>144</v>
      </c>
      <c r="H88" s="102"/>
      <c r="I88" s="107">
        <f>I89</f>
        <v>1147270</v>
      </c>
      <c r="J88" s="107">
        <f>J89</f>
        <v>0</v>
      </c>
      <c r="K88" s="107">
        <f>K89</f>
        <v>1147270</v>
      </c>
      <c r="L88" s="132"/>
      <c r="M88" s="56"/>
      <c r="N88" s="57"/>
      <c r="O88" s="55"/>
      <c r="P88" s="55"/>
    </row>
    <row r="89" spans="1:16" ht="179.25" customHeight="1">
      <c r="A89" s="56"/>
      <c r="B89" s="100">
        <f t="shared" si="11"/>
        <v>78</v>
      </c>
      <c r="C89" s="235" t="s">
        <v>232</v>
      </c>
      <c r="D89" s="102" t="s">
        <v>57</v>
      </c>
      <c r="E89" s="102" t="s">
        <v>80</v>
      </c>
      <c r="F89" s="102" t="s">
        <v>77</v>
      </c>
      <c r="G89" s="102" t="s">
        <v>145</v>
      </c>
      <c r="H89" s="102"/>
      <c r="I89" s="107">
        <f>I90+I96</f>
        <v>1147270</v>
      </c>
      <c r="J89" s="107">
        <f>J90+J96</f>
        <v>0</v>
      </c>
      <c r="K89" s="107">
        <f>I89+J89</f>
        <v>1147270</v>
      </c>
      <c r="L89" s="132"/>
      <c r="M89" s="56"/>
      <c r="N89" s="57"/>
      <c r="O89" s="55"/>
      <c r="P89" s="55"/>
    </row>
    <row r="90" spans="1:16" ht="330.75" customHeight="1">
      <c r="A90" s="56"/>
      <c r="B90" s="100">
        <f t="shared" si="11"/>
        <v>79</v>
      </c>
      <c r="C90" s="230" t="s">
        <v>236</v>
      </c>
      <c r="D90" s="102" t="s">
        <v>57</v>
      </c>
      <c r="E90" s="102" t="s">
        <v>80</v>
      </c>
      <c r="F90" s="102" t="s">
        <v>77</v>
      </c>
      <c r="G90" s="102" t="s">
        <v>146</v>
      </c>
      <c r="H90" s="102" t="s">
        <v>58</v>
      </c>
      <c r="I90" s="107">
        <f>I91+I92+I93</f>
        <v>900550</v>
      </c>
      <c r="J90" s="107">
        <f>J91+J92+J93</f>
        <v>0</v>
      </c>
      <c r="K90" s="107">
        <f>I90+J90</f>
        <v>900550</v>
      </c>
      <c r="L90" s="132"/>
      <c r="M90" s="56"/>
      <c r="N90" s="57"/>
      <c r="O90" s="55"/>
      <c r="P90" s="55"/>
    </row>
    <row r="91" spans="1:16" ht="186" customHeight="1">
      <c r="A91" s="56"/>
      <c r="B91" s="100">
        <f t="shared" si="11"/>
        <v>80</v>
      </c>
      <c r="C91" s="232" t="s">
        <v>165</v>
      </c>
      <c r="D91" s="102" t="s">
        <v>57</v>
      </c>
      <c r="E91" s="102" t="s">
        <v>80</v>
      </c>
      <c r="F91" s="102" t="s">
        <v>77</v>
      </c>
      <c r="G91" s="102" t="s">
        <v>146</v>
      </c>
      <c r="H91" s="102" t="s">
        <v>82</v>
      </c>
      <c r="I91" s="107" t="s">
        <v>270</v>
      </c>
      <c r="J91" s="107"/>
      <c r="K91" s="107">
        <f>I91+J91</f>
        <v>392540</v>
      </c>
      <c r="L91" s="132"/>
      <c r="M91" s="56"/>
      <c r="N91" s="57"/>
      <c r="O91" s="55"/>
      <c r="P91" s="55"/>
    </row>
    <row r="92" spans="1:16" ht="307.5" customHeight="1">
      <c r="A92" s="56"/>
      <c r="B92" s="100">
        <f t="shared" si="11"/>
        <v>81</v>
      </c>
      <c r="C92" s="233" t="s">
        <v>250</v>
      </c>
      <c r="D92" s="102" t="s">
        <v>57</v>
      </c>
      <c r="E92" s="102" t="s">
        <v>80</v>
      </c>
      <c r="F92" s="102" t="s">
        <v>77</v>
      </c>
      <c r="G92" s="102" t="s">
        <v>146</v>
      </c>
      <c r="H92" s="102" t="s">
        <v>163</v>
      </c>
      <c r="I92" s="107" t="s">
        <v>269</v>
      </c>
      <c r="J92" s="107"/>
      <c r="K92" s="107">
        <f>I92+J92</f>
        <v>118540</v>
      </c>
      <c r="L92" s="132"/>
      <c r="M92" s="56"/>
      <c r="N92" s="57"/>
      <c r="O92" s="55"/>
      <c r="P92" s="55"/>
    </row>
    <row r="93" spans="1:16" ht="211.5" customHeight="1">
      <c r="A93" s="56"/>
      <c r="B93" s="100">
        <f t="shared" si="11"/>
        <v>82</v>
      </c>
      <c r="C93" s="244" t="s">
        <v>245</v>
      </c>
      <c r="D93" s="101" t="s">
        <v>57</v>
      </c>
      <c r="E93" s="101" t="s">
        <v>80</v>
      </c>
      <c r="F93" s="101" t="s">
        <v>77</v>
      </c>
      <c r="G93" s="131" t="s">
        <v>247</v>
      </c>
      <c r="H93" s="101" t="s">
        <v>58</v>
      </c>
      <c r="I93" s="106">
        <f>I94+I95</f>
        <v>389470</v>
      </c>
      <c r="J93" s="106">
        <f>J94+J95</f>
        <v>0</v>
      </c>
      <c r="K93" s="106">
        <f aca="true" t="shared" si="14" ref="K93:K102">I93+J93</f>
        <v>389470</v>
      </c>
      <c r="L93" s="132"/>
      <c r="M93" s="56"/>
      <c r="N93" s="57"/>
      <c r="O93" s="55"/>
      <c r="P93" s="55"/>
    </row>
    <row r="94" spans="1:16" ht="297" customHeight="1">
      <c r="A94" s="56"/>
      <c r="B94" s="100">
        <f t="shared" si="11"/>
        <v>83</v>
      </c>
      <c r="C94" s="232" t="s">
        <v>92</v>
      </c>
      <c r="D94" s="102" t="s">
        <v>57</v>
      </c>
      <c r="E94" s="102" t="s">
        <v>80</v>
      </c>
      <c r="F94" s="102" t="s">
        <v>77</v>
      </c>
      <c r="G94" s="130" t="s">
        <v>247</v>
      </c>
      <c r="H94" s="102" t="s">
        <v>82</v>
      </c>
      <c r="I94" s="107">
        <v>299140</v>
      </c>
      <c r="J94" s="107"/>
      <c r="K94" s="107">
        <f t="shared" si="14"/>
        <v>299140</v>
      </c>
      <c r="L94" s="132"/>
      <c r="M94" s="56"/>
      <c r="N94" s="57"/>
      <c r="O94" s="55"/>
      <c r="P94" s="55"/>
    </row>
    <row r="95" spans="1:16" ht="211.5" customHeight="1">
      <c r="A95" s="56"/>
      <c r="B95" s="100">
        <f t="shared" si="11"/>
        <v>84</v>
      </c>
      <c r="C95" s="233" t="s">
        <v>164</v>
      </c>
      <c r="D95" s="102" t="s">
        <v>57</v>
      </c>
      <c r="E95" s="102" t="s">
        <v>80</v>
      </c>
      <c r="F95" s="102" t="s">
        <v>77</v>
      </c>
      <c r="G95" s="130" t="s">
        <v>247</v>
      </c>
      <c r="H95" s="102" t="s">
        <v>163</v>
      </c>
      <c r="I95" s="107">
        <v>90330</v>
      </c>
      <c r="J95" s="107"/>
      <c r="K95" s="107">
        <f t="shared" si="14"/>
        <v>90330</v>
      </c>
      <c r="L95" s="132"/>
      <c r="M95" s="56"/>
      <c r="N95" s="57"/>
      <c r="O95" s="55"/>
      <c r="P95" s="55"/>
    </row>
    <row r="96" spans="1:16" ht="229.5" customHeight="1">
      <c r="A96" s="56"/>
      <c r="B96" s="100">
        <f t="shared" si="11"/>
        <v>85</v>
      </c>
      <c r="C96" s="234" t="s">
        <v>251</v>
      </c>
      <c r="D96" s="101" t="s">
        <v>57</v>
      </c>
      <c r="E96" s="101" t="s">
        <v>80</v>
      </c>
      <c r="F96" s="101" t="s">
        <v>77</v>
      </c>
      <c r="G96" s="131" t="s">
        <v>204</v>
      </c>
      <c r="H96" s="101" t="s">
        <v>58</v>
      </c>
      <c r="I96" s="106">
        <f>I97+I98+I99</f>
        <v>246720</v>
      </c>
      <c r="J96" s="106">
        <f>J97+J98+J99</f>
        <v>0</v>
      </c>
      <c r="K96" s="106">
        <f>I96+J96</f>
        <v>246720</v>
      </c>
      <c r="L96" s="132"/>
      <c r="M96" s="56"/>
      <c r="N96" s="57"/>
      <c r="O96" s="55"/>
      <c r="P96" s="55"/>
    </row>
    <row r="97" spans="1:16" ht="186" customHeight="1">
      <c r="A97" s="56"/>
      <c r="B97" s="100">
        <f t="shared" si="11"/>
        <v>86</v>
      </c>
      <c r="C97" s="232" t="s">
        <v>165</v>
      </c>
      <c r="D97" s="102" t="s">
        <v>57</v>
      </c>
      <c r="E97" s="102" t="s">
        <v>80</v>
      </c>
      <c r="F97" s="102" t="s">
        <v>77</v>
      </c>
      <c r="G97" s="102" t="s">
        <v>204</v>
      </c>
      <c r="H97" s="102" t="s">
        <v>82</v>
      </c>
      <c r="I97" s="107" t="s">
        <v>268</v>
      </c>
      <c r="J97" s="107"/>
      <c r="K97" s="107">
        <f t="shared" si="14"/>
        <v>106140</v>
      </c>
      <c r="L97" s="132"/>
      <c r="M97" s="56"/>
      <c r="N97" s="57"/>
      <c r="O97" s="55"/>
      <c r="P97" s="55"/>
    </row>
    <row r="98" spans="1:16" ht="312.75" customHeight="1">
      <c r="A98" s="56"/>
      <c r="B98" s="100">
        <f t="shared" si="11"/>
        <v>87</v>
      </c>
      <c r="C98" s="233" t="s">
        <v>250</v>
      </c>
      <c r="D98" s="102" t="s">
        <v>57</v>
      </c>
      <c r="E98" s="102" t="s">
        <v>80</v>
      </c>
      <c r="F98" s="102" t="s">
        <v>77</v>
      </c>
      <c r="G98" s="102" t="s">
        <v>204</v>
      </c>
      <c r="H98" s="102" t="s">
        <v>258</v>
      </c>
      <c r="I98" s="107" t="s">
        <v>267</v>
      </c>
      <c r="J98" s="107"/>
      <c r="K98" s="107">
        <f t="shared" si="14"/>
        <v>32050</v>
      </c>
      <c r="L98" s="132"/>
      <c r="M98" s="56"/>
      <c r="N98" s="57"/>
      <c r="O98" s="55"/>
      <c r="P98" s="55"/>
    </row>
    <row r="99" spans="1:16" ht="184.5" customHeight="1">
      <c r="A99" s="56"/>
      <c r="B99" s="100">
        <f t="shared" si="11"/>
        <v>88</v>
      </c>
      <c r="C99" s="233" t="s">
        <v>245</v>
      </c>
      <c r="D99" s="102" t="s">
        <v>57</v>
      </c>
      <c r="E99" s="102" t="s">
        <v>80</v>
      </c>
      <c r="F99" s="102" t="s">
        <v>77</v>
      </c>
      <c r="G99" s="130" t="s">
        <v>246</v>
      </c>
      <c r="H99" s="130" t="s">
        <v>58</v>
      </c>
      <c r="I99" s="204">
        <f>I100+I101</f>
        <v>108530</v>
      </c>
      <c r="J99" s="204">
        <f>J100+J101</f>
        <v>0</v>
      </c>
      <c r="K99" s="204">
        <f t="shared" si="14"/>
        <v>108530</v>
      </c>
      <c r="L99" s="132"/>
      <c r="M99" s="56"/>
      <c r="N99" s="57"/>
      <c r="O99" s="55"/>
      <c r="P99" s="55"/>
    </row>
    <row r="100" spans="1:16" ht="180.75" customHeight="1">
      <c r="A100" s="56"/>
      <c r="B100" s="100">
        <f t="shared" si="11"/>
        <v>89</v>
      </c>
      <c r="C100" s="232" t="s">
        <v>252</v>
      </c>
      <c r="D100" s="102" t="s">
        <v>57</v>
      </c>
      <c r="E100" s="102" t="s">
        <v>80</v>
      </c>
      <c r="F100" s="102" t="s">
        <v>77</v>
      </c>
      <c r="G100" s="130" t="s">
        <v>246</v>
      </c>
      <c r="H100" s="130" t="s">
        <v>82</v>
      </c>
      <c r="I100" s="204" t="s">
        <v>266</v>
      </c>
      <c r="J100" s="204"/>
      <c r="K100" s="204">
        <f t="shared" si="14"/>
        <v>83360</v>
      </c>
      <c r="L100" s="132"/>
      <c r="M100" s="56"/>
      <c r="N100" s="57"/>
      <c r="O100" s="55"/>
      <c r="P100" s="55"/>
    </row>
    <row r="101" spans="1:16" ht="312.75" customHeight="1">
      <c r="A101" s="56"/>
      <c r="B101" s="100">
        <f t="shared" si="11"/>
        <v>90</v>
      </c>
      <c r="C101" s="233" t="s">
        <v>250</v>
      </c>
      <c r="D101" s="102" t="s">
        <v>57</v>
      </c>
      <c r="E101" s="102" t="s">
        <v>80</v>
      </c>
      <c r="F101" s="102" t="s">
        <v>77</v>
      </c>
      <c r="G101" s="130" t="s">
        <v>246</v>
      </c>
      <c r="H101" s="130" t="s">
        <v>163</v>
      </c>
      <c r="I101" s="204" t="s">
        <v>265</v>
      </c>
      <c r="J101" s="204"/>
      <c r="K101" s="204">
        <f t="shared" si="14"/>
        <v>25170</v>
      </c>
      <c r="L101" s="132"/>
      <c r="M101" s="56"/>
      <c r="N101" s="57"/>
      <c r="O101" s="55"/>
      <c r="P101" s="55"/>
    </row>
    <row r="102" spans="1:16" ht="160.5" customHeight="1">
      <c r="A102" s="56"/>
      <c r="B102" s="267" t="s">
        <v>29</v>
      </c>
      <c r="C102" s="267"/>
      <c r="D102" s="267"/>
      <c r="E102" s="267"/>
      <c r="F102" s="267"/>
      <c r="G102" s="267"/>
      <c r="H102" s="108"/>
      <c r="I102" s="205">
        <f>I12+I36+I44+I63+I69+I75+I86</f>
        <v>3436780</v>
      </c>
      <c r="J102" s="205">
        <f>J12+J36+J44+J57+J63+J69+J75+J86</f>
        <v>80644.75</v>
      </c>
      <c r="K102" s="205">
        <f t="shared" si="14"/>
        <v>3517424.75</v>
      </c>
      <c r="L102" s="132"/>
      <c r="M102" s="56"/>
      <c r="N102" s="57"/>
      <c r="O102" s="55"/>
      <c r="P102" s="55"/>
    </row>
    <row r="103" spans="1:16" ht="87">
      <c r="A103" s="56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56"/>
      <c r="N103" s="57"/>
      <c r="O103" s="55"/>
      <c r="P103" s="55"/>
    </row>
    <row r="104" spans="1:14" ht="76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7"/>
    </row>
    <row r="105" spans="1:13" ht="91.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  <row r="106" spans="1:13" ht="91.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</row>
    <row r="107" spans="1:13" ht="91.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 ht="91.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1:13" ht="91.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 ht="91.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1:13" ht="91.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</sheetData>
  <sheetProtection/>
  <mergeCells count="7">
    <mergeCell ref="B8:K8"/>
    <mergeCell ref="H9:K9"/>
    <mergeCell ref="B102:G102"/>
    <mergeCell ref="L1:M1"/>
    <mergeCell ref="G3:M6"/>
    <mergeCell ref="J2:K2"/>
    <mergeCell ref="J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" r:id="rId1"/>
  <headerFooter>
    <oddHeader>&amp;C&amp;Я</oddHeader>
    <oddFooter>&amp;C&amp;Я</oddFooter>
  </headerFooter>
  <rowBreaks count="2" manualBreakCount="2">
    <brk id="38" max="11" man="1"/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2019-03-21T08:06:03Z</cp:lastPrinted>
  <dcterms:created xsi:type="dcterms:W3CDTF">2007-09-12T09:25:25Z</dcterms:created>
  <dcterms:modified xsi:type="dcterms:W3CDTF">2019-04-01T03:56:20Z</dcterms:modified>
  <cp:category/>
  <cp:version/>
  <cp:contentType/>
  <cp:contentStatus/>
</cp:coreProperties>
</file>