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6600" tabRatio="728" activeTab="4"/>
  </bookViews>
  <sheets>
    <sheet name="1 прил" sheetId="1" r:id="rId1"/>
    <sheet name="2 прил" sheetId="2" r:id="rId2"/>
    <sheet name="3 прил" sheetId="3" r:id="rId3"/>
    <sheet name="4 прил" sheetId="4" r:id="rId4"/>
    <sheet name="5 прил" sheetId="5" r:id="rId5"/>
  </sheets>
  <definedNames>
    <definedName name="_Toc105952697" localSheetId="2">'3 прил'!#REF!</definedName>
    <definedName name="_Toc105952698" localSheetId="2">'3 прил'!#REF!</definedName>
    <definedName name="_xlnm.Print_Area" localSheetId="0">'1 прил'!#REF!</definedName>
    <definedName name="_xlnm.Print_Area" localSheetId="1">'2 прил'!$A$1:$G$18</definedName>
    <definedName name="_xlnm.Print_Area" localSheetId="2">'3 прил'!#REF!</definedName>
    <definedName name="_xlnm.Print_Area" localSheetId="3">'4 прил'!#REF!</definedName>
    <definedName name="_xlnm.Print_Area" localSheetId="4">'5 прил'!$A$1:$K$90</definedName>
    <definedName name="п" localSheetId="1">#REF!</definedName>
    <definedName name="п" localSheetId="2">#REF!</definedName>
    <definedName name="п" localSheetId="3">#REF!</definedName>
    <definedName name="п" localSheetId="4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<sst xmlns="http://schemas.openxmlformats.org/spreadsheetml/2006/main" count="934" uniqueCount="343">
  <si>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</si>
  <si>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</si>
  <si>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</si>
  <si>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</si>
  <si>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</si>
  <si>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</si>
  <si>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</si>
  <si>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</si>
  <si>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</si>
  <si>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</si>
  <si>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</si>
  <si>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</si>
  <si>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</si>
  <si>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</si>
  <si>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</si>
  <si>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</si>
  <si>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</si>
  <si>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</si>
  <si>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</si>
  <si>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</si>
  <si>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</si>
  <si>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</si>
  <si>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</si>
  <si>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</si>
  <si>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</si>
  <si>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</si>
  <si>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</si>
  <si>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</si>
  <si>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</si>
  <si>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</si>
  <si>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</si>
  <si>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</si>
  <si>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</si>
  <si>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</si>
  <si>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</si>
  <si>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</si>
  <si>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</si>
  <si>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</si>
  <si>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</si>
  <si>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</si>
  <si>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</si>
  <si>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</si>
  <si>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</si>
  <si>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</si>
  <si>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</si>
  <si>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</si>
  <si>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</si>
  <si>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</si>
  <si>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</si>
  <si>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</si>
  <si>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</si>
  <si>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</si>
  <si>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</si>
  <si>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</si>
  <si>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</si>
  <si>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</si>
  <si>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</si>
  <si>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</si>
  <si>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</si>
  <si>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</si>
  <si>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</si>
  <si>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</si>
  <si>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</si>
  <si>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</si>
  <si>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</si>
  <si>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</si>
  <si>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</si>
  <si>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</si>
  <si>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</si>
  <si>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</si>
  <si>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</si>
  <si>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</si>
  <si>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</si>
  <si>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</si>
  <si>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</si>
  <si>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</si>
  <si>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</si>
  <si>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</si>
  <si>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</si>
  <si>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1 01 02010 01 0000 110</t>
  </si>
  <si>
    <t>1 01 02030 01 0000 110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</si>
  <si>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</si>
  <si>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</si>
  <si>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</si>
  <si>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</si>
  <si>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</si>
  <si>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</si>
  <si>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</si>
  <si>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</si>
  <si>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</si>
  <si>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</si>
  <si>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</si>
  <si>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</si>
  <si>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</si>
  <si>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</si>
  <si>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</si>
  <si>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</si>
  <si>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</si>
  <si>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</si>
  <si>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</si>
  <si>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</si>
  <si>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</si>
  <si>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</si>
  <si>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</si>
  <si>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2 02 00000 00 0000 000</t>
  </si>
  <si>
    <t>Всего доходов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</si>
  <si>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</si>
  <si>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</si>
  <si>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</si>
  <si>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</si>
  <si>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</si>
  <si>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</si>
  <si>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</si>
  <si>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</si>
  <si>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</si>
  <si>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</si>
  <si>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</si>
  <si>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</si>
  <si>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</si>
  <si>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</si>
  <si>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</si>
  <si>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</si>
  <si>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</si>
  <si>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</si>
  <si>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</si>
  <si>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</si>
  <si>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010А101110</t>
  </si>
  <si>
    <t>010А101190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</si>
  <si>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</si>
  <si>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</si>
  <si>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</si>
  <si>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</si>
  <si>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</si>
  <si>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</si>
  <si>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</si>
  <si>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</si>
  <si>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</si>
  <si>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</si>
  <si>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</si>
  <si>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</si>
  <si>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</si>
  <si>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</si>
  <si>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</si>
  <si>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</si>
  <si>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</si>
  <si>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</si>
  <si>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</si>
  <si>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</si>
  <si>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</si>
  <si>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990А018000</t>
  </si>
  <si>
    <t>101 00000 00 0000 000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</si>
  <si>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</si>
  <si>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</si>
  <si>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</si>
  <si>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</si>
  <si>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</si>
  <si>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</si>
  <si>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</si>
  <si>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</si>
  <si>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</si>
  <si>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</si>
  <si>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</si>
  <si>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</si>
  <si>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</si>
  <si>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</si>
  <si>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</si>
  <si>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</si>
  <si>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</si>
  <si>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</si>
  <si>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для  компенсации дополнительных расходов, возникших в результате решений, принятых органами власти другого уровня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</si>
  <si>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</si>
  <si>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</si>
  <si>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</si>
  <si>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</si>
  <si>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ЖИЛИЩНО-КОММУНАЛЬНОЕ ХОЗЯЙСТВО</t>
  </si>
  <si>
    <t>ОБЩЕГОСУДАРСТВЕННЫЕ ВОПРОСЫ</t>
  </si>
  <si>
    <t>КУЛЬТУРА, КИНЕМАТОГРАФИЯ</t>
  </si>
  <si>
    <t xml:space="preserve">ФИЗИЧЕСКАЯ КУЛЬТУРА И СПОРТ 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</si>
  <si>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</si>
  <si>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</si>
  <si>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</si>
  <si>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</si>
  <si>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</si>
  <si>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</si>
  <si>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2 02 10000 00 0000 150</t>
  </si>
  <si>
    <t xml:space="preserve">Иные межбюджетные трансферты 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</si>
  <si>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</si>
  <si>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Наименование источника</t>
  </si>
  <si>
    <t>Код бюджетной классификации</t>
  </si>
  <si>
    <t>000 01 00 00 00 00 0000 000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</si>
  <si>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</si>
  <si>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</si>
  <si>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</si>
  <si>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</si>
  <si>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000 01 05 02 01 10 0000 510</t>
  </si>
  <si>
    <t>000 01 05 02 01 10 0000 610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</si>
  <si>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</si>
  <si>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</si>
  <si>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</si>
  <si>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000 01 05 00 00 00 0000 600</t>
  </si>
  <si>
    <t>000 01 05 02 01 00 0000 610</t>
  </si>
  <si>
    <t>000 01 05 02 00 00 0000 600</t>
  </si>
  <si>
    <t>000 01 05 02 01 00 0000 510</t>
  </si>
  <si>
    <t>000 01 05 00 00 00 0000 500</t>
  </si>
  <si>
    <t>Фонд оплаты труда государственных (муниципальных) органов</t>
  </si>
  <si>
    <t>" Обеспечение деятельности Администрации МО Хабаровское сельское поселение"</t>
  </si>
  <si>
    <t>010А100000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</si>
  <si>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</si>
  <si>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2 02 40000 00 0000 150</t>
  </si>
  <si>
    <t>111 00000 00 0000 000</t>
  </si>
  <si>
    <t>111 05025 10 0000 120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</si>
  <si>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СП"</t>
  </si>
  <si>
    <t>2 02 35118 10 0000 150</t>
  </si>
  <si>
    <t>"Обеспечение деятельности Администрации МО Хабаровское сельское поселение"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</si>
  <si>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</si>
  <si>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Фонд оплаты труда учреждений</t>
  </si>
  <si>
    <t>Взносы по обязательному социальному страхованию на выплаты по оплате труда и иные выплаты работникам учреждений</t>
  </si>
  <si>
    <t>2 02 30000 00 0000 150</t>
  </si>
  <si>
    <t>Субвенции бюджетам бюджетной системы Российской Федерации</t>
  </si>
  <si>
    <t>НАЛОГИ НА ПРИБЫЛЬ. ДОХОДЫ</t>
  </si>
  <si>
    <t xml:space="preserve"> </t>
  </si>
  <si>
    <t>Национальная оборона</t>
  </si>
  <si>
    <t>Дотации бюджетам бюджетной системы Российской Федерации и муниципальных образований</t>
  </si>
  <si>
    <t>202 16001 10 0000 150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</si>
  <si>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</si>
  <si>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202 20000 00 0000 150</t>
  </si>
  <si>
    <t xml:space="preserve"> Субсидии бюджетам бюджетной системы Российской Федерации (межбюджетные субсидии)</t>
  </si>
  <si>
    <t>2 02 29999 10 0000 150</t>
  </si>
  <si>
    <t>(2938)</t>
  </si>
  <si>
    <t>20 45160 10 0000 150</t>
  </si>
  <si>
    <t>НЕНАЛОГОВЫЕ ДОХОДЫ</t>
  </si>
  <si>
    <t>Повышение уровня благоустройства в рамках подпрограммы "Устойчивое развитие систем жизнеобеспечения"</t>
  </si>
  <si>
    <t xml:space="preserve">Развитие культуры   в рамках подпрограммы "Развитие социально-культурной сферы" </t>
  </si>
  <si>
    <t xml:space="preserve">Развитие физической культуры и спорта в рамках подпрограммы "Развитие социально-культурной сферы" </t>
  </si>
  <si>
    <t>Прочие субсидии бюджетам сельских поселений</t>
  </si>
  <si>
    <t>НАЛОГОВЫЕ и НЕНАЛОГОВЫЕ ДОХОДЫ</t>
  </si>
  <si>
    <t>Закупка энергетических ресурсов</t>
  </si>
  <si>
    <t>247</t>
  </si>
  <si>
    <t>Закпка энергетических ресурсов</t>
  </si>
  <si>
    <t>Приложение 4</t>
  </si>
  <si>
    <t>Приложение 1</t>
  </si>
  <si>
    <t>202 30024 10 0000 150</t>
  </si>
  <si>
    <t>Субсидия на оплату труда работникам бюджетной сферы</t>
  </si>
  <si>
    <t>010А1S8500</t>
  </si>
  <si>
    <t>01302S8500</t>
  </si>
  <si>
    <t>120</t>
  </si>
  <si>
    <t>01301S8500</t>
  </si>
  <si>
    <t xml:space="preserve"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</si>
  <si>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</si>
  <si>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000 01 05 02 01 00 0000 500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</si>
  <si>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</si>
  <si>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</si>
  <si>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</si>
  <si>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</si>
  <si>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202 49999 10 0000 150</t>
  </si>
  <si>
    <t>2 19 05000 10 0000 150</t>
  </si>
  <si>
    <t>Возврат остатков субвенций,субсидий и иных межбюджетных трансфертов,имеющих целевое назначение, прошлых лет из бюджетов поселений</t>
  </si>
  <si>
    <t>Другие общегосударственные вопросы</t>
  </si>
  <si>
    <t>0113</t>
  </si>
  <si>
    <t>Дорожное хозяйство (дорожные фонды)</t>
  </si>
  <si>
    <t>0409</t>
  </si>
  <si>
    <t xml:space="preserve">ИТОГО </t>
  </si>
  <si>
    <t>010А1S9600</t>
  </si>
  <si>
    <t>010А145300</t>
  </si>
  <si>
    <t>0110400000</t>
  </si>
  <si>
    <t>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</t>
  </si>
  <si>
    <t>01201200Д0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</si>
  <si>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</si>
  <si>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</si>
  <si>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</si>
  <si>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</si>
  <si>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товаров,работ и услуг</t>
  </si>
  <si>
    <t>13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</si>
  <si>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</si>
  <si>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Прочая закупка товаров, работ и услуг</t>
  </si>
  <si>
    <t xml:space="preserve">Дорожное хозяйство (дорожные фонды)" </t>
  </si>
  <si>
    <t>09</t>
  </si>
  <si>
    <t>Муниципальная программа "Комплексное развитие территории Хабаровского сельского поселения "</t>
  </si>
  <si>
    <t xml:space="preserve"> 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</t>
  </si>
  <si>
    <t>01000000000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</si>
  <si>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СП"</t>
  </si>
  <si>
    <t>Исполнение доходов бюджета муниципального образования Хабаровское сельское поселение за 2022 год</t>
  </si>
  <si>
    <t>Уточненный план  (рублей)</t>
  </si>
  <si>
    <t>Исполнено</t>
  </si>
  <si>
    <t>Процент исполнения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</si>
  <si>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</si>
  <si>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</si>
  <si>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</si>
  <si>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</si>
  <si>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</si>
  <si>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1 09 04053 10 0000 110</t>
  </si>
  <si>
    <t>Земельный налог (по обязательствам, возникшим до 1 января 2006 года),мобилизуемый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</si>
  <si>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</si>
  <si>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отмененным налогам, сборам и ным обязательным платежам</t>
  </si>
  <si>
    <t>Земельный налог с физических лиц, обладающих земельным участком, расположенным в границах сельских поселений (пени по соответсвующему платежу)</t>
  </si>
  <si>
    <t>1 06 06043 10 2100 110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</si>
  <si>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</si>
  <si>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</si>
  <si>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1 06 06033 10 4000 110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</si>
  <si>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</si>
  <si>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</si>
  <si>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соответсвующему платежу)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</si>
  <si>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</si>
  <si>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</si>
  <si>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Заемельный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</si>
  <si>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</si>
  <si>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</si>
  <si>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</si>
  <si>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</si>
  <si>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ПРОЧИЕ НЕНАЛОГОВЫЕ ДОХОДЫ</t>
  </si>
  <si>
    <t>Невыясненные поступления</t>
  </si>
  <si>
    <t>1 17 01000 00 0000 180</t>
  </si>
  <si>
    <t>1 17 01050 10 0000 180</t>
  </si>
  <si>
    <t>Невыясненные поступления, зачисляемые в бюджеты сельских поселений</t>
  </si>
  <si>
    <t>БЕЗВОЗМЕЗДНЫЕ ПОСТУПЛЕНИЯ</t>
  </si>
  <si>
    <t>Прочие межбюджетные трансферты, передаваемые бюджетам сельских поселений</t>
  </si>
  <si>
    <t xml:space="preserve"> 1 16 00000 00 0000 000</t>
  </si>
  <si>
    <t>Штрафы, санкции, возмещение ущерба</t>
  </si>
  <si>
    <t>906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</si>
  <si>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</si>
  <si>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</si>
  <si>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Дефицит бюджета (с учетом величины снижения остатков средств на счетах по учету средств бюджета)</t>
  </si>
  <si>
    <t>Кассовое исполнение</t>
  </si>
  <si>
    <t>% исполнения</t>
  </si>
  <si>
    <t xml:space="preserve">Изменение остатков средств </t>
  </si>
  <si>
    <t>(рублей)</t>
  </si>
  <si>
    <t>Уточненный план</t>
  </si>
  <si>
    <t xml:space="preserve"> Процент исполнения</t>
  </si>
  <si>
    <t>Исполнено (рублей)</t>
  </si>
  <si>
    <t>531340,19</t>
  </si>
  <si>
    <t>30732,00</t>
  </si>
  <si>
    <t>1180,00</t>
  </si>
  <si>
    <t>1000,00</t>
  </si>
  <si>
    <t>Исполнение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Хабаровское сельское поселение за 2022 год</t>
  </si>
  <si>
    <t xml:space="preserve">Исполнение источников финансирования дефицита  бюджета муниципального образования  Хабаровское сельское поселение за 2022 г </t>
  </si>
  <si>
    <t>Исполнение   
бюджетных ассигнований  по разделам и подразделам функциональной классификации расходов бюджета муниципального образования Хабаровское сельское поселение за 2022 год</t>
  </si>
  <si>
    <t>Исполнение ведомственной структуры расходов бюджета муниципального образования Хабаровское сельское поселение за 2022 год</t>
  </si>
  <si>
    <t>к решению  "Об исполнении бюджета муниципального образования Хабаровское сельское поселение за 2022 год"</t>
  </si>
  <si>
    <t>Приложение 2
                                                                                  к решению «Об исполнении бюджета муниципального образования Хабаровское сельское поселение
за 2022 год</t>
  </si>
  <si>
    <t xml:space="preserve"> к решению «Об исполнении бюджета муниципального образования Хабаровское сельское поселение
за 2022 год</t>
  </si>
  <si>
    <t>Приложение  3
к решению «Об исполнении бюджета муниципального образования Хабаровское сельское поселение
за 2022 год</t>
  </si>
  <si>
    <t>Приложение 5</t>
  </si>
  <si>
    <t>к решению «Об исполнении бюджета муниципального образования Хабаровское сельское поселение
за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</si>
</sst>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sz val="48"/>
      <name val="Times New Roman"/>
      <family val="1"/>
    </font>
    <font>
      <sz val="68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50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sz val="52"/>
      <name val="Times New Roman"/>
      <family val="1"/>
    </font>
    <font>
      <b/>
      <sz val="68"/>
      <color indexed="8"/>
      <name val="Times New Roman"/>
      <family val="1"/>
    </font>
    <font>
      <b/>
      <sz val="55"/>
      <name val="Times New Roman"/>
      <family val="1"/>
    </font>
    <font>
      <b/>
      <sz val="55"/>
      <color indexed="8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4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justify"/>
    </xf>
    <xf numFmtId="0" fontId="14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31" fillId="33" borderId="10" xfId="0" applyFont="1" applyFill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10" xfId="0" applyFont="1" applyBorder="1" applyAlignment="1">
      <alignment wrapText="1"/>
    </xf>
    <xf numFmtId="18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/>
    </xf>
    <xf numFmtId="173" fontId="19" fillId="0" borderId="0" xfId="69" applyFont="1" applyFill="1" applyAlignment="1">
      <alignment horizontal="right"/>
    </xf>
    <xf numFmtId="2" fontId="17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49" fontId="19" fillId="0" borderId="14" xfId="0" applyNumberFormat="1" applyFont="1" applyFill="1" applyBorder="1" applyAlignment="1">
      <alignment horizontal="left" wrapText="1"/>
    </xf>
    <xf numFmtId="49" fontId="19" fillId="0" borderId="14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9" fontId="48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 wrapText="1"/>
    </xf>
    <xf numFmtId="2" fontId="46" fillId="34" borderId="10" xfId="0" applyNumberFormat="1" applyFont="1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 wrapText="1"/>
    </xf>
    <xf numFmtId="2" fontId="46" fillId="34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21" fillId="0" borderId="10" xfId="0" applyFont="1" applyBorder="1" applyAlignment="1">
      <alignment horizontal="left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35" borderId="10" xfId="0" applyNumberFormat="1" applyFont="1" applyFill="1" applyBorder="1" applyAlignment="1">
      <alignment horizontal="center" wrapText="1"/>
    </xf>
    <xf numFmtId="2" fontId="53" fillId="35" borderId="10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justify" wrapText="1"/>
    </xf>
    <xf numFmtId="0" fontId="21" fillId="35" borderId="10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justify"/>
    </xf>
    <xf numFmtId="0" fontId="40" fillId="0" borderId="10" xfId="54" applyFont="1" applyBorder="1" applyAlignment="1">
      <alignment horizontal="justify"/>
      <protection/>
    </xf>
    <xf numFmtId="49" fontId="40" fillId="0" borderId="10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53" fillId="0" borderId="10" xfId="54" applyFont="1" applyBorder="1" applyAlignment="1">
      <alignment horizontal="justify"/>
      <protection/>
    </xf>
    <xf numFmtId="0" fontId="5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49" fontId="31" fillId="0" borderId="10" xfId="33" applyNumberFormat="1" applyFont="1" applyBorder="1" applyAlignment="1">
      <alignment horizontal="justify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2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49" fontId="4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/>
    </xf>
    <xf numFmtId="174" fontId="6" fillId="0" borderId="0" xfId="0" applyNumberFormat="1" applyFont="1" applyAlignment="1" quotePrefix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34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wrapText="1"/>
    </xf>
    <xf numFmtId="0" fontId="46" fillId="36" borderId="10" xfId="33" applyFont="1" applyFill="1" applyBorder="1" applyAlignment="1">
      <alignment horizontal="left" wrapText="1" shrinkToFit="1"/>
      <protection/>
    </xf>
    <xf numFmtId="49" fontId="48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174" fontId="47" fillId="0" borderId="0" xfId="0" applyNumberFormat="1" applyFont="1" applyAlignment="1">
      <alignment horizontal="center" vertical="top"/>
    </xf>
    <xf numFmtId="0" fontId="46" fillId="0" borderId="10" xfId="0" applyFont="1" applyBorder="1" applyAlignment="1">
      <alignment horizontal="left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4" fillId="0" borderId="10" xfId="55" applyFont="1" applyBorder="1" applyAlignment="1">
      <alignment horizontal="left" wrapText="1"/>
      <protection/>
    </xf>
    <xf numFmtId="49" fontId="53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wrapText="1"/>
    </xf>
    <xf numFmtId="0" fontId="54" fillId="0" borderId="17" xfId="55" applyFont="1" applyBorder="1" applyAlignment="1">
      <alignment horizontal="left" wrapText="1"/>
      <protection/>
    </xf>
    <xf numFmtId="0" fontId="54" fillId="0" borderId="18" xfId="55" applyFont="1" applyBorder="1" applyAlignment="1">
      <alignment horizontal="left" wrapText="1"/>
      <protection/>
    </xf>
    <xf numFmtId="49" fontId="53" fillId="0" borderId="15" xfId="0" applyNumberFormat="1" applyFont="1" applyBorder="1" applyAlignment="1">
      <alignment horizontal="center"/>
    </xf>
    <xf numFmtId="0" fontId="53" fillId="0" borderId="15" xfId="0" applyFont="1" applyBorder="1" applyAlignment="1">
      <alignment wrapText="1"/>
    </xf>
    <xf numFmtId="49" fontId="51" fillId="0" borderId="10" xfId="0" applyNumberFormat="1" applyFont="1" applyBorder="1" applyAlignment="1">
      <alignment horizontal="center" wrapText="1"/>
    </xf>
    <xf numFmtId="0" fontId="52" fillId="0" borderId="10" xfId="55" applyFont="1" applyBorder="1" applyAlignment="1">
      <alignment horizontal="left" wrapText="1"/>
      <protection/>
    </xf>
    <xf numFmtId="182" fontId="51" fillId="0" borderId="10" xfId="0" applyNumberFormat="1" applyFont="1" applyBorder="1" applyAlignment="1">
      <alignment horizontal="center" wrapText="1"/>
    </xf>
    <xf numFmtId="49" fontId="51" fillId="0" borderId="15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49" fontId="5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49" fontId="53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wrapText="1"/>
    </xf>
    <xf numFmtId="49" fontId="51" fillId="0" borderId="10" xfId="0" applyNumberFormat="1" applyFont="1" applyBorder="1" applyAlignment="1">
      <alignment wrapText="1"/>
    </xf>
    <xf numFmtId="49" fontId="40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0" fontId="53" fillId="0" borderId="10" xfId="54" applyFont="1" applyBorder="1" applyAlignment="1">
      <alignment horizontal="justify" wrapText="1"/>
      <protection/>
    </xf>
    <xf numFmtId="49" fontId="53" fillId="0" borderId="11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2" fontId="51" fillId="0" borderId="11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2" fillId="0" borderId="10" xfId="55" applyFont="1" applyBorder="1" applyAlignment="1">
      <alignment horizontal="left" wrapText="1"/>
      <protection/>
    </xf>
    <xf numFmtId="0" fontId="42" fillId="0" borderId="17" xfId="55" applyFont="1" applyBorder="1" applyAlignment="1">
      <alignment horizontal="left" wrapText="1"/>
      <protection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wrapText="1"/>
    </xf>
    <xf numFmtId="0" fontId="93" fillId="0" borderId="0" xfId="0" applyFont="1" applyAlignment="1">
      <alignment/>
    </xf>
    <xf numFmtId="0" fontId="40" fillId="0" borderId="10" xfId="0" applyFont="1" applyBorder="1" applyAlignment="1">
      <alignment horizontal="left" wrapText="1"/>
    </xf>
    <xf numFmtId="0" fontId="40" fillId="36" borderId="10" xfId="33" applyFont="1" applyFill="1" applyBorder="1" applyAlignment="1">
      <alignment horizontal="left" vertical="center" wrapText="1" shrinkToFit="1"/>
      <protection/>
    </xf>
    <xf numFmtId="49" fontId="40" fillId="0" borderId="10" xfId="0" applyNumberFormat="1" applyFont="1" applyBorder="1" applyAlignment="1">
      <alignment horizontal="center"/>
    </xf>
    <xf numFmtId="0" fontId="40" fillId="0" borderId="10" xfId="54" applyFont="1" applyBorder="1" applyAlignment="1">
      <alignment horizontal="justify" wrapText="1"/>
      <protection/>
    </xf>
    <xf numFmtId="49" fontId="39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wrapText="1"/>
    </xf>
    <xf numFmtId="49" fontId="40" fillId="0" borderId="11" xfId="0" applyNumberFormat="1" applyFont="1" applyBorder="1" applyAlignment="1">
      <alignment horizontal="center" wrapText="1"/>
    </xf>
    <xf numFmtId="2" fontId="40" fillId="0" borderId="11" xfId="0" applyNumberFormat="1" applyFont="1" applyBorder="1" applyAlignment="1">
      <alignment horizontal="center" wrapText="1"/>
    </xf>
    <xf numFmtId="2" fontId="40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wrapText="1"/>
    </xf>
    <xf numFmtId="2" fontId="39" fillId="0" borderId="11" xfId="0" applyNumberFormat="1" applyFont="1" applyBorder="1" applyAlignment="1">
      <alignment horizontal="center" wrapText="1"/>
    </xf>
    <xf numFmtId="49" fontId="55" fillId="0" borderId="10" xfId="33" applyNumberFormat="1" applyFont="1" applyBorder="1" applyAlignment="1">
      <alignment horizontal="center" vertical="center" wrapText="1"/>
      <protection/>
    </xf>
    <xf numFmtId="2" fontId="20" fillId="0" borderId="10" xfId="0" applyNumberFormat="1" applyFont="1" applyBorder="1" applyAlignment="1">
      <alignment horizontal="center"/>
    </xf>
    <xf numFmtId="49" fontId="55" fillId="0" borderId="10" xfId="33" applyNumberFormat="1" applyFont="1" applyBorder="1" applyAlignment="1">
      <alignment horizontal="justify" vertical="center" wrapText="1"/>
      <protection/>
    </xf>
    <xf numFmtId="49" fontId="19" fillId="0" borderId="0" xfId="0" applyNumberFormat="1" applyFont="1" applyAlignment="1">
      <alignment horizontal="right" wrapText="1"/>
    </xf>
    <xf numFmtId="0" fontId="29" fillId="0" borderId="19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right" vertical="center" wrapText="1"/>
    </xf>
    <xf numFmtId="49" fontId="43" fillId="0" borderId="0" xfId="0" applyNumberFormat="1" applyFont="1" applyAlignment="1">
      <alignment horizontal="right" wrapText="1"/>
    </xf>
    <xf numFmtId="49" fontId="43" fillId="0" borderId="0" xfId="0" applyNumberFormat="1" applyFont="1" applyAlignment="1">
      <alignment wrapText="1"/>
    </xf>
    <xf numFmtId="49" fontId="43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51" fillId="0" borderId="17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49" fontId="22" fillId="0" borderId="0" xfId="0" applyNumberFormat="1" applyFont="1" applyAlignment="1">
      <alignment horizontal="right" wrapText="1"/>
    </xf>
    <xf numFmtId="49" fontId="22" fillId="0" borderId="0" xfId="0" applyNumberFormat="1" applyFont="1" applyAlignment="1">
      <alignment wrapText="1"/>
    </xf>
    <xf numFmtId="0" fontId="51" fillId="0" borderId="0" xfId="0" applyFont="1" applyAlignment="1">
      <alignment horizontal="center" wrapText="1"/>
    </xf>
    <xf numFmtId="0" fontId="54" fillId="0" borderId="0" xfId="0" applyFont="1" applyAlignment="1">
      <alignment horizontal="right"/>
    </xf>
    <xf numFmtId="49" fontId="27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173" fontId="17" fillId="0" borderId="13" xfId="69" applyFont="1" applyFill="1" applyBorder="1" applyAlignment="1">
      <alignment horizontal="center" vertical="top" wrapText="1"/>
    </xf>
    <xf numFmtId="173" fontId="17" fillId="0" borderId="11" xfId="69" applyFont="1" applyFill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84"/>
  <sheetViews>
    <sheetView view="pageBreakPreview" zoomScale="28" zoomScaleSheetLayoutView="28" zoomScalePageLayoutView="0" workbookViewId="0" topLeftCell="A1">
      <selection activeCell="E9" sqref="E9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71.875" style="7" customWidth="1"/>
    <col min="6" max="6" width="59.25390625" style="7" customWidth="1"/>
    <col min="7" max="7" width="60.875" style="4" customWidth="1"/>
  </cols>
  <sheetData>
    <row r="1" spans="7:9" ht="36" customHeight="1">
      <c r="G1" s="247"/>
      <c r="H1" s="245"/>
      <c r="I1" s="245"/>
    </row>
    <row r="2" spans="2:10" ht="40.5" customHeight="1">
      <c r="B2" s="30"/>
      <c r="C2" s="37"/>
      <c r="D2" s="38" t="s">
        <v>220</v>
      </c>
      <c r="E2" s="38"/>
      <c r="F2" s="38"/>
      <c r="G2" s="245" t="s">
        <v>240</v>
      </c>
      <c r="H2" s="246"/>
      <c r="I2" s="246"/>
      <c r="J2" s="30"/>
    </row>
    <row r="3" spans="2:10" s="1" customFormat="1" ht="111.75" customHeight="1">
      <c r="B3" s="30"/>
      <c r="C3" s="39"/>
      <c r="D3" s="38"/>
      <c r="E3" s="38"/>
      <c r="F3" s="243" t="s">
        <v>337</v>
      </c>
      <c r="G3" s="244"/>
      <c r="H3" s="244"/>
      <c r="I3" s="244"/>
      <c r="J3" s="244"/>
    </row>
    <row r="4" spans="2:10" s="13" customFormat="1" ht="104.25" customHeight="1">
      <c r="B4" s="241" t="s">
        <v>281</v>
      </c>
      <c r="C4" s="242"/>
      <c r="D4" s="242"/>
      <c r="E4" s="242"/>
      <c r="F4" s="242"/>
      <c r="G4" s="242"/>
      <c r="H4" s="28"/>
      <c r="I4" s="28"/>
      <c r="J4" s="28"/>
    </row>
    <row r="5" spans="2:10" s="13" customFormat="1" ht="225">
      <c r="B5" s="40" t="s">
        <v>4</v>
      </c>
      <c r="C5" s="40" t="s">
        <v>114</v>
      </c>
      <c r="D5" s="40" t="s">
        <v>3</v>
      </c>
      <c r="E5" s="40" t="s">
        <v>282</v>
      </c>
      <c r="F5" s="40" t="s">
        <v>328</v>
      </c>
      <c r="G5" s="40" t="s">
        <v>284</v>
      </c>
      <c r="H5" s="28"/>
      <c r="I5" s="28"/>
      <c r="J5" s="28"/>
    </row>
    <row r="6" spans="2:10" s="3" customFormat="1" ht="70.5" customHeight="1"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28"/>
      <c r="I6" s="28"/>
      <c r="J6" s="28"/>
    </row>
    <row r="7" spans="2:10" s="13" customFormat="1" ht="102.75" customHeight="1">
      <c r="B7" s="44" t="s">
        <v>49</v>
      </c>
      <c r="C7" s="45" t="s">
        <v>5</v>
      </c>
      <c r="D7" s="46" t="s">
        <v>235</v>
      </c>
      <c r="E7" s="47">
        <v>910700</v>
      </c>
      <c r="F7" s="47">
        <f>F8+F14+F17+F48+F46+F53</f>
        <v>989260.35</v>
      </c>
      <c r="G7" s="47">
        <f>F7/E7*100</f>
        <v>108.62636982540903</v>
      </c>
      <c r="H7" s="28"/>
      <c r="I7" s="28"/>
      <c r="J7" s="28"/>
    </row>
    <row r="8" spans="2:10" s="13" customFormat="1" ht="101.25" customHeight="1">
      <c r="B8" s="44" t="s">
        <v>49</v>
      </c>
      <c r="C8" s="45" t="s">
        <v>150</v>
      </c>
      <c r="D8" s="42" t="s">
        <v>219</v>
      </c>
      <c r="E8" s="49">
        <f>E9</f>
        <v>7000</v>
      </c>
      <c r="F8" s="49">
        <f>F9</f>
        <v>6752.09</v>
      </c>
      <c r="G8" s="49">
        <f aca="true" t="shared" si="0" ref="G8:G71">F8/E8*100</f>
        <v>96.45842857142858</v>
      </c>
      <c r="H8" s="28"/>
      <c r="I8" s="28"/>
      <c r="J8" s="28"/>
    </row>
    <row r="9" spans="2:10" s="13" customFormat="1" ht="90" customHeight="1">
      <c r="B9" s="44" t="s">
        <v>49</v>
      </c>
      <c r="C9" s="66" t="s">
        <v>6</v>
      </c>
      <c r="D9" s="46" t="s">
        <v>7</v>
      </c>
      <c r="E9" s="47">
        <v>7000</v>
      </c>
      <c r="F9" s="47">
        <f>F10+F11+F12+F13</f>
        <v>6752.09</v>
      </c>
      <c r="G9" s="47">
        <f t="shared" si="0"/>
        <v>96.45842857142858</v>
      </c>
      <c r="H9" s="28"/>
      <c r="I9" s="28"/>
      <c r="J9" s="28"/>
    </row>
    <row r="10" spans="2:10" s="13" customFormat="1" ht="284.25" customHeight="1">
      <c r="B10" s="41">
        <v>182</v>
      </c>
      <c r="C10" s="43" t="s">
        <v>79</v>
      </c>
      <c r="D10" s="42" t="s">
        <v>171</v>
      </c>
      <c r="E10" s="49">
        <v>7000</v>
      </c>
      <c r="F10" s="49">
        <v>7984.1</v>
      </c>
      <c r="G10" s="49">
        <f t="shared" si="0"/>
        <v>114.05857142857143</v>
      </c>
      <c r="H10" s="28"/>
      <c r="I10" s="28"/>
      <c r="J10" s="28"/>
    </row>
    <row r="11" spans="2:10" s="13" customFormat="1" ht="307.5" customHeight="1">
      <c r="B11" s="41">
        <v>182</v>
      </c>
      <c r="C11" s="43" t="s">
        <v>285</v>
      </c>
      <c r="D11" s="50" t="s">
        <v>286</v>
      </c>
      <c r="E11" s="49">
        <v>0</v>
      </c>
      <c r="F11" s="49">
        <v>-1267.89</v>
      </c>
      <c r="G11" s="49">
        <v>0</v>
      </c>
      <c r="H11" s="28"/>
      <c r="I11" s="28"/>
      <c r="J11" s="28"/>
    </row>
    <row r="12" spans="2:10" s="13" customFormat="1" ht="345.75" customHeight="1">
      <c r="B12" s="41">
        <v>182</v>
      </c>
      <c r="C12" s="43" t="s">
        <v>287</v>
      </c>
      <c r="D12" s="50" t="s">
        <v>288</v>
      </c>
      <c r="E12" s="49">
        <v>0</v>
      </c>
      <c r="F12" s="49">
        <v>-18.2</v>
      </c>
      <c r="G12" s="49">
        <v>0</v>
      </c>
      <c r="H12" s="28"/>
      <c r="I12" s="28"/>
      <c r="J12" s="28"/>
    </row>
    <row r="13" spans="2:10" s="13" customFormat="1" ht="182.25" customHeight="1">
      <c r="B13" s="41">
        <v>182</v>
      </c>
      <c r="C13" s="43" t="s">
        <v>80</v>
      </c>
      <c r="D13" s="50" t="s">
        <v>289</v>
      </c>
      <c r="E13" s="49">
        <v>0</v>
      </c>
      <c r="F13" s="49">
        <v>54.08</v>
      </c>
      <c r="G13" s="49">
        <v>0</v>
      </c>
      <c r="H13" s="28"/>
      <c r="I13" s="28"/>
      <c r="J13" s="28"/>
    </row>
    <row r="14" spans="2:10" s="14" customFormat="1" ht="64.5" customHeight="1">
      <c r="B14" s="44" t="s">
        <v>49</v>
      </c>
      <c r="C14" s="45" t="s">
        <v>8</v>
      </c>
      <c r="D14" s="46" t="s">
        <v>9</v>
      </c>
      <c r="E14" s="47">
        <v>7700</v>
      </c>
      <c r="F14" s="47">
        <f>F15</f>
        <v>7656.58</v>
      </c>
      <c r="G14" s="47">
        <f t="shared" si="0"/>
        <v>99.4361038961039</v>
      </c>
      <c r="H14" s="52"/>
      <c r="I14" s="52"/>
      <c r="J14" s="52"/>
    </row>
    <row r="15" spans="2:10" s="13" customFormat="1" ht="57.75" customHeight="1">
      <c r="B15" s="48" t="s">
        <v>50</v>
      </c>
      <c r="C15" s="41" t="s">
        <v>10</v>
      </c>
      <c r="D15" s="42" t="s">
        <v>11</v>
      </c>
      <c r="E15" s="49">
        <v>7700</v>
      </c>
      <c r="F15" s="49">
        <f>F16</f>
        <v>7656.58</v>
      </c>
      <c r="G15" s="49">
        <f t="shared" si="0"/>
        <v>99.4361038961039</v>
      </c>
      <c r="H15" s="28"/>
      <c r="I15" s="28"/>
      <c r="J15" s="28"/>
    </row>
    <row r="16" spans="2:10" s="13" customFormat="1" ht="76.5" customHeight="1">
      <c r="B16" s="41">
        <v>182</v>
      </c>
      <c r="C16" s="41" t="s">
        <v>81</v>
      </c>
      <c r="D16" s="42" t="s">
        <v>11</v>
      </c>
      <c r="E16" s="49">
        <v>7700</v>
      </c>
      <c r="F16" s="49">
        <v>7656.58</v>
      </c>
      <c r="G16" s="49">
        <f t="shared" si="0"/>
        <v>99.4361038961039</v>
      </c>
      <c r="H16" s="28"/>
      <c r="I16" s="28"/>
      <c r="J16" s="28"/>
    </row>
    <row r="17" spans="2:10" s="14" customFormat="1" ht="82.5" customHeight="1">
      <c r="B17" s="44" t="s">
        <v>49</v>
      </c>
      <c r="C17" s="45" t="s">
        <v>12</v>
      </c>
      <c r="D17" s="46" t="s">
        <v>13</v>
      </c>
      <c r="E17" s="47">
        <v>326000</v>
      </c>
      <c r="F17" s="47">
        <f>F18+F20</f>
        <v>331558.26</v>
      </c>
      <c r="G17" s="47">
        <f t="shared" si="0"/>
        <v>101.70498773006136</v>
      </c>
      <c r="H17" s="52"/>
      <c r="I17" s="52"/>
      <c r="J17" s="52"/>
    </row>
    <row r="18" spans="2:10" s="14" customFormat="1" ht="93.75" customHeight="1">
      <c r="B18" s="48" t="s">
        <v>50</v>
      </c>
      <c r="C18" s="41" t="s">
        <v>82</v>
      </c>
      <c r="D18" s="42" t="s">
        <v>172</v>
      </c>
      <c r="E18" s="49">
        <v>91000</v>
      </c>
      <c r="F18" s="49">
        <f>F19</f>
        <v>101489.55</v>
      </c>
      <c r="G18" s="49">
        <f t="shared" si="0"/>
        <v>111.52697802197802</v>
      </c>
      <c r="H18" s="52"/>
      <c r="I18" s="52"/>
      <c r="J18" s="52"/>
    </row>
    <row r="19" spans="2:10" s="14" customFormat="1" ht="157.5" customHeight="1">
      <c r="B19" s="41">
        <v>182</v>
      </c>
      <c r="C19" s="41" t="s">
        <v>83</v>
      </c>
      <c r="D19" s="51" t="s">
        <v>84</v>
      </c>
      <c r="E19" s="49">
        <v>91000</v>
      </c>
      <c r="F19" s="49">
        <v>101489.55</v>
      </c>
      <c r="G19" s="49">
        <f t="shared" si="0"/>
        <v>111.52697802197802</v>
      </c>
      <c r="H19" s="52"/>
      <c r="I19" s="52"/>
      <c r="J19" s="52"/>
    </row>
    <row r="20" spans="2:10" s="13" customFormat="1" ht="69.75" customHeight="1">
      <c r="B20" s="48" t="s">
        <v>50</v>
      </c>
      <c r="C20" s="41" t="s">
        <v>85</v>
      </c>
      <c r="D20" s="42" t="s">
        <v>173</v>
      </c>
      <c r="E20" s="49">
        <v>235000</v>
      </c>
      <c r="F20" s="49">
        <f>F21+F26</f>
        <v>230068.71000000002</v>
      </c>
      <c r="G20" s="49">
        <f t="shared" si="0"/>
        <v>97.90157872340426</v>
      </c>
      <c r="H20" s="28"/>
      <c r="I20" s="28"/>
      <c r="J20" s="28"/>
    </row>
    <row r="21" spans="2:10" s="13" customFormat="1" ht="69.75" customHeight="1">
      <c r="B21" s="48" t="s">
        <v>50</v>
      </c>
      <c r="C21" s="41" t="s">
        <v>305</v>
      </c>
      <c r="D21" s="42" t="s">
        <v>306</v>
      </c>
      <c r="E21" s="49">
        <f>E22</f>
        <v>70000</v>
      </c>
      <c r="F21" s="49">
        <f>F22</f>
        <v>62098.14</v>
      </c>
      <c r="G21" s="49">
        <f t="shared" si="0"/>
        <v>88.71162857142856</v>
      </c>
      <c r="H21" s="28"/>
      <c r="I21" s="28"/>
      <c r="J21" s="28"/>
    </row>
    <row r="22" spans="2:10" s="13" customFormat="1" ht="155.25" customHeight="1">
      <c r="B22" s="48" t="s">
        <v>50</v>
      </c>
      <c r="C22" s="41" t="s">
        <v>302</v>
      </c>
      <c r="D22" s="42" t="s">
        <v>304</v>
      </c>
      <c r="E22" s="49">
        <f>E23</f>
        <v>70000</v>
      </c>
      <c r="F22" s="49">
        <f>F23+F24+F25</f>
        <v>62098.14</v>
      </c>
      <c r="G22" s="49">
        <f t="shared" si="0"/>
        <v>88.71162857142856</v>
      </c>
      <c r="H22" s="28"/>
      <c r="I22" s="28"/>
      <c r="J22" s="28"/>
    </row>
    <row r="23" spans="2:10" s="13" customFormat="1" ht="204" customHeight="1">
      <c r="B23" s="48" t="s">
        <v>50</v>
      </c>
      <c r="C23" s="41" t="s">
        <v>302</v>
      </c>
      <c r="D23" s="50" t="s">
        <v>303</v>
      </c>
      <c r="E23" s="49">
        <v>70000</v>
      </c>
      <c r="F23" s="49">
        <v>61566.12</v>
      </c>
      <c r="G23" s="49">
        <f t="shared" si="0"/>
        <v>87.95160000000001</v>
      </c>
      <c r="H23" s="28"/>
      <c r="I23" s="28"/>
      <c r="J23" s="28"/>
    </row>
    <row r="24" spans="2:10" s="13" customFormat="1" ht="186" customHeight="1">
      <c r="B24" s="48" t="s">
        <v>50</v>
      </c>
      <c r="C24" s="41" t="s">
        <v>300</v>
      </c>
      <c r="D24" s="50" t="s">
        <v>301</v>
      </c>
      <c r="E24" s="49">
        <v>0</v>
      </c>
      <c r="F24" s="49">
        <v>623.02</v>
      </c>
      <c r="G24" s="49">
        <v>0</v>
      </c>
      <c r="H24" s="28"/>
      <c r="I24" s="28"/>
      <c r="J24" s="28"/>
    </row>
    <row r="25" spans="2:10" s="13" customFormat="1" ht="177.75" customHeight="1">
      <c r="B25" s="48" t="s">
        <v>50</v>
      </c>
      <c r="C25" s="41" t="s">
        <v>298</v>
      </c>
      <c r="D25" s="50" t="s">
        <v>299</v>
      </c>
      <c r="E25" s="49">
        <v>0</v>
      </c>
      <c r="F25" s="49">
        <v>-91</v>
      </c>
      <c r="G25" s="49">
        <v>0</v>
      </c>
      <c r="H25" s="28"/>
      <c r="I25" s="28"/>
      <c r="J25" s="28"/>
    </row>
    <row r="26" spans="2:10" s="13" customFormat="1" ht="108" customHeight="1">
      <c r="B26" s="48" t="s">
        <v>50</v>
      </c>
      <c r="C26" s="41" t="s">
        <v>307</v>
      </c>
      <c r="D26" s="50" t="s">
        <v>308</v>
      </c>
      <c r="E26" s="49">
        <f>E27</f>
        <v>165000</v>
      </c>
      <c r="F26" s="49">
        <f>F27</f>
        <v>167970.57</v>
      </c>
      <c r="G26" s="49">
        <f t="shared" si="0"/>
        <v>101.80034545454546</v>
      </c>
      <c r="H26" s="28"/>
      <c r="I26" s="28"/>
      <c r="J26" s="28"/>
    </row>
    <row r="27" spans="2:10" s="13" customFormat="1" ht="136.5" customHeight="1">
      <c r="B27" s="48" t="s">
        <v>50</v>
      </c>
      <c r="C27" s="41" t="s">
        <v>112</v>
      </c>
      <c r="D27" s="51" t="s">
        <v>113</v>
      </c>
      <c r="E27" s="49">
        <v>165000</v>
      </c>
      <c r="F27" s="49">
        <f>F44+F45</f>
        <v>167970.57</v>
      </c>
      <c r="G27" s="49">
        <f t="shared" si="0"/>
        <v>101.80034545454546</v>
      </c>
      <c r="H27" s="28"/>
      <c r="I27" s="28"/>
      <c r="J27" s="28"/>
    </row>
    <row r="28" spans="2:10" s="13" customFormat="1" ht="16.5" customHeight="1" hidden="1">
      <c r="B28" s="48"/>
      <c r="C28" s="41"/>
      <c r="D28" s="42" t="s">
        <v>14</v>
      </c>
      <c r="E28" s="49">
        <v>0</v>
      </c>
      <c r="F28" s="49">
        <f>F29+F35+F39</f>
        <v>0</v>
      </c>
      <c r="G28" s="49" t="e">
        <f t="shared" si="0"/>
        <v>#DIV/0!</v>
      </c>
      <c r="H28" s="28"/>
      <c r="I28" s="28"/>
      <c r="J28" s="28"/>
    </row>
    <row r="29" spans="2:10" s="14" customFormat="1" ht="135.75" hidden="1">
      <c r="B29" s="44" t="s">
        <v>49</v>
      </c>
      <c r="C29" s="45" t="s">
        <v>15</v>
      </c>
      <c r="D29" s="46" t="s">
        <v>16</v>
      </c>
      <c r="E29" s="47">
        <v>0</v>
      </c>
      <c r="F29" s="47">
        <f>F30</f>
        <v>0</v>
      </c>
      <c r="G29" s="49" t="e">
        <f t="shared" si="0"/>
        <v>#DIV/0!</v>
      </c>
      <c r="H29" s="52"/>
      <c r="I29" s="52"/>
      <c r="J29" s="52"/>
    </row>
    <row r="30" spans="2:10" s="13" customFormat="1" ht="320.25" hidden="1">
      <c r="B30" s="48" t="s">
        <v>49</v>
      </c>
      <c r="C30" s="41" t="s">
        <v>51</v>
      </c>
      <c r="D30" s="50" t="s">
        <v>86</v>
      </c>
      <c r="E30" s="49">
        <v>0</v>
      </c>
      <c r="F30" s="49">
        <v>0</v>
      </c>
      <c r="G30" s="49" t="e">
        <f t="shared" si="0"/>
        <v>#DIV/0!</v>
      </c>
      <c r="H30" s="28"/>
      <c r="I30" s="28"/>
      <c r="J30" s="28"/>
    </row>
    <row r="31" spans="2:10" s="13" customFormat="1" ht="228.75" hidden="1">
      <c r="B31" s="48" t="s">
        <v>49</v>
      </c>
      <c r="C31" s="41" t="s">
        <v>87</v>
      </c>
      <c r="D31" s="53" t="s">
        <v>88</v>
      </c>
      <c r="E31" s="49">
        <v>0</v>
      </c>
      <c r="F31" s="49">
        <v>0</v>
      </c>
      <c r="G31" s="49" t="e">
        <f t="shared" si="0"/>
        <v>#DIV/0!</v>
      </c>
      <c r="H31" s="28"/>
      <c r="I31" s="28"/>
      <c r="J31" s="28"/>
    </row>
    <row r="32" spans="2:10" s="13" customFormat="1" ht="130.5" customHeight="1" hidden="1">
      <c r="B32" s="48" t="s">
        <v>89</v>
      </c>
      <c r="C32" s="41" t="s">
        <v>90</v>
      </c>
      <c r="D32" s="50" t="s">
        <v>91</v>
      </c>
      <c r="E32" s="49">
        <v>0</v>
      </c>
      <c r="F32" s="49">
        <v>0</v>
      </c>
      <c r="G32" s="49" t="e">
        <f t="shared" si="0"/>
        <v>#DIV/0!</v>
      </c>
      <c r="H32" s="28"/>
      <c r="I32" s="28"/>
      <c r="J32" s="28"/>
    </row>
    <row r="33" spans="2:10" s="13" customFormat="1" ht="274.5" hidden="1">
      <c r="B33" s="48" t="s">
        <v>49</v>
      </c>
      <c r="C33" s="41" t="s">
        <v>92</v>
      </c>
      <c r="D33" s="42" t="s">
        <v>93</v>
      </c>
      <c r="E33" s="49">
        <v>0</v>
      </c>
      <c r="F33" s="49">
        <v>0</v>
      </c>
      <c r="G33" s="49" t="e">
        <f t="shared" si="0"/>
        <v>#DIV/0!</v>
      </c>
      <c r="H33" s="28"/>
      <c r="I33" s="28"/>
      <c r="J33" s="28"/>
    </row>
    <row r="34" spans="2:10" s="13" customFormat="1" ht="228.75" hidden="1">
      <c r="B34" s="48" t="s">
        <v>48</v>
      </c>
      <c r="C34" s="41" t="s">
        <v>94</v>
      </c>
      <c r="D34" s="50" t="s">
        <v>95</v>
      </c>
      <c r="E34" s="49">
        <v>0</v>
      </c>
      <c r="F34" s="49">
        <v>0</v>
      </c>
      <c r="G34" s="49" t="e">
        <f t="shared" si="0"/>
        <v>#DIV/0!</v>
      </c>
      <c r="H34" s="28"/>
      <c r="I34" s="28"/>
      <c r="J34" s="28"/>
    </row>
    <row r="35" spans="2:10" s="14" customFormat="1" ht="90.75" hidden="1">
      <c r="B35" s="48" t="s">
        <v>49</v>
      </c>
      <c r="C35" s="45" t="s">
        <v>17</v>
      </c>
      <c r="D35" s="46" t="s">
        <v>96</v>
      </c>
      <c r="E35" s="47">
        <v>0</v>
      </c>
      <c r="F35" s="47">
        <f aca="true" t="shared" si="1" ref="F35:G37">F36</f>
        <v>0</v>
      </c>
      <c r="G35" s="49" t="e">
        <f t="shared" si="0"/>
        <v>#DIV/0!</v>
      </c>
      <c r="H35" s="52"/>
      <c r="I35" s="52"/>
      <c r="J35" s="52"/>
    </row>
    <row r="36" spans="2:10" s="13" customFormat="1" ht="45.75" hidden="1">
      <c r="B36" s="48" t="s">
        <v>49</v>
      </c>
      <c r="C36" s="41" t="s">
        <v>52</v>
      </c>
      <c r="D36" s="119" t="s">
        <v>53</v>
      </c>
      <c r="E36" s="49">
        <v>0</v>
      </c>
      <c r="F36" s="49">
        <f t="shared" si="1"/>
        <v>0</v>
      </c>
      <c r="G36" s="49" t="e">
        <f t="shared" si="0"/>
        <v>#DIV/0!</v>
      </c>
      <c r="H36" s="28"/>
      <c r="I36" s="28"/>
      <c r="J36" s="28"/>
    </row>
    <row r="37" spans="2:10" s="13" customFormat="1" ht="45.75" hidden="1">
      <c r="B37" s="48" t="s">
        <v>49</v>
      </c>
      <c r="C37" s="41" t="s">
        <v>97</v>
      </c>
      <c r="D37" s="54" t="s">
        <v>98</v>
      </c>
      <c r="E37" s="49">
        <v>0</v>
      </c>
      <c r="F37" s="49">
        <f t="shared" si="1"/>
        <v>0</v>
      </c>
      <c r="G37" s="49" t="e">
        <f t="shared" si="0"/>
        <v>#DIV/0!</v>
      </c>
      <c r="H37" s="28"/>
      <c r="I37" s="28"/>
      <c r="J37" s="28"/>
    </row>
    <row r="38" spans="2:10" s="13" customFormat="1" ht="91.5" hidden="1">
      <c r="B38" s="48" t="s">
        <v>48</v>
      </c>
      <c r="C38" s="41" t="s">
        <v>77</v>
      </c>
      <c r="D38" s="50" t="s">
        <v>78</v>
      </c>
      <c r="E38" s="49">
        <v>0</v>
      </c>
      <c r="F38" s="49">
        <v>0</v>
      </c>
      <c r="G38" s="49" t="e">
        <f t="shared" si="0"/>
        <v>#DIV/0!</v>
      </c>
      <c r="H38" s="28"/>
      <c r="I38" s="28"/>
      <c r="J38" s="28"/>
    </row>
    <row r="39" spans="2:10" s="14" customFormat="1" ht="90.75" hidden="1">
      <c r="B39" s="48" t="s">
        <v>49</v>
      </c>
      <c r="C39" s="45" t="s">
        <v>99</v>
      </c>
      <c r="D39" s="46" t="s">
        <v>18</v>
      </c>
      <c r="E39" s="47">
        <v>0</v>
      </c>
      <c r="F39" s="47">
        <f>F40</f>
        <v>0</v>
      </c>
      <c r="G39" s="49" t="e">
        <f t="shared" si="0"/>
        <v>#DIV/0!</v>
      </c>
      <c r="H39" s="52"/>
      <c r="I39" s="52"/>
      <c r="J39" s="52"/>
    </row>
    <row r="40" spans="2:10" s="13" customFormat="1" ht="183" hidden="1">
      <c r="B40" s="48" t="s">
        <v>49</v>
      </c>
      <c r="C40" s="41" t="s">
        <v>100</v>
      </c>
      <c r="D40" s="50" t="s">
        <v>101</v>
      </c>
      <c r="E40" s="49">
        <v>0</v>
      </c>
      <c r="F40" s="49">
        <f>F41</f>
        <v>0</v>
      </c>
      <c r="G40" s="49" t="e">
        <f t="shared" si="0"/>
        <v>#DIV/0!</v>
      </c>
      <c r="H40" s="28"/>
      <c r="I40" s="28"/>
      <c r="J40" s="28"/>
    </row>
    <row r="41" spans="2:10" s="13" customFormat="1" ht="183" hidden="1">
      <c r="B41" s="48" t="s">
        <v>89</v>
      </c>
      <c r="C41" s="41" t="s">
        <v>102</v>
      </c>
      <c r="D41" s="50" t="s">
        <v>103</v>
      </c>
      <c r="E41" s="49">
        <v>0</v>
      </c>
      <c r="F41" s="49">
        <v>0</v>
      </c>
      <c r="G41" s="49" t="e">
        <f t="shared" si="0"/>
        <v>#DIV/0!</v>
      </c>
      <c r="H41" s="28"/>
      <c r="I41" s="28"/>
      <c r="J41" s="28"/>
    </row>
    <row r="42" spans="2:10" s="13" customFormat="1" ht="51" customHeight="1" hidden="1">
      <c r="B42" s="48" t="s">
        <v>49</v>
      </c>
      <c r="C42" s="45" t="s">
        <v>142</v>
      </c>
      <c r="D42" s="46" t="s">
        <v>140</v>
      </c>
      <c r="E42" s="49">
        <v>0</v>
      </c>
      <c r="F42" s="49"/>
      <c r="G42" s="49" t="e">
        <f t="shared" si="0"/>
        <v>#DIV/0!</v>
      </c>
      <c r="H42" s="28"/>
      <c r="I42" s="28"/>
      <c r="J42" s="28"/>
    </row>
    <row r="43" spans="2:10" s="13" customFormat="1" ht="204.75" customHeight="1" hidden="1">
      <c r="B43" s="48" t="s">
        <v>48</v>
      </c>
      <c r="C43" s="41" t="s">
        <v>141</v>
      </c>
      <c r="D43" s="51" t="s">
        <v>139</v>
      </c>
      <c r="E43" s="49">
        <v>0</v>
      </c>
      <c r="F43" s="49"/>
      <c r="G43" s="49" t="e">
        <f t="shared" si="0"/>
        <v>#DIV/0!</v>
      </c>
      <c r="H43" s="28"/>
      <c r="I43" s="28"/>
      <c r="J43" s="28"/>
    </row>
    <row r="44" spans="2:10" s="13" customFormat="1" ht="204.75" customHeight="1">
      <c r="B44" s="48" t="s">
        <v>50</v>
      </c>
      <c r="C44" s="41" t="s">
        <v>296</v>
      </c>
      <c r="D44" s="51" t="s">
        <v>297</v>
      </c>
      <c r="E44" s="49">
        <v>165000</v>
      </c>
      <c r="F44" s="49">
        <v>166474.81</v>
      </c>
      <c r="G44" s="49">
        <f t="shared" si="0"/>
        <v>100.89382424242423</v>
      </c>
      <c r="H44" s="28"/>
      <c r="I44" s="28"/>
      <c r="J44" s="28"/>
    </row>
    <row r="45" spans="2:10" s="13" customFormat="1" ht="204.75" customHeight="1">
      <c r="B45" s="48" t="s">
        <v>50</v>
      </c>
      <c r="C45" s="41" t="s">
        <v>295</v>
      </c>
      <c r="D45" s="51" t="s">
        <v>294</v>
      </c>
      <c r="E45" s="49">
        <v>0</v>
      </c>
      <c r="F45" s="49">
        <v>1495.76</v>
      </c>
      <c r="G45" s="49">
        <v>0</v>
      </c>
      <c r="H45" s="28"/>
      <c r="I45" s="28"/>
      <c r="J45" s="28"/>
    </row>
    <row r="46" spans="2:10" s="13" customFormat="1" ht="204.75" customHeight="1">
      <c r="B46" s="44" t="s">
        <v>50</v>
      </c>
      <c r="C46" s="45" t="s">
        <v>292</v>
      </c>
      <c r="D46" s="101" t="s">
        <v>293</v>
      </c>
      <c r="E46" s="47">
        <v>0</v>
      </c>
      <c r="F46" s="47">
        <f>F47</f>
        <v>-620.19</v>
      </c>
      <c r="G46" s="47">
        <v>0</v>
      </c>
      <c r="H46" s="28"/>
      <c r="I46" s="28"/>
      <c r="J46" s="28"/>
    </row>
    <row r="47" spans="2:10" s="13" customFormat="1" ht="204.75" customHeight="1">
      <c r="B47" s="48" t="s">
        <v>50</v>
      </c>
      <c r="C47" s="41" t="s">
        <v>290</v>
      </c>
      <c r="D47" s="51" t="s">
        <v>291</v>
      </c>
      <c r="E47" s="49">
        <v>0</v>
      </c>
      <c r="F47" s="49">
        <v>-620.19</v>
      </c>
      <c r="G47" s="49">
        <v>0</v>
      </c>
      <c r="H47" s="28"/>
      <c r="I47" s="28"/>
      <c r="J47" s="28"/>
    </row>
    <row r="48" spans="2:10" s="13" customFormat="1" ht="95.25" customHeight="1">
      <c r="B48" s="48"/>
      <c r="C48" s="41"/>
      <c r="D48" s="101" t="s">
        <v>230</v>
      </c>
      <c r="E48" s="47">
        <v>570000</v>
      </c>
      <c r="F48" s="47">
        <f>F49+F51</f>
        <v>644124</v>
      </c>
      <c r="G48" s="47">
        <f t="shared" si="0"/>
        <v>113.0042105263158</v>
      </c>
      <c r="H48" s="28"/>
      <c r="I48" s="28"/>
      <c r="J48" s="28"/>
    </row>
    <row r="49" spans="2:10" s="13" customFormat="1" ht="111" customHeight="1">
      <c r="B49" s="44" t="s">
        <v>49</v>
      </c>
      <c r="C49" s="45" t="s">
        <v>209</v>
      </c>
      <c r="D49" s="107" t="s">
        <v>16</v>
      </c>
      <c r="E49" s="47">
        <v>570000</v>
      </c>
      <c r="F49" s="47">
        <f>F50</f>
        <v>640124</v>
      </c>
      <c r="G49" s="47">
        <f t="shared" si="0"/>
        <v>112.30245614035088</v>
      </c>
      <c r="H49" s="28"/>
      <c r="I49" s="28"/>
      <c r="J49" s="28"/>
    </row>
    <row r="50" spans="2:10" s="13" customFormat="1" ht="243" customHeight="1">
      <c r="B50" s="48" t="s">
        <v>48</v>
      </c>
      <c r="C50" s="41" t="s">
        <v>210</v>
      </c>
      <c r="D50" s="120" t="s">
        <v>207</v>
      </c>
      <c r="E50" s="49">
        <v>570000</v>
      </c>
      <c r="F50" s="49">
        <v>640124</v>
      </c>
      <c r="G50" s="49">
        <f t="shared" si="0"/>
        <v>112.30245614035088</v>
      </c>
      <c r="H50" s="28"/>
      <c r="I50" s="28"/>
      <c r="J50" s="28"/>
    </row>
    <row r="51" spans="2:10" s="13" customFormat="1" ht="243" customHeight="1">
      <c r="B51" s="44" t="s">
        <v>49</v>
      </c>
      <c r="C51" s="45" t="s">
        <v>316</v>
      </c>
      <c r="D51" s="233" t="s">
        <v>317</v>
      </c>
      <c r="E51" s="47">
        <f>E52</f>
        <v>0</v>
      </c>
      <c r="F51" s="47">
        <f>F52</f>
        <v>4000</v>
      </c>
      <c r="G51" s="47">
        <v>0</v>
      </c>
      <c r="H51" s="28"/>
      <c r="I51" s="28"/>
      <c r="J51" s="28"/>
    </row>
    <row r="52" spans="2:10" s="13" customFormat="1" ht="186.75" customHeight="1">
      <c r="B52" s="48" t="s">
        <v>318</v>
      </c>
      <c r="C52" s="41" t="s">
        <v>319</v>
      </c>
      <c r="D52" s="120" t="s">
        <v>320</v>
      </c>
      <c r="E52" s="49">
        <v>0</v>
      </c>
      <c r="F52" s="49">
        <v>4000</v>
      </c>
      <c r="G52" s="49">
        <v>0</v>
      </c>
      <c r="H52" s="28"/>
      <c r="I52" s="28"/>
      <c r="J52" s="28"/>
    </row>
    <row r="53" spans="2:10" s="13" customFormat="1" ht="144" customHeight="1">
      <c r="B53" s="48"/>
      <c r="C53" s="41"/>
      <c r="D53" s="231" t="s">
        <v>309</v>
      </c>
      <c r="E53" s="49">
        <v>0</v>
      </c>
      <c r="F53" s="49">
        <f>F54</f>
        <v>-210.39</v>
      </c>
      <c r="G53" s="49">
        <v>0</v>
      </c>
      <c r="H53" s="28"/>
      <c r="I53" s="28"/>
      <c r="J53" s="28"/>
    </row>
    <row r="54" spans="2:10" s="13" customFormat="1" ht="108.75" customHeight="1">
      <c r="B54" s="48" t="s">
        <v>48</v>
      </c>
      <c r="C54" s="41" t="s">
        <v>311</v>
      </c>
      <c r="D54" s="120" t="s">
        <v>310</v>
      </c>
      <c r="E54" s="49">
        <v>0</v>
      </c>
      <c r="F54" s="49">
        <f>F55</f>
        <v>-210.39</v>
      </c>
      <c r="G54" s="49">
        <v>0</v>
      </c>
      <c r="H54" s="28"/>
      <c r="I54" s="28"/>
      <c r="J54" s="28"/>
    </row>
    <row r="55" spans="2:10" s="13" customFormat="1" ht="108.75" customHeight="1">
      <c r="B55" s="48" t="s">
        <v>48</v>
      </c>
      <c r="C55" s="41" t="s">
        <v>312</v>
      </c>
      <c r="D55" s="120" t="s">
        <v>313</v>
      </c>
      <c r="E55" s="49">
        <v>0</v>
      </c>
      <c r="F55" s="49">
        <v>-210.39</v>
      </c>
      <c r="G55" s="49">
        <v>0</v>
      </c>
      <c r="H55" s="28"/>
      <c r="I55" s="28"/>
      <c r="J55" s="28"/>
    </row>
    <row r="56" spans="2:10" s="15" customFormat="1" ht="70.5" customHeight="1">
      <c r="B56" s="48" t="s">
        <v>49</v>
      </c>
      <c r="C56" s="45" t="s">
        <v>19</v>
      </c>
      <c r="D56" s="46" t="s">
        <v>314</v>
      </c>
      <c r="E56" s="47">
        <v>4972327.17</v>
      </c>
      <c r="F56" s="47">
        <f>F57+F71</f>
        <v>4972327.17</v>
      </c>
      <c r="G56" s="47">
        <f t="shared" si="0"/>
        <v>100</v>
      </c>
      <c r="H56" s="55"/>
      <c r="I56" s="55"/>
      <c r="J56" s="55"/>
    </row>
    <row r="57" spans="2:10" s="16" customFormat="1" ht="127.5" customHeight="1">
      <c r="B57" s="48" t="s">
        <v>49</v>
      </c>
      <c r="C57" s="41" t="s">
        <v>104</v>
      </c>
      <c r="D57" s="42" t="s">
        <v>20</v>
      </c>
      <c r="E57" s="49">
        <v>4972403.17</v>
      </c>
      <c r="F57" s="49">
        <f>F58+F61+F64+F67</f>
        <v>4972403.17</v>
      </c>
      <c r="G57" s="49">
        <f t="shared" si="0"/>
        <v>100</v>
      </c>
      <c r="H57" s="56"/>
      <c r="I57" s="56"/>
      <c r="J57" s="56"/>
    </row>
    <row r="58" spans="2:10" s="16" customFormat="1" ht="110.25" customHeight="1">
      <c r="B58" s="44" t="s">
        <v>49</v>
      </c>
      <c r="C58" s="45" t="s">
        <v>184</v>
      </c>
      <c r="D58" s="46" t="s">
        <v>222</v>
      </c>
      <c r="E58" s="47">
        <v>2381950</v>
      </c>
      <c r="F58" s="47">
        <f>F59</f>
        <v>2381950</v>
      </c>
      <c r="G58" s="47">
        <f t="shared" si="0"/>
        <v>100</v>
      </c>
      <c r="H58" s="56"/>
      <c r="I58" s="56"/>
      <c r="J58" s="56"/>
    </row>
    <row r="59" spans="2:10" s="16" customFormat="1" ht="139.5" customHeight="1">
      <c r="B59" s="121" t="s">
        <v>48</v>
      </c>
      <c r="C59" s="122" t="s">
        <v>223</v>
      </c>
      <c r="D59" s="123" t="s">
        <v>224</v>
      </c>
      <c r="E59" s="49">
        <v>2381950</v>
      </c>
      <c r="F59" s="49">
        <v>2381950</v>
      </c>
      <c r="G59" s="49">
        <f t="shared" si="0"/>
        <v>100</v>
      </c>
      <c r="H59" s="56"/>
      <c r="I59" s="56"/>
      <c r="J59" s="56"/>
    </row>
    <row r="60" spans="2:10" s="16" customFormat="1" ht="228.75" customHeight="1" hidden="1">
      <c r="B60" s="58"/>
      <c r="C60" s="109"/>
      <c r="D60" s="42"/>
      <c r="E60" s="49">
        <v>0</v>
      </c>
      <c r="F60" s="49"/>
      <c r="G60" s="47" t="e">
        <f t="shared" si="0"/>
        <v>#DIV/0!</v>
      </c>
      <c r="H60" s="56"/>
      <c r="I60" s="56"/>
      <c r="J60" s="56"/>
    </row>
    <row r="61" spans="2:10" s="16" customFormat="1" ht="135" customHeight="1">
      <c r="B61" s="59" t="s">
        <v>48</v>
      </c>
      <c r="C61" s="110" t="s">
        <v>225</v>
      </c>
      <c r="D61" s="108" t="s">
        <v>226</v>
      </c>
      <c r="E61" s="47">
        <v>1325921.17</v>
      </c>
      <c r="F61" s="65">
        <f>F62</f>
        <v>1325921.17</v>
      </c>
      <c r="G61" s="47">
        <f t="shared" si="0"/>
        <v>100</v>
      </c>
      <c r="H61" s="56"/>
      <c r="I61" s="56"/>
      <c r="J61" s="56"/>
    </row>
    <row r="62" spans="2:10" s="16" customFormat="1" ht="92.25" customHeight="1">
      <c r="B62" s="124" t="s">
        <v>48</v>
      </c>
      <c r="C62" s="125" t="s">
        <v>227</v>
      </c>
      <c r="D62" s="126" t="s">
        <v>234</v>
      </c>
      <c r="E62" s="49">
        <v>1325921.17</v>
      </c>
      <c r="F62" s="49">
        <f>F63</f>
        <v>1325921.17</v>
      </c>
      <c r="G62" s="49">
        <f t="shared" si="0"/>
        <v>100</v>
      </c>
      <c r="H62" s="56"/>
      <c r="I62" s="56"/>
      <c r="J62" s="56"/>
    </row>
    <row r="63" spans="2:10" s="16" customFormat="1" ht="145.5" customHeight="1">
      <c r="B63" s="127"/>
      <c r="C63" s="57" t="s">
        <v>228</v>
      </c>
      <c r="D63" s="50" t="s">
        <v>247</v>
      </c>
      <c r="E63" s="49">
        <v>1325921.17</v>
      </c>
      <c r="F63" s="49">
        <v>1325921.17</v>
      </c>
      <c r="G63" s="49">
        <f t="shared" si="0"/>
        <v>100</v>
      </c>
      <c r="H63" s="56"/>
      <c r="I63" s="56"/>
      <c r="J63" s="56"/>
    </row>
    <row r="64" spans="2:10" s="16" customFormat="1" ht="154.5" customHeight="1">
      <c r="B64" s="59" t="s">
        <v>49</v>
      </c>
      <c r="C64" s="45" t="s">
        <v>217</v>
      </c>
      <c r="D64" s="46" t="s">
        <v>218</v>
      </c>
      <c r="E64" s="47">
        <v>120800</v>
      </c>
      <c r="F64" s="47">
        <f>F65+F66</f>
        <v>120800</v>
      </c>
      <c r="G64" s="47">
        <f t="shared" si="0"/>
        <v>100</v>
      </c>
      <c r="H64" s="56"/>
      <c r="I64" s="56"/>
      <c r="J64" s="56"/>
    </row>
    <row r="65" spans="2:10" s="16" customFormat="1" ht="147.75" customHeight="1">
      <c r="B65" s="58" t="s">
        <v>48</v>
      </c>
      <c r="C65" s="41" t="s">
        <v>212</v>
      </c>
      <c r="D65" s="51" t="s">
        <v>154</v>
      </c>
      <c r="E65" s="49">
        <v>113600</v>
      </c>
      <c r="F65" s="49">
        <v>113600</v>
      </c>
      <c r="G65" s="49">
        <f t="shared" si="0"/>
        <v>100</v>
      </c>
      <c r="H65" s="56"/>
      <c r="I65" s="56"/>
      <c r="J65" s="56"/>
    </row>
    <row r="66" spans="2:10" s="16" customFormat="1" ht="147.75" customHeight="1">
      <c r="B66" s="58" t="s">
        <v>48</v>
      </c>
      <c r="C66" s="41" t="s">
        <v>241</v>
      </c>
      <c r="D66" s="51" t="s">
        <v>248</v>
      </c>
      <c r="E66" s="49">
        <v>7200</v>
      </c>
      <c r="F66" s="49">
        <v>7200</v>
      </c>
      <c r="G66" s="49">
        <f t="shared" si="0"/>
        <v>100</v>
      </c>
      <c r="H66" s="56"/>
      <c r="I66" s="56"/>
      <c r="J66" s="56"/>
    </row>
    <row r="67" spans="2:10" s="16" customFormat="1" ht="87.75" customHeight="1">
      <c r="B67" s="59" t="s">
        <v>49</v>
      </c>
      <c r="C67" s="45" t="s">
        <v>208</v>
      </c>
      <c r="D67" s="64" t="s">
        <v>185</v>
      </c>
      <c r="E67" s="47">
        <v>1143732</v>
      </c>
      <c r="F67" s="47">
        <f>F68+F70</f>
        <v>1143732</v>
      </c>
      <c r="G67" s="47">
        <f t="shared" si="0"/>
        <v>100</v>
      </c>
      <c r="H67" s="56"/>
      <c r="I67" s="56"/>
      <c r="J67" s="56"/>
    </row>
    <row r="68" spans="2:10" s="16" customFormat="1" ht="258.75" customHeight="1">
      <c r="B68" s="58" t="s">
        <v>48</v>
      </c>
      <c r="C68" s="57" t="s">
        <v>252</v>
      </c>
      <c r="D68" s="42" t="s">
        <v>253</v>
      </c>
      <c r="E68" s="49">
        <v>133000</v>
      </c>
      <c r="F68" s="49">
        <v>133000</v>
      </c>
      <c r="G68" s="49">
        <f t="shared" si="0"/>
        <v>100</v>
      </c>
      <c r="H68" s="56"/>
      <c r="I68" s="56"/>
      <c r="J68" s="56"/>
    </row>
    <row r="69" spans="2:10" s="16" customFormat="1" ht="250.5" customHeight="1" hidden="1">
      <c r="B69" s="58" t="s">
        <v>48</v>
      </c>
      <c r="C69" s="57" t="s">
        <v>229</v>
      </c>
      <c r="D69" s="111" t="s">
        <v>169</v>
      </c>
      <c r="E69" s="232"/>
      <c r="F69" s="49"/>
      <c r="G69" s="49" t="e">
        <f t="shared" si="0"/>
        <v>#DIV/0!</v>
      </c>
      <c r="H69" s="56"/>
      <c r="I69" s="56"/>
      <c r="J69" s="56"/>
    </row>
    <row r="70" spans="2:10" s="16" customFormat="1" ht="127.5" customHeight="1">
      <c r="B70" s="58" t="s">
        <v>48</v>
      </c>
      <c r="C70" s="57" t="s">
        <v>254</v>
      </c>
      <c r="D70" s="111" t="s">
        <v>315</v>
      </c>
      <c r="E70" s="232">
        <v>1010732</v>
      </c>
      <c r="F70" s="49">
        <v>1010732</v>
      </c>
      <c r="G70" s="49">
        <f t="shared" si="0"/>
        <v>100</v>
      </c>
      <c r="H70" s="56"/>
      <c r="I70" s="56"/>
      <c r="J70" s="56"/>
    </row>
    <row r="71" spans="2:10" s="16" customFormat="1" ht="192" customHeight="1">
      <c r="B71" s="58" t="s">
        <v>48</v>
      </c>
      <c r="C71" s="57" t="s">
        <v>255</v>
      </c>
      <c r="D71" s="111" t="s">
        <v>256</v>
      </c>
      <c r="E71" s="232">
        <v>-76</v>
      </c>
      <c r="F71" s="49">
        <v>-76</v>
      </c>
      <c r="G71" s="49">
        <f t="shared" si="0"/>
        <v>100</v>
      </c>
      <c r="H71" s="56"/>
      <c r="I71" s="56"/>
      <c r="J71" s="56"/>
    </row>
    <row r="72" spans="2:10" s="13" customFormat="1" ht="77.25" customHeight="1">
      <c r="B72" s="45"/>
      <c r="C72" s="101"/>
      <c r="D72" s="46" t="s">
        <v>105</v>
      </c>
      <c r="E72" s="47">
        <v>5883027.17</v>
      </c>
      <c r="F72" s="47">
        <f>F7+F56</f>
        <v>5961587.52</v>
      </c>
      <c r="G72" s="47">
        <f>F72/E72*100</f>
        <v>101.33537289102814</v>
      </c>
      <c r="H72" s="28"/>
      <c r="I72" s="28"/>
      <c r="J72" s="28"/>
    </row>
    <row r="73" spans="2:10" s="12" customFormat="1" ht="3" customHeight="1">
      <c r="B73" s="235"/>
      <c r="C73" s="236"/>
      <c r="D73" s="236"/>
      <c r="E73" s="236"/>
      <c r="F73" s="236"/>
      <c r="G73" s="237"/>
      <c r="H73" s="28"/>
      <c r="I73" s="28"/>
      <c r="J73" s="28"/>
    </row>
    <row r="74" spans="2:7" s="12" customFormat="1" ht="33" customHeight="1" hidden="1">
      <c r="B74" s="238"/>
      <c r="C74" s="239"/>
      <c r="D74" s="239"/>
      <c r="E74" s="239"/>
      <c r="F74" s="239"/>
      <c r="G74" s="240"/>
    </row>
    <row r="75" spans="2:6" s="12" customFormat="1" ht="18" hidden="1">
      <c r="B75" s="17"/>
      <c r="C75" s="18"/>
      <c r="D75" s="18"/>
      <c r="E75" s="18"/>
      <c r="F75" s="18"/>
    </row>
    <row r="76" spans="2:7" ht="12" customHeight="1" hidden="1">
      <c r="B76" s="5"/>
      <c r="C76" s="128"/>
      <c r="D76" s="20"/>
      <c r="E76" s="20"/>
      <c r="F76" s="20"/>
      <c r="G76" s="129"/>
    </row>
    <row r="77" spans="2:7" ht="12" customHeight="1" hidden="1">
      <c r="B77" s="5"/>
      <c r="C77" s="20"/>
      <c r="D77" s="20"/>
      <c r="E77" s="20"/>
      <c r="F77" s="20"/>
      <c r="G77" s="129"/>
    </row>
    <row r="78" spans="2:7" ht="12" customHeight="1" hidden="1">
      <c r="B78" s="5"/>
      <c r="C78" s="128"/>
      <c r="D78" s="20"/>
      <c r="E78" s="20"/>
      <c r="F78" s="20"/>
      <c r="G78" s="129"/>
    </row>
    <row r="79" spans="2:7" ht="12.75" hidden="1">
      <c r="B79" s="5"/>
      <c r="C79" s="20"/>
      <c r="D79" s="20"/>
      <c r="E79" s="20"/>
      <c r="F79" s="20"/>
      <c r="G79" s="129"/>
    </row>
    <row r="80" spans="2:7" ht="25.5" customHeight="1" hidden="1">
      <c r="B80" s="5"/>
      <c r="C80" s="6"/>
      <c r="D80" s="6"/>
      <c r="E80" s="6"/>
      <c r="F80" s="6"/>
      <c r="G80" s="6"/>
    </row>
    <row r="81" ht="12.75" hidden="1">
      <c r="B81" s="5"/>
    </row>
    <row r="82" ht="12.75" hidden="1"/>
    <row r="83" spans="2:7" ht="12.75">
      <c r="B83" s="130"/>
      <c r="C83" s="131"/>
      <c r="D83" s="132"/>
      <c r="E83" s="132"/>
      <c r="F83" s="132"/>
      <c r="G83" s="131"/>
    </row>
    <row r="84" spans="2:7" ht="12.75">
      <c r="B84" s="130"/>
      <c r="C84" s="131"/>
      <c r="D84" s="132"/>
      <c r="E84" s="132"/>
      <c r="F84" s="132"/>
      <c r="G84" s="131"/>
    </row>
  </sheetData>
  <sheetProtection/>
  <mergeCells count="5">
    <mergeCell ref="B73:G74"/>
    <mergeCell ref="B4:G4"/>
    <mergeCell ref="F3:J3"/>
    <mergeCell ref="G2:I2"/>
    <mergeCell ref="G1:I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7"/>
  <sheetViews>
    <sheetView view="pageBreakPreview" zoomScale="40" zoomScaleNormal="40" zoomScaleSheetLayoutView="40" workbookViewId="0" topLeftCell="A1">
      <selection activeCell="B2" sqref="B2:F2"/>
    </sheetView>
  </sheetViews>
  <sheetFormatPr defaultColWidth="9.00390625" defaultRowHeight="12.75"/>
  <cols>
    <col min="1" max="1" width="117.625" style="0" customWidth="1"/>
    <col min="2" max="2" width="80.00390625" style="0" customWidth="1"/>
    <col min="3" max="3" width="42.625" style="0" customWidth="1"/>
    <col min="4" max="4" width="33.125" style="0" customWidth="1"/>
    <col min="5" max="5" width="37.75390625" style="0" customWidth="1"/>
  </cols>
  <sheetData>
    <row r="1" spans="2:6" ht="57" customHeight="1">
      <c r="B1" s="1"/>
      <c r="C1" s="248"/>
      <c r="D1" s="249"/>
      <c r="E1" s="249"/>
      <c r="F1" s="249"/>
    </row>
    <row r="2" spans="1:6" ht="168" customHeight="1">
      <c r="A2" s="68"/>
      <c r="B2" s="250" t="s">
        <v>338</v>
      </c>
      <c r="C2" s="250"/>
      <c r="D2" s="248"/>
      <c r="E2" s="248"/>
      <c r="F2" s="248"/>
    </row>
    <row r="3" spans="1:5" ht="92.25" customHeight="1">
      <c r="A3" s="251" t="s">
        <v>334</v>
      </c>
      <c r="B3" s="251"/>
      <c r="C3" s="251"/>
      <c r="D3" s="251"/>
      <c r="E3" s="251"/>
    </row>
    <row r="4" spans="1:5" ht="35.25">
      <c r="A4" s="68"/>
      <c r="B4" s="69"/>
      <c r="C4" s="70"/>
      <c r="D4" s="27"/>
      <c r="E4" s="27" t="s">
        <v>325</v>
      </c>
    </row>
    <row r="5" spans="1:5" ht="34.5" customHeight="1">
      <c r="A5" s="252" t="s">
        <v>187</v>
      </c>
      <c r="B5" s="254" t="s">
        <v>188</v>
      </c>
      <c r="C5" s="280" t="s">
        <v>326</v>
      </c>
      <c r="D5" s="274" t="s">
        <v>322</v>
      </c>
      <c r="E5" s="275" t="s">
        <v>323</v>
      </c>
    </row>
    <row r="6" spans="1:5" ht="36.75" customHeight="1">
      <c r="A6" s="253"/>
      <c r="B6" s="255"/>
      <c r="C6" s="281"/>
      <c r="D6" s="274"/>
      <c r="E6" s="275"/>
    </row>
    <row r="7" spans="1:5" ht="138.75" customHeight="1">
      <c r="A7" s="71" t="s">
        <v>321</v>
      </c>
      <c r="B7" s="72">
        <v>90000000000000000</v>
      </c>
      <c r="C7" s="73">
        <f>C8</f>
        <v>1449818.4400000004</v>
      </c>
      <c r="D7" s="276">
        <f>D8</f>
        <v>-446885.70999999996</v>
      </c>
      <c r="E7" s="278">
        <f>D7/C7*100</f>
        <v>-30.823563673255517</v>
      </c>
    </row>
    <row r="8" spans="1:5" ht="42" customHeight="1">
      <c r="A8" s="71" t="s">
        <v>324</v>
      </c>
      <c r="B8" s="72" t="s">
        <v>189</v>
      </c>
      <c r="C8" s="73">
        <f>C9</f>
        <v>1449818.4400000004</v>
      </c>
      <c r="D8" s="276">
        <f>D9</f>
        <v>-446885.70999999996</v>
      </c>
      <c r="E8" s="278">
        <f aca="true" t="shared" si="0" ref="E8:E17">D8/C8*100</f>
        <v>-30.823563673255517</v>
      </c>
    </row>
    <row r="9" spans="1:5" ht="71.25" customHeight="1">
      <c r="A9" s="71" t="s">
        <v>155</v>
      </c>
      <c r="B9" s="72" t="s">
        <v>190</v>
      </c>
      <c r="C9" s="78">
        <f>C10+C14</f>
        <v>1449818.4400000004</v>
      </c>
      <c r="D9" s="276">
        <f>D10+D14</f>
        <v>-446885.70999999996</v>
      </c>
      <c r="E9" s="278">
        <f t="shared" si="0"/>
        <v>-30.823563673255517</v>
      </c>
    </row>
    <row r="10" spans="1:5" ht="45" customHeight="1">
      <c r="A10" s="79" t="s">
        <v>191</v>
      </c>
      <c r="B10" s="80" t="s">
        <v>203</v>
      </c>
      <c r="C10" s="74">
        <f>C11</f>
        <v>-5883027.17</v>
      </c>
      <c r="D10" s="277">
        <f>D11</f>
        <v>-5961587.52</v>
      </c>
      <c r="E10" s="279">
        <f t="shared" si="0"/>
        <v>101.33537289102814</v>
      </c>
    </row>
    <row r="11" spans="1:5" ht="50.25" customHeight="1">
      <c r="A11" s="79" t="s">
        <v>192</v>
      </c>
      <c r="B11" s="80" t="s">
        <v>249</v>
      </c>
      <c r="C11" s="74">
        <f>C12</f>
        <v>-5883027.17</v>
      </c>
      <c r="D11" s="277">
        <f>D12</f>
        <v>-5961587.52</v>
      </c>
      <c r="E11" s="279">
        <f t="shared" si="0"/>
        <v>101.33537289102814</v>
      </c>
    </row>
    <row r="12" spans="1:5" ht="93.75" customHeight="1">
      <c r="A12" s="79" t="s">
        <v>193</v>
      </c>
      <c r="B12" s="80" t="s">
        <v>202</v>
      </c>
      <c r="C12" s="74">
        <f>C13</f>
        <v>-5883027.17</v>
      </c>
      <c r="D12" s="277">
        <f>D13</f>
        <v>-5961587.52</v>
      </c>
      <c r="E12" s="279">
        <f t="shared" si="0"/>
        <v>101.33537289102814</v>
      </c>
    </row>
    <row r="13" spans="1:5" ht="70.5">
      <c r="A13" s="76" t="s">
        <v>250</v>
      </c>
      <c r="B13" s="77" t="s">
        <v>194</v>
      </c>
      <c r="C13" s="75">
        <v>-5883027.17</v>
      </c>
      <c r="D13" s="277">
        <v>-5961587.52</v>
      </c>
      <c r="E13" s="279">
        <f t="shared" si="0"/>
        <v>101.33537289102814</v>
      </c>
    </row>
    <row r="14" spans="1:5" ht="35.25">
      <c r="A14" s="79" t="s">
        <v>196</v>
      </c>
      <c r="B14" s="80" t="s">
        <v>199</v>
      </c>
      <c r="C14" s="75">
        <f>C15</f>
        <v>7332845.61</v>
      </c>
      <c r="D14" s="277">
        <f>D15</f>
        <v>5514701.81</v>
      </c>
      <c r="E14" s="279">
        <f t="shared" si="0"/>
        <v>75.20548097289068</v>
      </c>
    </row>
    <row r="15" spans="1:5" ht="70.5">
      <c r="A15" s="79" t="s">
        <v>197</v>
      </c>
      <c r="B15" s="80" t="s">
        <v>201</v>
      </c>
      <c r="C15" s="75">
        <f>C16</f>
        <v>7332845.61</v>
      </c>
      <c r="D15" s="277">
        <f>D16</f>
        <v>5514701.81</v>
      </c>
      <c r="E15" s="279">
        <f t="shared" si="0"/>
        <v>75.20548097289068</v>
      </c>
    </row>
    <row r="16" spans="1:5" ht="70.5">
      <c r="A16" s="79" t="s">
        <v>198</v>
      </c>
      <c r="B16" s="80" t="s">
        <v>200</v>
      </c>
      <c r="C16" s="75">
        <f>C17</f>
        <v>7332845.61</v>
      </c>
      <c r="D16" s="277">
        <f>D17</f>
        <v>5514701.81</v>
      </c>
      <c r="E16" s="279">
        <f t="shared" si="0"/>
        <v>75.20548097289068</v>
      </c>
    </row>
    <row r="17" spans="1:5" ht="70.5">
      <c r="A17" s="76" t="s">
        <v>251</v>
      </c>
      <c r="B17" s="77" t="s">
        <v>195</v>
      </c>
      <c r="C17" s="75">
        <v>7332845.61</v>
      </c>
      <c r="D17" s="277">
        <v>5514701.81</v>
      </c>
      <c r="E17" s="279">
        <f t="shared" si="0"/>
        <v>75.20548097289068</v>
      </c>
    </row>
  </sheetData>
  <sheetProtection/>
  <mergeCells count="8">
    <mergeCell ref="C1:F1"/>
    <mergeCell ref="B2:F2"/>
    <mergeCell ref="A5:A6"/>
    <mergeCell ref="B5:B6"/>
    <mergeCell ref="C5:C6"/>
    <mergeCell ref="D5:D6"/>
    <mergeCell ref="E5:E6"/>
    <mergeCell ref="A3:E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L120"/>
  <sheetViews>
    <sheetView view="pageBreakPreview" zoomScale="30" zoomScaleNormal="90" zoomScaleSheetLayoutView="30" zoomScalePageLayoutView="0" workbookViewId="0" topLeftCell="A1">
      <selection activeCell="F6" sqref="F6"/>
    </sheetView>
  </sheetViews>
  <sheetFormatPr defaultColWidth="9.00390625" defaultRowHeight="12.75"/>
  <cols>
    <col min="1" max="1" width="15.375" style="0" customWidth="1"/>
    <col min="2" max="2" width="179.75390625" style="9" customWidth="1"/>
    <col min="3" max="3" width="57.125" style="2" customWidth="1"/>
    <col min="4" max="4" width="51.75390625" style="2" customWidth="1"/>
    <col min="5" max="5" width="62.75390625" style="8" customWidth="1"/>
    <col min="6" max="6" width="61.25390625" style="1" customWidth="1"/>
  </cols>
  <sheetData>
    <row r="2" spans="2:9" ht="110.25" customHeight="1">
      <c r="B2" s="22"/>
      <c r="C2" s="245" t="s">
        <v>340</v>
      </c>
      <c r="D2" s="245"/>
      <c r="E2" s="245"/>
      <c r="F2" s="245"/>
      <c r="G2" s="245"/>
      <c r="H2" s="245"/>
      <c r="I2" s="245"/>
    </row>
    <row r="3" spans="2:9" ht="127.5" customHeight="1">
      <c r="B3" s="22"/>
      <c r="C3" s="245"/>
      <c r="D3" s="245"/>
      <c r="E3" s="245"/>
      <c r="F3" s="245"/>
      <c r="G3" s="245"/>
      <c r="H3" s="245"/>
      <c r="I3" s="245"/>
    </row>
    <row r="4" spans="2:9" ht="127.5" customHeight="1">
      <c r="B4" s="22"/>
      <c r="C4" s="234"/>
      <c r="D4" s="234"/>
      <c r="E4" s="234"/>
      <c r="F4" s="234"/>
      <c r="G4" s="234"/>
      <c r="H4" s="234"/>
      <c r="I4" s="234"/>
    </row>
    <row r="5" spans="2:9" ht="190.5" customHeight="1">
      <c r="B5" s="256" t="s">
        <v>335</v>
      </c>
      <c r="C5" s="256"/>
      <c r="D5" s="256"/>
      <c r="E5" s="256"/>
      <c r="F5" s="256"/>
      <c r="G5" s="23"/>
      <c r="H5" s="21"/>
      <c r="I5" s="21"/>
    </row>
    <row r="6" spans="2:9" s="10" customFormat="1" ht="26.25">
      <c r="B6" s="23"/>
      <c r="C6" s="24"/>
      <c r="D6" s="24"/>
      <c r="E6" s="23"/>
      <c r="F6" s="25" t="s">
        <v>325</v>
      </c>
      <c r="G6" s="23"/>
      <c r="H6" s="21"/>
      <c r="I6" s="26"/>
    </row>
    <row r="7" spans="2:10" s="19" customFormat="1" ht="299.25" customHeight="1">
      <c r="B7" s="81" t="s">
        <v>24</v>
      </c>
      <c r="C7" s="81" t="s">
        <v>42</v>
      </c>
      <c r="D7" s="81" t="s">
        <v>326</v>
      </c>
      <c r="E7" s="81" t="s">
        <v>283</v>
      </c>
      <c r="F7" s="81" t="s">
        <v>327</v>
      </c>
      <c r="G7" s="82"/>
      <c r="H7" s="82"/>
      <c r="I7" s="82"/>
      <c r="J7" s="60"/>
    </row>
    <row r="8" spans="2:12" s="19" customFormat="1" ht="50.25">
      <c r="B8" s="81">
        <v>1</v>
      </c>
      <c r="C8" s="83">
        <v>2</v>
      </c>
      <c r="D8" s="83"/>
      <c r="E8" s="81">
        <v>3</v>
      </c>
      <c r="F8" s="81">
        <v>4</v>
      </c>
      <c r="G8" s="82"/>
      <c r="H8" s="82"/>
      <c r="I8" s="133"/>
      <c r="J8" s="134"/>
      <c r="K8" s="135"/>
      <c r="L8" s="136"/>
    </row>
    <row r="9" spans="2:12" s="12" customFormat="1" ht="66.75" customHeight="1">
      <c r="B9" s="84" t="s">
        <v>175</v>
      </c>
      <c r="C9" s="95" t="s">
        <v>32</v>
      </c>
      <c r="D9" s="96">
        <v>1910532.83</v>
      </c>
      <c r="E9" s="96">
        <f>E10+E11+E13</f>
        <v>1976185.73</v>
      </c>
      <c r="F9" s="96">
        <f>E9/D9*100</f>
        <v>103.43636596917311</v>
      </c>
      <c r="G9" s="86"/>
      <c r="H9" s="86"/>
      <c r="I9" s="133"/>
      <c r="J9" s="134"/>
      <c r="K9" s="137"/>
      <c r="L9" s="136"/>
    </row>
    <row r="10" spans="2:12" s="12" customFormat="1" ht="165" customHeight="1">
      <c r="B10" s="87" t="s">
        <v>109</v>
      </c>
      <c r="C10" s="97" t="s">
        <v>110</v>
      </c>
      <c r="D10" s="98">
        <v>580300.51</v>
      </c>
      <c r="E10" s="88">
        <v>580300.51</v>
      </c>
      <c r="F10" s="98">
        <f aca="true" t="shared" si="0" ref="F10:F31">E10/D10*100</f>
        <v>100</v>
      </c>
      <c r="G10" s="86"/>
      <c r="H10" s="86"/>
      <c r="I10" s="133"/>
      <c r="J10" s="134"/>
      <c r="K10" s="137"/>
      <c r="L10" s="136"/>
    </row>
    <row r="11" spans="2:12" s="12" customFormat="1" ht="198" customHeight="1">
      <c r="B11" s="87" t="s">
        <v>23</v>
      </c>
      <c r="C11" s="97" t="s">
        <v>33</v>
      </c>
      <c r="D11" s="98">
        <v>1323032.32</v>
      </c>
      <c r="E11" s="88">
        <v>1388685.22</v>
      </c>
      <c r="F11" s="98">
        <f t="shared" si="0"/>
        <v>104.96230507808002</v>
      </c>
      <c r="G11" s="86"/>
      <c r="H11" s="86"/>
      <c r="I11" s="133"/>
      <c r="J11" s="134"/>
      <c r="K11" s="135"/>
      <c r="L11" s="135"/>
    </row>
    <row r="12" spans="2:12" s="12" customFormat="1" ht="39" customHeight="1" hidden="1">
      <c r="B12" s="89" t="s">
        <v>167</v>
      </c>
      <c r="C12" s="97" t="s">
        <v>168</v>
      </c>
      <c r="D12" s="98"/>
      <c r="E12" s="88"/>
      <c r="F12" s="98" t="e">
        <f t="shared" si="0"/>
        <v>#DIV/0!</v>
      </c>
      <c r="G12" s="86"/>
      <c r="H12" s="86"/>
      <c r="I12" s="133"/>
      <c r="J12" s="134"/>
      <c r="K12" s="135"/>
      <c r="L12" s="135"/>
    </row>
    <row r="13" spans="2:12" s="12" customFormat="1" ht="83.25" customHeight="1">
      <c r="B13" s="87" t="s">
        <v>257</v>
      </c>
      <c r="C13" s="97" t="s">
        <v>258</v>
      </c>
      <c r="D13" s="98">
        <v>7200</v>
      </c>
      <c r="E13" s="88">
        <v>7200</v>
      </c>
      <c r="F13" s="98">
        <f t="shared" si="0"/>
        <v>100</v>
      </c>
      <c r="G13" s="86"/>
      <c r="H13" s="86"/>
      <c r="I13" s="133"/>
      <c r="J13" s="134"/>
      <c r="K13" s="135"/>
      <c r="L13" s="136"/>
    </row>
    <row r="14" spans="2:12" s="12" customFormat="1" ht="58.5" customHeight="1">
      <c r="B14" s="84" t="s">
        <v>137</v>
      </c>
      <c r="C14" s="95" t="s">
        <v>144</v>
      </c>
      <c r="D14" s="96">
        <v>113600</v>
      </c>
      <c r="E14" s="85">
        <f>E15</f>
        <v>113600</v>
      </c>
      <c r="F14" s="96">
        <f t="shared" si="0"/>
        <v>100</v>
      </c>
      <c r="G14" s="86"/>
      <c r="H14" s="86"/>
      <c r="I14" s="133"/>
      <c r="J14" s="134"/>
      <c r="K14" s="135"/>
      <c r="L14" s="136"/>
    </row>
    <row r="15" spans="2:12" s="12" customFormat="1" ht="53.25" customHeight="1">
      <c r="B15" s="89" t="s">
        <v>138</v>
      </c>
      <c r="C15" s="97" t="s">
        <v>143</v>
      </c>
      <c r="D15" s="98">
        <v>113600</v>
      </c>
      <c r="E15" s="88">
        <v>113600</v>
      </c>
      <c r="F15" s="98">
        <f t="shared" si="0"/>
        <v>100</v>
      </c>
      <c r="G15" s="86"/>
      <c r="H15" s="86"/>
      <c r="I15" s="133"/>
      <c r="J15" s="134"/>
      <c r="K15" s="135"/>
      <c r="L15" s="136"/>
    </row>
    <row r="16" spans="2:12" s="12" customFormat="1" ht="56.25" customHeight="1" hidden="1">
      <c r="B16" s="84" t="s">
        <v>59</v>
      </c>
      <c r="C16" s="95" t="s">
        <v>34</v>
      </c>
      <c r="D16" s="96">
        <v>0</v>
      </c>
      <c r="E16" s="88">
        <f>E17+E18</f>
        <v>0</v>
      </c>
      <c r="F16" s="96" t="e">
        <f t="shared" si="0"/>
        <v>#DIV/0!</v>
      </c>
      <c r="G16" s="86"/>
      <c r="H16" s="86"/>
      <c r="I16" s="133"/>
      <c r="J16" s="134"/>
      <c r="K16" s="135"/>
      <c r="L16" s="135"/>
    </row>
    <row r="17" spans="2:12" s="12" customFormat="1" ht="98.25" customHeight="1" hidden="1">
      <c r="B17" s="87" t="s">
        <v>115</v>
      </c>
      <c r="C17" s="97" t="s">
        <v>124</v>
      </c>
      <c r="D17" s="98">
        <v>0</v>
      </c>
      <c r="E17" s="88"/>
      <c r="F17" s="96" t="e">
        <f t="shared" si="0"/>
        <v>#DIV/0!</v>
      </c>
      <c r="G17" s="86"/>
      <c r="H17" s="86"/>
      <c r="I17" s="133"/>
      <c r="J17" s="134"/>
      <c r="K17" s="135"/>
      <c r="L17" s="135"/>
    </row>
    <row r="18" spans="2:12" s="12" customFormat="1" ht="73.5" customHeight="1" hidden="1">
      <c r="B18" s="138" t="s">
        <v>75</v>
      </c>
      <c r="C18" s="97" t="s">
        <v>35</v>
      </c>
      <c r="D18" s="98">
        <v>0</v>
      </c>
      <c r="E18" s="88"/>
      <c r="F18" s="96" t="e">
        <f t="shared" si="0"/>
        <v>#DIV/0!</v>
      </c>
      <c r="G18" s="86"/>
      <c r="H18" s="86"/>
      <c r="I18" s="133"/>
      <c r="J18" s="139"/>
      <c r="K18" s="135"/>
      <c r="L18" s="135"/>
    </row>
    <row r="19" spans="2:12" s="12" customFormat="1" ht="52.5" customHeight="1" hidden="1">
      <c r="B19" s="140" t="s">
        <v>60</v>
      </c>
      <c r="C19" s="90" t="s">
        <v>36</v>
      </c>
      <c r="D19" s="91">
        <v>0</v>
      </c>
      <c r="E19" s="92">
        <f>E20</f>
        <v>0</v>
      </c>
      <c r="F19" s="96" t="e">
        <f t="shared" si="0"/>
        <v>#DIV/0!</v>
      </c>
      <c r="G19" s="86"/>
      <c r="H19" s="86"/>
      <c r="I19" s="133"/>
      <c r="J19" s="134"/>
      <c r="K19" s="135"/>
      <c r="L19" s="136"/>
    </row>
    <row r="20" spans="2:12" s="12" customFormat="1" ht="57.75" customHeight="1" hidden="1">
      <c r="B20" s="87" t="s">
        <v>116</v>
      </c>
      <c r="C20" s="93" t="s">
        <v>125</v>
      </c>
      <c r="D20" s="94">
        <v>0</v>
      </c>
      <c r="E20" s="92"/>
      <c r="F20" s="96" t="e">
        <f t="shared" si="0"/>
        <v>#DIV/0!</v>
      </c>
      <c r="G20" s="86"/>
      <c r="H20" s="86"/>
      <c r="I20" s="133"/>
      <c r="J20" s="134"/>
      <c r="K20" s="135"/>
      <c r="L20" s="136"/>
    </row>
    <row r="21" spans="2:12" s="12" customFormat="1" ht="57.75" customHeight="1">
      <c r="B21" s="141" t="s">
        <v>60</v>
      </c>
      <c r="C21" s="95" t="s">
        <v>36</v>
      </c>
      <c r="D21" s="96">
        <v>1059000</v>
      </c>
      <c r="E21" s="85">
        <f>E22++E23</f>
        <v>59000</v>
      </c>
      <c r="F21" s="96">
        <f t="shared" si="0"/>
        <v>5.571293673276676</v>
      </c>
      <c r="G21" s="86"/>
      <c r="H21" s="86"/>
      <c r="I21" s="133"/>
      <c r="J21" s="134"/>
      <c r="K21" s="135"/>
      <c r="L21" s="136"/>
    </row>
    <row r="22" spans="2:12" s="12" customFormat="1" ht="57.75" customHeight="1">
      <c r="B22" s="142" t="s">
        <v>259</v>
      </c>
      <c r="C22" s="97" t="s">
        <v>260</v>
      </c>
      <c r="D22" s="98">
        <v>58000</v>
      </c>
      <c r="E22" s="88">
        <v>58000</v>
      </c>
      <c r="F22" s="98">
        <f t="shared" si="0"/>
        <v>100</v>
      </c>
      <c r="G22" s="86"/>
      <c r="H22" s="86"/>
      <c r="I22" s="133"/>
      <c r="J22" s="134"/>
      <c r="K22" s="135"/>
      <c r="L22" s="136"/>
    </row>
    <row r="23" spans="2:12" s="12" customFormat="1" ht="57.75" customHeight="1">
      <c r="B23" s="142" t="s">
        <v>116</v>
      </c>
      <c r="C23" s="97" t="s">
        <v>125</v>
      </c>
      <c r="D23" s="98">
        <v>1001000</v>
      </c>
      <c r="E23" s="88">
        <v>1000</v>
      </c>
      <c r="F23" s="98">
        <f t="shared" si="0"/>
        <v>0.0999000999000999</v>
      </c>
      <c r="G23" s="86"/>
      <c r="H23" s="86"/>
      <c r="I23" s="133"/>
      <c r="J23" s="134"/>
      <c r="K23" s="135"/>
      <c r="L23" s="136"/>
    </row>
    <row r="24" spans="2:12" s="12" customFormat="1" ht="105.75" customHeight="1">
      <c r="B24" s="143" t="s">
        <v>174</v>
      </c>
      <c r="C24" s="95" t="s">
        <v>164</v>
      </c>
      <c r="D24" s="96">
        <v>1102590</v>
      </c>
      <c r="E24" s="85">
        <f>E25</f>
        <v>902590</v>
      </c>
      <c r="F24" s="96">
        <f t="shared" si="0"/>
        <v>81.86089117441661</v>
      </c>
      <c r="G24" s="86"/>
      <c r="H24" s="86"/>
      <c r="I24" s="133"/>
      <c r="J24" s="134"/>
      <c r="K24" s="135"/>
      <c r="L24" s="136"/>
    </row>
    <row r="25" spans="2:12" s="12" customFormat="1" ht="54" customHeight="1">
      <c r="B25" s="144" t="s">
        <v>158</v>
      </c>
      <c r="C25" s="97" t="s">
        <v>165</v>
      </c>
      <c r="D25" s="98">
        <v>1102590</v>
      </c>
      <c r="E25" s="88">
        <v>902590</v>
      </c>
      <c r="F25" s="98">
        <f t="shared" si="0"/>
        <v>81.86089117441661</v>
      </c>
      <c r="G25" s="86"/>
      <c r="H25" s="86"/>
      <c r="I25" s="133"/>
      <c r="J25" s="134"/>
      <c r="K25" s="135"/>
      <c r="L25" s="136"/>
    </row>
    <row r="26" spans="2:12" s="12" customFormat="1" ht="48.75" customHeight="1">
      <c r="B26" s="84" t="s">
        <v>176</v>
      </c>
      <c r="C26" s="95" t="s">
        <v>37</v>
      </c>
      <c r="D26" s="96">
        <v>1479869.15</v>
      </c>
      <c r="E26" s="85">
        <f>E27</f>
        <v>796078.58</v>
      </c>
      <c r="F26" s="96">
        <f t="shared" si="0"/>
        <v>53.793849273768565</v>
      </c>
      <c r="G26" s="86"/>
      <c r="H26" s="86"/>
      <c r="I26" s="133"/>
      <c r="J26" s="134"/>
      <c r="K26" s="135"/>
      <c r="L26" s="136"/>
    </row>
    <row r="27" spans="2:12" s="12" customFormat="1" ht="53.25" customHeight="1">
      <c r="B27" s="87" t="s">
        <v>64</v>
      </c>
      <c r="C27" s="97" t="s">
        <v>38</v>
      </c>
      <c r="D27" s="98">
        <v>1479869.15</v>
      </c>
      <c r="E27" s="88">
        <v>796078.58</v>
      </c>
      <c r="F27" s="98">
        <f t="shared" si="0"/>
        <v>53.793849273768565</v>
      </c>
      <c r="G27" s="86"/>
      <c r="H27" s="86"/>
      <c r="I27" s="145"/>
      <c r="J27" s="139"/>
      <c r="K27" s="135"/>
      <c r="L27" s="136"/>
    </row>
    <row r="28" spans="2:12" s="12" customFormat="1" ht="60" customHeight="1">
      <c r="B28" s="84" t="s">
        <v>177</v>
      </c>
      <c r="C28" s="95" t="s">
        <v>39</v>
      </c>
      <c r="D28" s="96">
        <v>1667253.63</v>
      </c>
      <c r="E28" s="85">
        <f>E29</f>
        <v>1667247.5</v>
      </c>
      <c r="F28" s="96">
        <f t="shared" si="0"/>
        <v>99.99963232948548</v>
      </c>
      <c r="G28" s="86"/>
      <c r="H28" s="86"/>
      <c r="I28" s="145"/>
      <c r="J28" s="134"/>
      <c r="K28" s="135"/>
      <c r="L28" s="136"/>
    </row>
    <row r="29" spans="2:12" s="12" customFormat="1" ht="96" customHeight="1">
      <c r="B29" s="87" t="s">
        <v>40</v>
      </c>
      <c r="C29" s="97" t="s">
        <v>41</v>
      </c>
      <c r="D29" s="98">
        <v>1667253.63</v>
      </c>
      <c r="E29" s="88">
        <v>1667247.5</v>
      </c>
      <c r="F29" s="98">
        <f t="shared" si="0"/>
        <v>99.99963232948548</v>
      </c>
      <c r="G29" s="86"/>
      <c r="H29" s="86"/>
      <c r="I29" s="146"/>
      <c r="J29" s="147"/>
      <c r="K29" s="135"/>
      <c r="L29" s="136"/>
    </row>
    <row r="30" spans="2:12" s="12" customFormat="1" ht="30" customHeight="1" hidden="1">
      <c r="B30" s="87" t="s">
        <v>66</v>
      </c>
      <c r="C30" s="97">
        <v>99</v>
      </c>
      <c r="D30" s="98">
        <v>0</v>
      </c>
      <c r="E30" s="88"/>
      <c r="F30" s="98" t="e">
        <f t="shared" si="0"/>
        <v>#DIV/0!</v>
      </c>
      <c r="G30" s="148"/>
      <c r="H30" s="148"/>
      <c r="I30" s="146"/>
      <c r="J30" s="147"/>
      <c r="K30" s="135"/>
      <c r="L30" s="136"/>
    </row>
    <row r="31" spans="2:10" s="12" customFormat="1" ht="50.25">
      <c r="B31" s="149" t="s">
        <v>261</v>
      </c>
      <c r="C31" s="150"/>
      <c r="D31" s="150">
        <v>7332845.61</v>
      </c>
      <c r="E31" s="150">
        <f>E9+E14+E21++E24+E26+E28</f>
        <v>5514701.8100000005</v>
      </c>
      <c r="F31" s="98">
        <f t="shared" si="0"/>
        <v>75.2054809728907</v>
      </c>
      <c r="G31" s="86"/>
      <c r="H31" s="86"/>
      <c r="I31" s="86"/>
      <c r="J31" s="61"/>
    </row>
    <row r="32" spans="2:10" s="12" customFormat="1" ht="50.25">
      <c r="B32" s="151"/>
      <c r="C32" s="152"/>
      <c r="D32" s="152"/>
      <c r="E32" s="153"/>
      <c r="F32" s="154"/>
      <c r="G32" s="86"/>
      <c r="H32" s="86"/>
      <c r="I32" s="86"/>
      <c r="J32" s="61"/>
    </row>
    <row r="33" spans="2:10" s="12" customFormat="1" ht="38.25">
      <c r="B33" s="155"/>
      <c r="C33" s="147"/>
      <c r="D33" s="147"/>
      <c r="E33" s="156"/>
      <c r="F33" s="157"/>
      <c r="G33" s="61"/>
      <c r="H33" s="61"/>
      <c r="I33" s="61"/>
      <c r="J33" s="61"/>
    </row>
    <row r="34" spans="2:9" s="12" customFormat="1" ht="26.25">
      <c r="B34" s="158"/>
      <c r="C34" s="159"/>
      <c r="D34" s="159"/>
      <c r="E34" s="160"/>
      <c r="F34" s="161"/>
      <c r="G34" s="21"/>
      <c r="H34" s="21"/>
      <c r="I34" s="21"/>
    </row>
    <row r="35" spans="2:9" s="12" customFormat="1" ht="26.25">
      <c r="B35" s="158"/>
      <c r="C35" s="159"/>
      <c r="D35" s="159"/>
      <c r="E35" s="160"/>
      <c r="F35" s="161"/>
      <c r="G35" s="21"/>
      <c r="H35" s="21"/>
      <c r="I35" s="21"/>
    </row>
    <row r="36" spans="2:9" s="12" customFormat="1" ht="26.25">
      <c r="B36" s="158"/>
      <c r="C36" s="159"/>
      <c r="D36" s="159"/>
      <c r="E36" s="160"/>
      <c r="F36" s="161"/>
      <c r="G36" s="21"/>
      <c r="H36" s="21"/>
      <c r="I36" s="21"/>
    </row>
    <row r="37" spans="2:9" s="12" customFormat="1" ht="26.25">
      <c r="B37" s="158"/>
      <c r="C37" s="159"/>
      <c r="D37" s="159"/>
      <c r="E37" s="160"/>
      <c r="F37" s="161"/>
      <c r="G37" s="21"/>
      <c r="H37" s="21"/>
      <c r="I37" s="21"/>
    </row>
    <row r="38" spans="2:9" s="12" customFormat="1" ht="26.25">
      <c r="B38" s="158"/>
      <c r="C38" s="159"/>
      <c r="D38" s="159"/>
      <c r="E38" s="160"/>
      <c r="F38" s="161"/>
      <c r="G38" s="21"/>
      <c r="H38" s="21"/>
      <c r="I38" s="21"/>
    </row>
    <row r="39" spans="2:9" s="12" customFormat="1" ht="26.25">
      <c r="B39" s="158"/>
      <c r="C39" s="159"/>
      <c r="D39" s="159"/>
      <c r="E39" s="160"/>
      <c r="F39" s="161"/>
      <c r="G39" s="21"/>
      <c r="H39" s="21"/>
      <c r="I39" s="21"/>
    </row>
    <row r="40" spans="2:9" s="12" customFormat="1" ht="26.25">
      <c r="B40" s="158"/>
      <c r="C40" s="159"/>
      <c r="D40" s="159"/>
      <c r="E40" s="160"/>
      <c r="F40" s="161"/>
      <c r="G40" s="21"/>
      <c r="H40" s="21"/>
      <c r="I40" s="21"/>
    </row>
    <row r="41" spans="2:9" s="12" customFormat="1" ht="26.25">
      <c r="B41" s="158"/>
      <c r="C41" s="159"/>
      <c r="D41" s="159"/>
      <c r="E41" s="160"/>
      <c r="F41" s="161"/>
      <c r="G41" s="21"/>
      <c r="H41" s="21"/>
      <c r="I41" s="21"/>
    </row>
    <row r="42" spans="2:9" s="12" customFormat="1" ht="26.25">
      <c r="B42" s="158"/>
      <c r="C42" s="159"/>
      <c r="D42" s="159"/>
      <c r="E42" s="160"/>
      <c r="F42" s="161"/>
      <c r="G42" s="21"/>
      <c r="H42" s="21"/>
      <c r="I42" s="21"/>
    </row>
    <row r="43" spans="2:9" s="12" customFormat="1" ht="26.25">
      <c r="B43" s="158"/>
      <c r="C43" s="159"/>
      <c r="D43" s="159"/>
      <c r="E43" s="160"/>
      <c r="F43" s="161"/>
      <c r="G43" s="21"/>
      <c r="H43" s="21"/>
      <c r="I43" s="21"/>
    </row>
    <row r="44" spans="2:9" s="12" customFormat="1" ht="26.25">
      <c r="B44" s="158"/>
      <c r="C44" s="159"/>
      <c r="D44" s="159"/>
      <c r="E44" s="160"/>
      <c r="F44" s="161"/>
      <c r="G44" s="21"/>
      <c r="H44" s="21"/>
      <c r="I44" s="21"/>
    </row>
    <row r="45" spans="2:9" s="12" customFormat="1" ht="26.25">
      <c r="B45" s="158"/>
      <c r="C45" s="159"/>
      <c r="D45" s="159"/>
      <c r="E45" s="160"/>
      <c r="F45" s="161"/>
      <c r="G45" s="21"/>
      <c r="H45" s="21"/>
      <c r="I45" s="21"/>
    </row>
    <row r="46" spans="2:9" s="12" customFormat="1" ht="26.25">
      <c r="B46" s="158"/>
      <c r="C46" s="159"/>
      <c r="D46" s="159"/>
      <c r="E46" s="160"/>
      <c r="F46" s="161"/>
      <c r="G46" s="21"/>
      <c r="H46" s="21"/>
      <c r="I46" s="21"/>
    </row>
    <row r="47" spans="2:9" s="12" customFormat="1" ht="26.25">
      <c r="B47" s="158"/>
      <c r="C47" s="159"/>
      <c r="D47" s="159"/>
      <c r="E47" s="160"/>
      <c r="F47" s="161"/>
      <c r="G47" s="21"/>
      <c r="H47" s="21"/>
      <c r="I47" s="21"/>
    </row>
    <row r="48" spans="2:9" s="12" customFormat="1" ht="26.25">
      <c r="B48" s="158"/>
      <c r="C48" s="159"/>
      <c r="D48" s="159"/>
      <c r="E48" s="160"/>
      <c r="F48" s="161"/>
      <c r="G48" s="21"/>
      <c r="H48" s="21"/>
      <c r="I48" s="21"/>
    </row>
    <row r="49" spans="2:9" s="12" customFormat="1" ht="26.25">
      <c r="B49" s="158"/>
      <c r="C49" s="159"/>
      <c r="D49" s="159"/>
      <c r="E49" s="160"/>
      <c r="F49" s="161"/>
      <c r="G49" s="21"/>
      <c r="H49" s="21"/>
      <c r="I49" s="21"/>
    </row>
    <row r="50" spans="2:9" s="12" customFormat="1" ht="26.25">
      <c r="B50" s="158"/>
      <c r="C50" s="159"/>
      <c r="D50" s="159"/>
      <c r="E50" s="160"/>
      <c r="F50" s="161"/>
      <c r="G50" s="21"/>
      <c r="H50" s="21"/>
      <c r="I50" s="21"/>
    </row>
    <row r="51" spans="2:9" s="12" customFormat="1" ht="26.25">
      <c r="B51" s="158"/>
      <c r="C51" s="159"/>
      <c r="D51" s="159"/>
      <c r="E51" s="160"/>
      <c r="F51" s="161"/>
      <c r="G51" s="21"/>
      <c r="H51" s="21"/>
      <c r="I51" s="21"/>
    </row>
    <row r="52" spans="2:9" s="12" customFormat="1" ht="26.25">
      <c r="B52" s="158"/>
      <c r="C52" s="159"/>
      <c r="D52" s="159"/>
      <c r="E52" s="160"/>
      <c r="F52" s="161"/>
      <c r="G52" s="21"/>
      <c r="H52" s="21"/>
      <c r="I52" s="21"/>
    </row>
    <row r="53" spans="2:6" s="12" customFormat="1" ht="18.75">
      <c r="B53" s="162"/>
      <c r="C53" s="163"/>
      <c r="D53" s="163"/>
      <c r="E53" s="164"/>
      <c r="F53" s="13"/>
    </row>
    <row r="54" spans="2:6" s="12" customFormat="1" ht="18.75">
      <c r="B54" s="162"/>
      <c r="C54" s="163"/>
      <c r="D54" s="163"/>
      <c r="E54" s="164"/>
      <c r="F54" s="13"/>
    </row>
    <row r="55" spans="2:6" s="12" customFormat="1" ht="18.75">
      <c r="B55" s="162"/>
      <c r="C55" s="163"/>
      <c r="D55" s="163"/>
      <c r="E55" s="164"/>
      <c r="F55" s="13"/>
    </row>
    <row r="56" spans="2:6" s="12" customFormat="1" ht="18.75">
      <c r="B56" s="162"/>
      <c r="C56" s="163"/>
      <c r="D56" s="163"/>
      <c r="E56" s="164"/>
      <c r="F56" s="13"/>
    </row>
    <row r="57" spans="2:6" s="12" customFormat="1" ht="18.75">
      <c r="B57" s="162"/>
      <c r="C57" s="163"/>
      <c r="D57" s="163"/>
      <c r="E57" s="164"/>
      <c r="F57" s="13"/>
    </row>
    <row r="58" spans="2:6" s="12" customFormat="1" ht="18.75">
      <c r="B58" s="162"/>
      <c r="C58" s="163"/>
      <c r="D58" s="163"/>
      <c r="E58" s="164"/>
      <c r="F58" s="13"/>
    </row>
    <row r="59" spans="2:6" s="12" customFormat="1" ht="18.75">
      <c r="B59" s="162"/>
      <c r="C59" s="163"/>
      <c r="D59" s="163"/>
      <c r="E59" s="164"/>
      <c r="F59" s="13"/>
    </row>
    <row r="60" spans="2:6" s="12" customFormat="1" ht="18.75">
      <c r="B60" s="162"/>
      <c r="C60" s="163"/>
      <c r="D60" s="163"/>
      <c r="E60" s="164"/>
      <c r="F60" s="13"/>
    </row>
    <row r="61" spans="2:6" s="12" customFormat="1" ht="18.75">
      <c r="B61" s="162"/>
      <c r="C61" s="163"/>
      <c r="D61" s="163"/>
      <c r="E61" s="164"/>
      <c r="F61" s="13"/>
    </row>
    <row r="62" spans="2:6" s="12" customFormat="1" ht="18.75">
      <c r="B62" s="162"/>
      <c r="C62" s="163"/>
      <c r="D62" s="163"/>
      <c r="E62" s="164"/>
      <c r="F62" s="13"/>
    </row>
    <row r="63" spans="2:6" s="12" customFormat="1" ht="18.75">
      <c r="B63" s="162"/>
      <c r="C63" s="163"/>
      <c r="D63" s="163"/>
      <c r="E63" s="164"/>
      <c r="F63" s="13"/>
    </row>
    <row r="64" spans="2:6" s="12" customFormat="1" ht="18.75">
      <c r="B64" s="162"/>
      <c r="C64" s="163"/>
      <c r="D64" s="163"/>
      <c r="E64" s="164"/>
      <c r="F64" s="13"/>
    </row>
    <row r="65" spans="2:6" s="12" customFormat="1" ht="18.75">
      <c r="B65" s="162"/>
      <c r="C65" s="163"/>
      <c r="D65" s="163"/>
      <c r="E65" s="164"/>
      <c r="F65" s="13"/>
    </row>
    <row r="66" spans="2:6" s="12" customFormat="1" ht="18.75">
      <c r="B66" s="162"/>
      <c r="C66" s="163"/>
      <c r="D66" s="163"/>
      <c r="E66" s="164"/>
      <c r="F66" s="13"/>
    </row>
    <row r="67" spans="2:6" s="12" customFormat="1" ht="18.75">
      <c r="B67" s="162"/>
      <c r="C67" s="163"/>
      <c r="D67" s="163"/>
      <c r="E67" s="164"/>
      <c r="F67" s="13"/>
    </row>
    <row r="68" spans="2:6" s="12" customFormat="1" ht="18.75">
      <c r="B68" s="165"/>
      <c r="C68" s="166"/>
      <c r="D68" s="166"/>
      <c r="E68" s="164"/>
      <c r="F68" s="13"/>
    </row>
    <row r="69" spans="2:6" s="12" customFormat="1" ht="18.75">
      <c r="B69" s="167"/>
      <c r="C69" s="166"/>
      <c r="D69" s="166"/>
      <c r="E69" s="164"/>
      <c r="F69" s="13"/>
    </row>
    <row r="70" spans="2:6" s="12" customFormat="1" ht="18.75">
      <c r="B70" s="167"/>
      <c r="C70" s="166"/>
      <c r="D70" s="166"/>
      <c r="E70" s="164"/>
      <c r="F70" s="13"/>
    </row>
    <row r="71" spans="2:6" s="12" customFormat="1" ht="18.75">
      <c r="B71" s="167"/>
      <c r="C71" s="166"/>
      <c r="D71" s="166"/>
      <c r="E71" s="164"/>
      <c r="F71" s="13"/>
    </row>
    <row r="72" spans="2:6" s="12" customFormat="1" ht="18.75">
      <c r="B72" s="167"/>
      <c r="C72" s="166"/>
      <c r="D72" s="166"/>
      <c r="E72" s="164"/>
      <c r="F72" s="13"/>
    </row>
    <row r="73" spans="2:6" s="12" customFormat="1" ht="18.75">
      <c r="B73" s="167"/>
      <c r="C73" s="166"/>
      <c r="D73" s="166"/>
      <c r="E73" s="164"/>
      <c r="F73" s="13"/>
    </row>
    <row r="74" spans="2:6" s="12" customFormat="1" ht="18.75">
      <c r="B74" s="167"/>
      <c r="C74" s="166"/>
      <c r="D74" s="166"/>
      <c r="E74" s="164"/>
      <c r="F74" s="13"/>
    </row>
    <row r="75" spans="2:6" s="12" customFormat="1" ht="18.75">
      <c r="B75" s="167"/>
      <c r="C75" s="166"/>
      <c r="D75" s="166"/>
      <c r="E75" s="164"/>
      <c r="F75" s="13"/>
    </row>
    <row r="76" spans="2:6" s="12" customFormat="1" ht="18.75">
      <c r="B76" s="167"/>
      <c r="C76" s="166"/>
      <c r="D76" s="166"/>
      <c r="E76" s="164"/>
      <c r="F76" s="13"/>
    </row>
    <row r="77" spans="2:6" s="12" customFormat="1" ht="18.75">
      <c r="B77" s="167"/>
      <c r="C77" s="166"/>
      <c r="D77" s="166"/>
      <c r="E77" s="164"/>
      <c r="F77" s="13"/>
    </row>
    <row r="78" spans="2:6" s="12" customFormat="1" ht="18.75">
      <c r="B78" s="167"/>
      <c r="C78" s="166"/>
      <c r="D78" s="166"/>
      <c r="E78" s="164"/>
      <c r="F78" s="13"/>
    </row>
    <row r="79" spans="2:6" s="12" customFormat="1" ht="18.75">
      <c r="B79" s="167"/>
      <c r="C79" s="166"/>
      <c r="D79" s="166"/>
      <c r="E79" s="164"/>
      <c r="F79" s="13"/>
    </row>
    <row r="80" spans="2:6" s="12" customFormat="1" ht="18.75">
      <c r="B80" s="167"/>
      <c r="C80" s="166"/>
      <c r="D80" s="166"/>
      <c r="E80" s="164"/>
      <c r="F80" s="13"/>
    </row>
    <row r="81" spans="2:6" s="12" customFormat="1" ht="18.75">
      <c r="B81" s="167"/>
      <c r="C81" s="166"/>
      <c r="D81" s="166"/>
      <c r="E81" s="164"/>
      <c r="F81" s="13"/>
    </row>
    <row r="82" spans="2:6" s="12" customFormat="1" ht="18.75">
      <c r="B82" s="167"/>
      <c r="C82" s="166"/>
      <c r="D82" s="166"/>
      <c r="E82" s="164"/>
      <c r="F82" s="13"/>
    </row>
    <row r="83" spans="2:6" s="12" customFormat="1" ht="18.75">
      <c r="B83" s="167"/>
      <c r="C83" s="166"/>
      <c r="D83" s="166"/>
      <c r="E83" s="164"/>
      <c r="F83" s="13"/>
    </row>
    <row r="84" spans="2:6" s="12" customFormat="1" ht="18.75">
      <c r="B84" s="167"/>
      <c r="C84" s="166"/>
      <c r="D84" s="166"/>
      <c r="E84" s="164"/>
      <c r="F84" s="13"/>
    </row>
    <row r="85" spans="2:6" s="12" customFormat="1" ht="18.75">
      <c r="B85" s="167"/>
      <c r="C85" s="166"/>
      <c r="D85" s="166"/>
      <c r="E85" s="164"/>
      <c r="F85" s="13"/>
    </row>
    <row r="86" spans="2:6" s="12" customFormat="1" ht="18.75">
      <c r="B86" s="167"/>
      <c r="C86" s="166"/>
      <c r="D86" s="166"/>
      <c r="E86" s="164"/>
      <c r="F86" s="13"/>
    </row>
    <row r="87" spans="2:6" s="12" customFormat="1" ht="18.75">
      <c r="B87" s="167"/>
      <c r="C87" s="166"/>
      <c r="D87" s="166"/>
      <c r="E87" s="164"/>
      <c r="F87" s="13"/>
    </row>
    <row r="88" spans="2:6" s="12" customFormat="1" ht="18.75">
      <c r="B88" s="167"/>
      <c r="C88" s="166"/>
      <c r="D88" s="166"/>
      <c r="E88" s="164"/>
      <c r="F88" s="13"/>
    </row>
    <row r="89" spans="2:6" s="12" customFormat="1" ht="18.75">
      <c r="B89" s="167"/>
      <c r="C89" s="166"/>
      <c r="D89" s="166"/>
      <c r="E89" s="164"/>
      <c r="F89" s="13"/>
    </row>
    <row r="90" spans="2:6" s="12" customFormat="1" ht="18.75">
      <c r="B90" s="167"/>
      <c r="C90" s="166"/>
      <c r="D90" s="166"/>
      <c r="E90" s="164"/>
      <c r="F90" s="13"/>
    </row>
    <row r="91" spans="2:6" s="12" customFormat="1" ht="18.75">
      <c r="B91" s="167"/>
      <c r="C91" s="166"/>
      <c r="D91" s="166"/>
      <c r="E91" s="164"/>
      <c r="F91" s="13"/>
    </row>
    <row r="92" spans="2:6" s="12" customFormat="1" ht="18.75">
      <c r="B92" s="167"/>
      <c r="C92" s="166"/>
      <c r="D92" s="166"/>
      <c r="E92" s="164"/>
      <c r="F92" s="13"/>
    </row>
    <row r="93" spans="2:6" s="12" customFormat="1" ht="18.75">
      <c r="B93" s="167"/>
      <c r="C93" s="166"/>
      <c r="D93" s="166"/>
      <c r="E93" s="164"/>
      <c r="F93" s="13"/>
    </row>
    <row r="94" spans="2:6" s="12" customFormat="1" ht="18.75">
      <c r="B94" s="167"/>
      <c r="C94" s="166"/>
      <c r="D94" s="166"/>
      <c r="E94" s="164"/>
      <c r="F94" s="13"/>
    </row>
    <row r="95" spans="2:6" s="12" customFormat="1" ht="18.75">
      <c r="B95" s="167"/>
      <c r="C95" s="166"/>
      <c r="D95" s="166"/>
      <c r="E95" s="164"/>
      <c r="F95" s="13"/>
    </row>
    <row r="96" spans="2:6" s="12" customFormat="1" ht="18.75">
      <c r="B96" s="167"/>
      <c r="C96" s="166"/>
      <c r="D96" s="166"/>
      <c r="E96" s="164"/>
      <c r="F96" s="13"/>
    </row>
    <row r="97" spans="2:6" s="12" customFormat="1" ht="18.75">
      <c r="B97" s="167"/>
      <c r="C97" s="166"/>
      <c r="D97" s="166"/>
      <c r="E97" s="164"/>
      <c r="F97" s="13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</sheetData>
  <sheetProtection/>
  <mergeCells count="2">
    <mergeCell ref="C2:I3"/>
    <mergeCell ref="B5:F5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D1:N80"/>
  <sheetViews>
    <sheetView view="pageBreakPreview" zoomScale="20" zoomScaleNormal="65" zoomScaleSheetLayoutView="20" zoomScalePageLayoutView="0" workbookViewId="0" topLeftCell="A1">
      <selection activeCell="G21" sqref="G21"/>
    </sheetView>
  </sheetViews>
  <sheetFormatPr defaultColWidth="9.00390625" defaultRowHeight="12.75"/>
  <cols>
    <col min="4" max="4" width="21.625" style="0" customWidth="1"/>
    <col min="5" max="5" width="45.25390625" style="0" customWidth="1"/>
    <col min="6" max="6" width="0" style="0" hidden="1" customWidth="1"/>
    <col min="7" max="7" width="255.625" style="0" customWidth="1"/>
    <col min="8" max="8" width="100.375" style="0" customWidth="1"/>
    <col min="9" max="9" width="76.75390625" style="0" customWidth="1"/>
    <col min="10" max="10" width="89.25390625" style="0" customWidth="1"/>
    <col min="11" max="11" width="84.875" style="0" customWidth="1"/>
    <col min="12" max="12" width="75.625" style="0" customWidth="1"/>
    <col min="13" max="13" width="30.25390625" style="0" customWidth="1"/>
  </cols>
  <sheetData>
    <row r="1" spans="4:14" ht="87" customHeight="1">
      <c r="D1" s="1"/>
      <c r="E1" s="36"/>
      <c r="F1" s="36"/>
      <c r="G1" s="36"/>
      <c r="H1" s="36"/>
      <c r="I1" s="36"/>
      <c r="J1" s="36"/>
      <c r="K1" s="264"/>
      <c r="L1" s="264"/>
      <c r="M1" s="264"/>
      <c r="N1" s="36"/>
    </row>
    <row r="2" spans="4:14" ht="69" customHeight="1" hidden="1">
      <c r="D2" s="1"/>
      <c r="E2" s="63"/>
      <c r="F2" s="63"/>
      <c r="G2" s="63"/>
      <c r="H2" s="63" t="s">
        <v>220</v>
      </c>
      <c r="I2" s="63"/>
      <c r="J2" s="63"/>
      <c r="K2" s="260"/>
      <c r="L2" s="265"/>
      <c r="M2" s="265"/>
      <c r="N2" s="63"/>
    </row>
    <row r="3" spans="4:14" ht="85.5" customHeight="1">
      <c r="D3" s="1"/>
      <c r="E3" s="63"/>
      <c r="F3" s="63"/>
      <c r="G3" s="63"/>
      <c r="H3" s="63"/>
      <c r="I3" s="29"/>
      <c r="J3" s="31"/>
      <c r="K3" s="260" t="s">
        <v>239</v>
      </c>
      <c r="L3" s="261"/>
      <c r="M3" s="261"/>
      <c r="N3" s="29"/>
    </row>
    <row r="4" spans="4:14" ht="26.25" customHeight="1">
      <c r="D4" s="1"/>
      <c r="E4" s="63"/>
      <c r="F4" s="63"/>
      <c r="G4" s="63"/>
      <c r="H4" s="63"/>
      <c r="I4" s="261" t="s">
        <v>339</v>
      </c>
      <c r="J4" s="261"/>
      <c r="K4" s="261"/>
      <c r="L4" s="261"/>
      <c r="M4" s="261"/>
      <c r="N4" s="261"/>
    </row>
    <row r="5" spans="4:14" ht="34.5" customHeight="1">
      <c r="D5" s="1"/>
      <c r="E5" s="63"/>
      <c r="F5" s="63"/>
      <c r="G5" s="63"/>
      <c r="H5" s="63"/>
      <c r="I5" s="261"/>
      <c r="J5" s="261"/>
      <c r="K5" s="261"/>
      <c r="L5" s="261"/>
      <c r="M5" s="261"/>
      <c r="N5" s="261"/>
    </row>
    <row r="6" spans="4:14" ht="199.5" customHeight="1">
      <c r="D6" s="1"/>
      <c r="E6" s="63"/>
      <c r="F6" s="63"/>
      <c r="G6" s="63"/>
      <c r="H6" s="63"/>
      <c r="I6" s="261"/>
      <c r="J6" s="261"/>
      <c r="K6" s="261"/>
      <c r="L6" s="261"/>
      <c r="M6" s="261"/>
      <c r="N6" s="261"/>
    </row>
    <row r="7" spans="4:14" ht="15.75" customHeight="1">
      <c r="D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4:14" ht="36" customHeight="1">
      <c r="D8" s="1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4:14" ht="314.25" customHeight="1">
      <c r="D9" s="1"/>
      <c r="E9" s="262" t="s">
        <v>333</v>
      </c>
      <c r="F9" s="262"/>
      <c r="G9" s="262"/>
      <c r="H9" s="262"/>
      <c r="I9" s="262"/>
      <c r="J9" s="262"/>
      <c r="K9" s="262"/>
      <c r="L9" s="104"/>
      <c r="M9" s="62"/>
      <c r="N9" s="62"/>
    </row>
    <row r="10" spans="4:14" ht="72.75" customHeight="1">
      <c r="D10" s="1"/>
      <c r="E10" s="168"/>
      <c r="F10" s="168"/>
      <c r="G10" s="168"/>
      <c r="H10" s="169"/>
      <c r="I10" s="263"/>
      <c r="J10" s="263"/>
      <c r="K10" s="263"/>
      <c r="L10" s="104" t="s">
        <v>325</v>
      </c>
      <c r="M10" s="62"/>
      <c r="N10" s="62"/>
    </row>
    <row r="11" spans="4:14" ht="294" customHeight="1">
      <c r="D11" s="1"/>
      <c r="E11" s="170" t="s">
        <v>25</v>
      </c>
      <c r="F11" s="170" t="s">
        <v>26</v>
      </c>
      <c r="G11" s="170"/>
      <c r="H11" s="171" t="s">
        <v>46</v>
      </c>
      <c r="I11" s="171" t="s">
        <v>47</v>
      </c>
      <c r="J11" s="103" t="s">
        <v>326</v>
      </c>
      <c r="K11" s="172" t="s">
        <v>283</v>
      </c>
      <c r="L11" s="283" t="s">
        <v>327</v>
      </c>
      <c r="M11" s="62"/>
      <c r="N11" s="62"/>
    </row>
    <row r="12" spans="4:14" ht="70.5">
      <c r="D12" s="1"/>
      <c r="E12" s="173">
        <v>1</v>
      </c>
      <c r="F12" s="173">
        <v>2</v>
      </c>
      <c r="G12" s="173">
        <v>2</v>
      </c>
      <c r="H12" s="174" t="s">
        <v>27</v>
      </c>
      <c r="I12" s="174" t="s">
        <v>28</v>
      </c>
      <c r="J12" s="174" t="s">
        <v>29</v>
      </c>
      <c r="K12" s="173">
        <v>6</v>
      </c>
      <c r="L12" s="285">
        <v>7</v>
      </c>
      <c r="M12" s="62"/>
      <c r="N12" s="62"/>
    </row>
    <row r="13" spans="4:14" ht="69.75" customHeight="1" hidden="1">
      <c r="D13" s="1"/>
      <c r="E13" s="175" t="e">
        <f>#REF!+1</f>
        <v>#REF!</v>
      </c>
      <c r="F13" s="176" t="s">
        <v>130</v>
      </c>
      <c r="G13" s="176"/>
      <c r="H13" s="177" t="s">
        <v>146</v>
      </c>
      <c r="I13" s="177"/>
      <c r="J13" s="178">
        <v>0</v>
      </c>
      <c r="K13" s="178">
        <f>K14</f>
        <v>0</v>
      </c>
      <c r="L13" s="282">
        <v>0</v>
      </c>
      <c r="M13" s="62"/>
      <c r="N13" s="62"/>
    </row>
    <row r="14" spans="4:14" ht="71.25" customHeight="1" hidden="1">
      <c r="D14" s="1"/>
      <c r="E14" s="175" t="e">
        <f aca="true" t="shared" si="0" ref="E14:E20">E13+1</f>
        <v>#REF!</v>
      </c>
      <c r="F14" s="179" t="s">
        <v>128</v>
      </c>
      <c r="G14" s="180"/>
      <c r="H14" s="181" t="s">
        <v>147</v>
      </c>
      <c r="I14" s="177"/>
      <c r="J14" s="178">
        <v>0</v>
      </c>
      <c r="K14" s="178">
        <f>K15+K16+K17+K18+K19+K20</f>
        <v>0</v>
      </c>
      <c r="L14" s="282">
        <v>0</v>
      </c>
      <c r="M14" s="62"/>
      <c r="N14" s="62"/>
    </row>
    <row r="15" spans="4:14" ht="85.5" customHeight="1" hidden="1">
      <c r="D15" s="1"/>
      <c r="E15" s="175" t="e">
        <f t="shared" si="0"/>
        <v>#REF!</v>
      </c>
      <c r="F15" s="118" t="s">
        <v>76</v>
      </c>
      <c r="G15" s="182"/>
      <c r="H15" s="181" t="s">
        <v>147</v>
      </c>
      <c r="I15" s="177" t="s">
        <v>67</v>
      </c>
      <c r="J15" s="178">
        <v>0</v>
      </c>
      <c r="K15" s="178">
        <v>0</v>
      </c>
      <c r="L15" s="282">
        <v>0</v>
      </c>
      <c r="M15" s="62"/>
      <c r="N15" s="62"/>
    </row>
    <row r="16" spans="4:14" ht="40.5" customHeight="1" hidden="1">
      <c r="D16" s="1"/>
      <c r="E16" s="175" t="e">
        <f t="shared" si="0"/>
        <v>#REF!</v>
      </c>
      <c r="F16" s="118" t="s">
        <v>68</v>
      </c>
      <c r="G16" s="182"/>
      <c r="H16" s="181" t="s">
        <v>147</v>
      </c>
      <c r="I16" s="177" t="s">
        <v>148</v>
      </c>
      <c r="J16" s="178">
        <v>0</v>
      </c>
      <c r="K16" s="178">
        <v>0</v>
      </c>
      <c r="L16" s="282">
        <v>0</v>
      </c>
      <c r="M16" s="62"/>
      <c r="N16" s="62"/>
    </row>
    <row r="17" spans="4:14" ht="72.75" customHeight="1" hidden="1">
      <c r="D17" s="1"/>
      <c r="E17" s="175" t="e">
        <f t="shared" si="0"/>
        <v>#REF!</v>
      </c>
      <c r="F17" s="118" t="s">
        <v>69</v>
      </c>
      <c r="G17" s="182"/>
      <c r="H17" s="181" t="s">
        <v>147</v>
      </c>
      <c r="I17" s="177" t="s">
        <v>70</v>
      </c>
      <c r="J17" s="178">
        <v>0</v>
      </c>
      <c r="K17" s="178">
        <v>0</v>
      </c>
      <c r="L17" s="282">
        <v>0</v>
      </c>
      <c r="M17" s="62"/>
      <c r="N17" s="62"/>
    </row>
    <row r="18" spans="4:14" ht="88.5" customHeight="1" hidden="1">
      <c r="D18" s="1"/>
      <c r="E18" s="175" t="e">
        <f t="shared" si="0"/>
        <v>#REF!</v>
      </c>
      <c r="F18" s="118" t="s">
        <v>1</v>
      </c>
      <c r="G18" s="182"/>
      <c r="H18" s="181" t="s">
        <v>147</v>
      </c>
      <c r="I18" s="177" t="s">
        <v>73</v>
      </c>
      <c r="J18" s="178">
        <v>0</v>
      </c>
      <c r="K18" s="178">
        <v>0</v>
      </c>
      <c r="L18" s="282">
        <v>0</v>
      </c>
      <c r="M18" s="62"/>
      <c r="N18" s="62"/>
    </row>
    <row r="19" spans="4:14" ht="42" customHeight="1" hidden="1">
      <c r="D19" s="1"/>
      <c r="E19" s="175" t="e">
        <f t="shared" si="0"/>
        <v>#REF!</v>
      </c>
      <c r="F19" s="118" t="s">
        <v>71</v>
      </c>
      <c r="G19" s="182"/>
      <c r="H19" s="181" t="s">
        <v>147</v>
      </c>
      <c r="I19" s="177">
        <v>851</v>
      </c>
      <c r="J19" s="178">
        <v>0</v>
      </c>
      <c r="K19" s="178">
        <v>0</v>
      </c>
      <c r="L19" s="282">
        <v>0</v>
      </c>
      <c r="M19" s="62"/>
      <c r="N19" s="62"/>
    </row>
    <row r="20" spans="4:14" ht="52.5" customHeight="1" hidden="1">
      <c r="D20" s="1"/>
      <c r="E20" s="175" t="e">
        <f t="shared" si="0"/>
        <v>#REF!</v>
      </c>
      <c r="F20" s="118" t="s">
        <v>72</v>
      </c>
      <c r="G20" s="182"/>
      <c r="H20" s="181" t="s">
        <v>147</v>
      </c>
      <c r="I20" s="177">
        <v>852</v>
      </c>
      <c r="J20" s="178">
        <v>0</v>
      </c>
      <c r="K20" s="178">
        <v>0</v>
      </c>
      <c r="L20" s="282">
        <v>0</v>
      </c>
      <c r="M20" s="62"/>
      <c r="N20" s="62"/>
    </row>
    <row r="21" spans="4:14" ht="251.25" customHeight="1">
      <c r="D21" s="1"/>
      <c r="E21" s="183">
        <v>1</v>
      </c>
      <c r="F21" s="184" t="s">
        <v>178</v>
      </c>
      <c r="G21" s="184" t="s">
        <v>178</v>
      </c>
      <c r="H21" s="183" t="s">
        <v>117</v>
      </c>
      <c r="I21" s="183"/>
      <c r="J21" s="185">
        <v>6752545.1</v>
      </c>
      <c r="K21" s="185">
        <f>K22+K34+K46+K52</f>
        <v>4934401.300000001</v>
      </c>
      <c r="L21" s="284">
        <f>K21/J21*100</f>
        <v>73.07468853484593</v>
      </c>
      <c r="M21" s="99"/>
      <c r="N21" s="62"/>
    </row>
    <row r="22" spans="4:14" ht="165" customHeight="1">
      <c r="D22" s="1"/>
      <c r="E22" s="183" t="s">
        <v>166</v>
      </c>
      <c r="F22" s="184" t="s">
        <v>213</v>
      </c>
      <c r="G22" s="184" t="s">
        <v>205</v>
      </c>
      <c r="H22" s="186" t="s">
        <v>206</v>
      </c>
      <c r="I22" s="183" t="s">
        <v>49</v>
      </c>
      <c r="J22" s="187">
        <v>1330232.32</v>
      </c>
      <c r="K22" s="187">
        <f>K23+++K24+K25++K28+K29+K32+K33</f>
        <v>1395885.2200000002</v>
      </c>
      <c r="L22" s="284">
        <f aca="true" t="shared" si="1" ref="L22:L75">K22/J22*100</f>
        <v>104.9354461632687</v>
      </c>
      <c r="M22" s="99"/>
      <c r="N22" s="62"/>
    </row>
    <row r="23" spans="4:14" ht="183.75" customHeight="1">
      <c r="D23" s="1"/>
      <c r="E23" s="183"/>
      <c r="F23" s="118" t="s">
        <v>135</v>
      </c>
      <c r="G23" s="118" t="s">
        <v>135</v>
      </c>
      <c r="H23" s="181" t="s">
        <v>126</v>
      </c>
      <c r="I23" s="177" t="s">
        <v>67</v>
      </c>
      <c r="J23" s="178">
        <v>428201.4</v>
      </c>
      <c r="K23" s="178">
        <v>428201.4</v>
      </c>
      <c r="L23" s="199">
        <f t="shared" si="1"/>
        <v>100</v>
      </c>
      <c r="M23" s="99"/>
      <c r="N23" s="62"/>
    </row>
    <row r="24" spans="4:14" ht="245.25" customHeight="1">
      <c r="D24" s="1"/>
      <c r="E24" s="183"/>
      <c r="F24" s="117" t="s">
        <v>186</v>
      </c>
      <c r="G24" s="117" t="s">
        <v>186</v>
      </c>
      <c r="H24" s="181" t="s">
        <v>126</v>
      </c>
      <c r="I24" s="177" t="s">
        <v>133</v>
      </c>
      <c r="J24" s="178">
        <v>123985.26</v>
      </c>
      <c r="K24" s="178">
        <v>123697.97</v>
      </c>
      <c r="L24" s="199">
        <f t="shared" si="1"/>
        <v>99.76828697217718</v>
      </c>
      <c r="M24" s="99"/>
      <c r="N24" s="62"/>
    </row>
    <row r="25" spans="4:14" ht="144.75" customHeight="1">
      <c r="D25" s="1"/>
      <c r="E25" s="183"/>
      <c r="F25" s="118" t="s">
        <v>1</v>
      </c>
      <c r="G25" s="118" t="s">
        <v>1</v>
      </c>
      <c r="H25" s="181" t="s">
        <v>127</v>
      </c>
      <c r="I25" s="177" t="s">
        <v>73</v>
      </c>
      <c r="J25" s="178">
        <v>531340.19</v>
      </c>
      <c r="K25" s="178">
        <v>531340.19</v>
      </c>
      <c r="L25" s="199">
        <f t="shared" si="1"/>
        <v>100</v>
      </c>
      <c r="M25" s="99"/>
      <c r="N25" s="62"/>
    </row>
    <row r="26" spans="4:14" ht="114" customHeight="1" hidden="1">
      <c r="D26" s="1"/>
      <c r="E26" s="183"/>
      <c r="F26" s="118" t="s">
        <v>71</v>
      </c>
      <c r="G26" s="118" t="s">
        <v>1</v>
      </c>
      <c r="H26" s="181" t="s">
        <v>127</v>
      </c>
      <c r="I26" s="177">
        <v>851</v>
      </c>
      <c r="J26" s="178"/>
      <c r="K26" s="178"/>
      <c r="L26" s="199" t="e">
        <f t="shared" si="1"/>
        <v>#DIV/0!</v>
      </c>
      <c r="M26" s="99"/>
      <c r="N26" s="62"/>
    </row>
    <row r="27" spans="4:14" ht="99" customHeight="1" hidden="1">
      <c r="D27" s="1"/>
      <c r="E27" s="183"/>
      <c r="F27" s="118" t="s">
        <v>72</v>
      </c>
      <c r="G27" s="118" t="s">
        <v>71</v>
      </c>
      <c r="H27" s="181" t="s">
        <v>127</v>
      </c>
      <c r="I27" s="177">
        <v>852</v>
      </c>
      <c r="J27" s="178"/>
      <c r="K27" s="178"/>
      <c r="L27" s="199" t="e">
        <f t="shared" si="1"/>
        <v>#DIV/0!</v>
      </c>
      <c r="M27" s="99"/>
      <c r="N27" s="62"/>
    </row>
    <row r="28" spans="4:14" ht="99" customHeight="1">
      <c r="D28" s="1"/>
      <c r="E28" s="183"/>
      <c r="F28" s="118"/>
      <c r="G28" s="118" t="s">
        <v>238</v>
      </c>
      <c r="H28" s="181" t="s">
        <v>127</v>
      </c>
      <c r="I28" s="177" t="s">
        <v>237</v>
      </c>
      <c r="J28" s="178">
        <v>5000</v>
      </c>
      <c r="K28" s="178">
        <v>5000</v>
      </c>
      <c r="L28" s="199">
        <f t="shared" si="1"/>
        <v>100</v>
      </c>
      <c r="M28" s="99"/>
      <c r="N28" s="62"/>
    </row>
    <row r="29" spans="4:14" ht="165" customHeight="1">
      <c r="D29" s="1"/>
      <c r="E29" s="183"/>
      <c r="F29" s="118"/>
      <c r="G29" s="117" t="s">
        <v>242</v>
      </c>
      <c r="H29" s="181" t="s">
        <v>243</v>
      </c>
      <c r="I29" s="177" t="s">
        <v>245</v>
      </c>
      <c r="J29" s="178">
        <v>269713.66000000003</v>
      </c>
      <c r="K29" s="178">
        <f>K30+K31</f>
        <v>269713.66000000003</v>
      </c>
      <c r="L29" s="199">
        <f t="shared" si="1"/>
        <v>100</v>
      </c>
      <c r="M29" s="99"/>
      <c r="N29" s="62"/>
    </row>
    <row r="30" spans="4:14" ht="165" customHeight="1">
      <c r="D30" s="1"/>
      <c r="E30" s="183"/>
      <c r="F30" s="118"/>
      <c r="G30" s="118" t="s">
        <v>135</v>
      </c>
      <c r="H30" s="181" t="s">
        <v>243</v>
      </c>
      <c r="I30" s="177" t="s">
        <v>67</v>
      </c>
      <c r="J30" s="178">
        <v>207317.95</v>
      </c>
      <c r="K30" s="178">
        <v>207317.95</v>
      </c>
      <c r="L30" s="199">
        <f t="shared" si="1"/>
        <v>100</v>
      </c>
      <c r="M30" s="99"/>
      <c r="N30" s="62"/>
    </row>
    <row r="31" spans="4:14" ht="282" customHeight="1">
      <c r="D31" s="1"/>
      <c r="E31" s="183"/>
      <c r="F31" s="118"/>
      <c r="G31" s="117" t="s">
        <v>186</v>
      </c>
      <c r="H31" s="181" t="s">
        <v>243</v>
      </c>
      <c r="I31" s="177" t="s">
        <v>133</v>
      </c>
      <c r="J31" s="178">
        <v>62395.71</v>
      </c>
      <c r="K31" s="178">
        <v>62395.71</v>
      </c>
      <c r="L31" s="199">
        <f t="shared" si="1"/>
        <v>100</v>
      </c>
      <c r="M31" s="99"/>
      <c r="N31" s="62"/>
    </row>
    <row r="32" spans="4:14" ht="168" customHeight="1">
      <c r="D32" s="1"/>
      <c r="E32" s="183"/>
      <c r="F32" s="118"/>
      <c r="G32" s="118" t="s">
        <v>1</v>
      </c>
      <c r="H32" s="181" t="s">
        <v>262</v>
      </c>
      <c r="I32" s="177" t="s">
        <v>73</v>
      </c>
      <c r="J32" s="178">
        <v>30732</v>
      </c>
      <c r="K32" s="178">
        <v>30732</v>
      </c>
      <c r="L32" s="199">
        <f t="shared" si="1"/>
        <v>100</v>
      </c>
      <c r="M32" s="99"/>
      <c r="N32" s="62"/>
    </row>
    <row r="33" spans="4:14" ht="198" customHeight="1">
      <c r="D33" s="1"/>
      <c r="E33" s="183"/>
      <c r="F33" s="118"/>
      <c r="G33" s="118" t="s">
        <v>1</v>
      </c>
      <c r="H33" s="181" t="s">
        <v>263</v>
      </c>
      <c r="I33" s="177" t="s">
        <v>73</v>
      </c>
      <c r="J33" s="178">
        <v>7200</v>
      </c>
      <c r="K33" s="178">
        <v>7200</v>
      </c>
      <c r="L33" s="199">
        <f t="shared" si="1"/>
        <v>100</v>
      </c>
      <c r="M33" s="99"/>
      <c r="N33" s="62"/>
    </row>
    <row r="34" spans="4:14" ht="244.5" customHeight="1">
      <c r="D34" s="1"/>
      <c r="E34" s="183" t="s">
        <v>151</v>
      </c>
      <c r="F34" s="188" t="s">
        <v>179</v>
      </c>
      <c r="G34" s="188" t="s">
        <v>179</v>
      </c>
      <c r="H34" s="186" t="s">
        <v>122</v>
      </c>
      <c r="I34" s="183"/>
      <c r="J34" s="187">
        <v>1114600</v>
      </c>
      <c r="K34" s="187">
        <f>K35+K43</f>
        <v>114600</v>
      </c>
      <c r="L34" s="284">
        <f t="shared" si="1"/>
        <v>10.281715413601292</v>
      </c>
      <c r="M34" s="99"/>
      <c r="N34" s="62"/>
    </row>
    <row r="35" spans="4:14" ht="250.5" customHeight="1">
      <c r="D35" s="1"/>
      <c r="E35" s="183"/>
      <c r="F35" s="118" t="s">
        <v>170</v>
      </c>
      <c r="G35" s="118" t="s">
        <v>170</v>
      </c>
      <c r="H35" s="177" t="s">
        <v>136</v>
      </c>
      <c r="I35" s="177" t="s">
        <v>49</v>
      </c>
      <c r="J35" s="178">
        <v>113600</v>
      </c>
      <c r="K35" s="178">
        <f>K36+K37+K38</f>
        <v>113600</v>
      </c>
      <c r="L35" s="199">
        <f t="shared" si="1"/>
        <v>100</v>
      </c>
      <c r="M35" s="99"/>
      <c r="N35" s="62"/>
    </row>
    <row r="36" spans="4:14" ht="195.75" customHeight="1">
      <c r="D36" s="1"/>
      <c r="E36" s="183"/>
      <c r="F36" s="118" t="s">
        <v>204</v>
      </c>
      <c r="G36" s="118" t="s">
        <v>204</v>
      </c>
      <c r="H36" s="177" t="s">
        <v>136</v>
      </c>
      <c r="I36" s="177" t="s">
        <v>67</v>
      </c>
      <c r="J36" s="178">
        <v>86344.1</v>
      </c>
      <c r="K36" s="178">
        <v>86344.1</v>
      </c>
      <c r="L36" s="199">
        <f t="shared" si="1"/>
        <v>100</v>
      </c>
      <c r="M36" s="99"/>
      <c r="N36" s="62"/>
    </row>
    <row r="37" spans="4:14" ht="220.5" customHeight="1">
      <c r="D37" s="1"/>
      <c r="E37" s="183"/>
      <c r="F37" s="117" t="s">
        <v>186</v>
      </c>
      <c r="G37" s="117" t="s">
        <v>186</v>
      </c>
      <c r="H37" s="177" t="s">
        <v>136</v>
      </c>
      <c r="I37" s="177" t="s">
        <v>133</v>
      </c>
      <c r="J37" s="178">
        <v>26075.9</v>
      </c>
      <c r="K37" s="178">
        <v>26075.9</v>
      </c>
      <c r="L37" s="199">
        <f t="shared" si="1"/>
        <v>100</v>
      </c>
      <c r="M37" s="99"/>
      <c r="N37" s="62"/>
    </row>
    <row r="38" spans="4:14" ht="198.75" customHeight="1">
      <c r="D38" s="1"/>
      <c r="E38" s="183"/>
      <c r="F38" s="118" t="s">
        <v>1</v>
      </c>
      <c r="G38" s="118" t="s">
        <v>1</v>
      </c>
      <c r="H38" s="177" t="s">
        <v>136</v>
      </c>
      <c r="I38" s="177" t="s">
        <v>73</v>
      </c>
      <c r="J38" s="178">
        <v>1180</v>
      </c>
      <c r="K38" s="178">
        <v>1180</v>
      </c>
      <c r="L38" s="199">
        <f t="shared" si="1"/>
        <v>100</v>
      </c>
      <c r="M38" s="99"/>
      <c r="N38" s="62"/>
    </row>
    <row r="39" spans="4:14" ht="165" customHeight="1" hidden="1">
      <c r="D39" s="1"/>
      <c r="E39" s="183" t="s">
        <v>152</v>
      </c>
      <c r="F39" s="189" t="s">
        <v>156</v>
      </c>
      <c r="G39" s="118" t="s">
        <v>134</v>
      </c>
      <c r="H39" s="190" t="s">
        <v>122</v>
      </c>
      <c r="I39" s="183"/>
      <c r="J39" s="187">
        <v>23.450000000000003</v>
      </c>
      <c r="K39" s="187">
        <f>K40</f>
        <v>23.450000000000003</v>
      </c>
      <c r="L39" s="199">
        <f t="shared" si="1"/>
        <v>100</v>
      </c>
      <c r="M39" s="99"/>
      <c r="N39" s="62"/>
    </row>
    <row r="40" spans="4:14" ht="190.5" customHeight="1" hidden="1">
      <c r="D40" s="1"/>
      <c r="E40" s="183"/>
      <c r="F40" s="191" t="s">
        <v>129</v>
      </c>
      <c r="G40" s="118" t="s">
        <v>1</v>
      </c>
      <c r="H40" s="192" t="s">
        <v>123</v>
      </c>
      <c r="I40" s="177" t="s">
        <v>49</v>
      </c>
      <c r="J40" s="178">
        <v>23.450000000000003</v>
      </c>
      <c r="K40" s="178">
        <f>K41+K42</f>
        <v>23.450000000000003</v>
      </c>
      <c r="L40" s="199">
        <f t="shared" si="1"/>
        <v>100</v>
      </c>
      <c r="M40" s="99"/>
      <c r="N40" s="62"/>
    </row>
    <row r="41" spans="4:14" ht="98.25" customHeight="1" hidden="1">
      <c r="D41" s="1"/>
      <c r="E41" s="183"/>
      <c r="F41" s="118" t="s">
        <v>135</v>
      </c>
      <c r="G41" s="118"/>
      <c r="H41" s="192" t="s">
        <v>123</v>
      </c>
      <c r="I41" s="177" t="s">
        <v>67</v>
      </c>
      <c r="J41" s="178">
        <v>18.01</v>
      </c>
      <c r="K41" s="178">
        <v>18.01</v>
      </c>
      <c r="L41" s="199">
        <f t="shared" si="1"/>
        <v>100</v>
      </c>
      <c r="M41" s="99"/>
      <c r="N41" s="62"/>
    </row>
    <row r="42" spans="4:14" ht="86.25" customHeight="1" hidden="1">
      <c r="D42" s="1"/>
      <c r="E42" s="183"/>
      <c r="F42" s="118" t="s">
        <v>134</v>
      </c>
      <c r="G42" s="118"/>
      <c r="H42" s="192" t="s">
        <v>123</v>
      </c>
      <c r="I42" s="177" t="s">
        <v>133</v>
      </c>
      <c r="J42" s="178">
        <v>5.44</v>
      </c>
      <c r="K42" s="178">
        <v>5.44</v>
      </c>
      <c r="L42" s="199">
        <f t="shared" si="1"/>
        <v>100</v>
      </c>
      <c r="M42" s="99"/>
      <c r="N42" s="62"/>
    </row>
    <row r="43" spans="4:14" ht="190.5" customHeight="1">
      <c r="D43" s="1"/>
      <c r="E43" s="183"/>
      <c r="F43" s="118"/>
      <c r="G43" s="118" t="s">
        <v>179</v>
      </c>
      <c r="H43" s="192" t="s">
        <v>264</v>
      </c>
      <c r="I43" s="177" t="s">
        <v>49</v>
      </c>
      <c r="J43" s="178">
        <v>1001000</v>
      </c>
      <c r="K43" s="178">
        <f>K44+K45</f>
        <v>1000</v>
      </c>
      <c r="L43" s="199">
        <f t="shared" si="1"/>
        <v>0.0999000999000999</v>
      </c>
      <c r="M43" s="99"/>
      <c r="N43" s="62"/>
    </row>
    <row r="44" spans="4:14" ht="151.5" customHeight="1">
      <c r="D44" s="1"/>
      <c r="E44" s="183"/>
      <c r="F44" s="118"/>
      <c r="G44" s="118" t="s">
        <v>1</v>
      </c>
      <c r="H44" s="192" t="s">
        <v>264</v>
      </c>
      <c r="I44" s="177" t="s">
        <v>73</v>
      </c>
      <c r="J44" s="178">
        <v>1000000</v>
      </c>
      <c r="K44" s="178">
        <v>0</v>
      </c>
      <c r="L44" s="199">
        <f t="shared" si="1"/>
        <v>0</v>
      </c>
      <c r="M44" s="99"/>
      <c r="N44" s="62"/>
    </row>
    <row r="45" spans="4:14" ht="86.25" customHeight="1">
      <c r="D45" s="1"/>
      <c r="E45" s="183"/>
      <c r="F45" s="118"/>
      <c r="G45" s="118" t="s">
        <v>111</v>
      </c>
      <c r="H45" s="192" t="s">
        <v>264</v>
      </c>
      <c r="I45" s="177" t="s">
        <v>132</v>
      </c>
      <c r="J45" s="178">
        <v>1000</v>
      </c>
      <c r="K45" s="178">
        <v>1000</v>
      </c>
      <c r="L45" s="199">
        <f t="shared" si="1"/>
        <v>100</v>
      </c>
      <c r="M45" s="99"/>
      <c r="N45" s="62"/>
    </row>
    <row r="46" spans="4:14" ht="213.75" customHeight="1">
      <c r="D46" s="1"/>
      <c r="E46" s="183" t="s">
        <v>152</v>
      </c>
      <c r="F46" s="184" t="s">
        <v>180</v>
      </c>
      <c r="G46" s="184" t="s">
        <v>180</v>
      </c>
      <c r="H46" s="190" t="s">
        <v>159</v>
      </c>
      <c r="I46" s="183"/>
      <c r="J46" s="187">
        <v>1160590</v>
      </c>
      <c r="K46" s="187">
        <f>K47+K50</f>
        <v>960590</v>
      </c>
      <c r="L46" s="284">
        <f t="shared" si="1"/>
        <v>82.7673855538993</v>
      </c>
      <c r="M46" s="99"/>
      <c r="N46" s="62"/>
    </row>
    <row r="47" spans="4:14" ht="116.25" customHeight="1">
      <c r="D47" s="1"/>
      <c r="E47" s="183"/>
      <c r="F47" s="193" t="s">
        <v>157</v>
      </c>
      <c r="G47" s="194" t="s">
        <v>157</v>
      </c>
      <c r="H47" s="192" t="s">
        <v>159</v>
      </c>
      <c r="I47" s="177"/>
      <c r="J47" s="178">
        <v>1102590</v>
      </c>
      <c r="K47" s="178">
        <f>K48</f>
        <v>902590</v>
      </c>
      <c r="L47" s="199">
        <f t="shared" si="1"/>
        <v>81.86089117441661</v>
      </c>
      <c r="M47" s="99"/>
      <c r="N47" s="62"/>
    </row>
    <row r="48" spans="4:14" ht="215.25" customHeight="1">
      <c r="D48" s="1"/>
      <c r="E48" s="183"/>
      <c r="F48" s="195" t="s">
        <v>158</v>
      </c>
      <c r="G48" s="196" t="s">
        <v>231</v>
      </c>
      <c r="H48" s="192" t="s">
        <v>160</v>
      </c>
      <c r="I48" s="177" t="s">
        <v>49</v>
      </c>
      <c r="J48" s="178">
        <v>1102590</v>
      </c>
      <c r="K48" s="178">
        <f>K49</f>
        <v>902590</v>
      </c>
      <c r="L48" s="199">
        <f t="shared" si="1"/>
        <v>81.86089117441661</v>
      </c>
      <c r="M48" s="99"/>
      <c r="N48" s="62"/>
    </row>
    <row r="49" spans="4:14" ht="140.25" customHeight="1">
      <c r="D49" s="1"/>
      <c r="E49" s="183"/>
      <c r="F49" s="118" t="s">
        <v>1</v>
      </c>
      <c r="G49" s="197" t="s">
        <v>1</v>
      </c>
      <c r="H49" s="192" t="s">
        <v>160</v>
      </c>
      <c r="I49" s="177" t="s">
        <v>73</v>
      </c>
      <c r="J49" s="178">
        <v>1102590</v>
      </c>
      <c r="K49" s="178">
        <v>902590</v>
      </c>
      <c r="L49" s="199">
        <f t="shared" si="1"/>
        <v>81.86089117441661</v>
      </c>
      <c r="M49" s="99"/>
      <c r="N49" s="62"/>
    </row>
    <row r="50" spans="4:14" ht="316.5" customHeight="1">
      <c r="D50" s="1"/>
      <c r="E50" s="183"/>
      <c r="F50" s="118"/>
      <c r="G50" s="197" t="s">
        <v>265</v>
      </c>
      <c r="H50" s="192" t="s">
        <v>266</v>
      </c>
      <c r="I50" s="177" t="s">
        <v>49</v>
      </c>
      <c r="J50" s="178">
        <v>58000</v>
      </c>
      <c r="K50" s="178">
        <f>K51</f>
        <v>58000</v>
      </c>
      <c r="L50" s="199">
        <f t="shared" si="1"/>
        <v>100</v>
      </c>
      <c r="M50" s="99"/>
      <c r="N50" s="62"/>
    </row>
    <row r="51" spans="4:14" ht="140.25" customHeight="1">
      <c r="D51" s="1"/>
      <c r="E51" s="183"/>
      <c r="F51" s="118"/>
      <c r="G51" s="197" t="s">
        <v>1</v>
      </c>
      <c r="H51" s="192" t="s">
        <v>266</v>
      </c>
      <c r="I51" s="177" t="s">
        <v>73</v>
      </c>
      <c r="J51" s="178">
        <v>58000</v>
      </c>
      <c r="K51" s="178">
        <v>58000</v>
      </c>
      <c r="L51" s="199">
        <f t="shared" si="1"/>
        <v>100</v>
      </c>
      <c r="M51" s="99"/>
      <c r="N51" s="62"/>
    </row>
    <row r="52" spans="4:14" ht="134.25" customHeight="1">
      <c r="D52" s="1"/>
      <c r="E52" s="183" t="s">
        <v>153</v>
      </c>
      <c r="F52" s="184" t="s">
        <v>181</v>
      </c>
      <c r="G52" s="184" t="s">
        <v>181</v>
      </c>
      <c r="H52" s="183" t="s">
        <v>118</v>
      </c>
      <c r="I52" s="190" t="s">
        <v>49</v>
      </c>
      <c r="J52" s="187">
        <v>3147122.78</v>
      </c>
      <c r="K52" s="187">
        <f>K53+K60</f>
        <v>2463326.08</v>
      </c>
      <c r="L52" s="284">
        <f t="shared" si="1"/>
        <v>78.2723221240196</v>
      </c>
      <c r="M52" s="99"/>
      <c r="N52" s="62"/>
    </row>
    <row r="53" spans="4:14" ht="154.5" customHeight="1">
      <c r="D53" s="1"/>
      <c r="E53" s="183"/>
      <c r="F53" s="194" t="s">
        <v>214</v>
      </c>
      <c r="G53" s="194" t="s">
        <v>232</v>
      </c>
      <c r="H53" s="183" t="s">
        <v>120</v>
      </c>
      <c r="I53" s="183" t="s">
        <v>49</v>
      </c>
      <c r="J53" s="187">
        <v>1479869.15</v>
      </c>
      <c r="K53" s="187">
        <f>K54++K55+K56+K57+K58+K59</f>
        <v>796078.58</v>
      </c>
      <c r="L53" s="284">
        <f t="shared" si="1"/>
        <v>53.793849273768565</v>
      </c>
      <c r="M53" s="99"/>
      <c r="N53" s="62"/>
    </row>
    <row r="54" spans="4:14" ht="168.75" customHeight="1">
      <c r="D54" s="1"/>
      <c r="E54" s="183"/>
      <c r="F54" s="118" t="s">
        <v>131</v>
      </c>
      <c r="G54" s="118" t="s">
        <v>131</v>
      </c>
      <c r="H54" s="177" t="s">
        <v>120</v>
      </c>
      <c r="I54" s="105" t="s">
        <v>73</v>
      </c>
      <c r="J54" s="106">
        <v>1405823.15</v>
      </c>
      <c r="K54" s="106">
        <v>722192.97</v>
      </c>
      <c r="L54" s="199">
        <f t="shared" si="1"/>
        <v>51.37153773573867</v>
      </c>
      <c r="M54" s="99"/>
      <c r="N54" s="62"/>
    </row>
    <row r="55" spans="4:14" ht="114" customHeight="1">
      <c r="D55" s="1"/>
      <c r="E55" s="183"/>
      <c r="F55" s="118"/>
      <c r="G55" s="118" t="s">
        <v>236</v>
      </c>
      <c r="H55" s="177" t="s">
        <v>120</v>
      </c>
      <c r="I55" s="105" t="s">
        <v>237</v>
      </c>
      <c r="J55" s="106">
        <v>35000</v>
      </c>
      <c r="K55" s="106">
        <v>35000</v>
      </c>
      <c r="L55" s="199">
        <f t="shared" si="1"/>
        <v>100</v>
      </c>
      <c r="M55" s="99"/>
      <c r="N55" s="62"/>
    </row>
    <row r="56" spans="4:14" ht="96" customHeight="1">
      <c r="D56" s="1"/>
      <c r="E56" s="183"/>
      <c r="F56" s="118" t="s">
        <v>111</v>
      </c>
      <c r="G56" s="118" t="s">
        <v>111</v>
      </c>
      <c r="H56" s="177" t="s">
        <v>120</v>
      </c>
      <c r="I56" s="177" t="s">
        <v>132</v>
      </c>
      <c r="J56" s="178">
        <v>10000</v>
      </c>
      <c r="K56" s="178">
        <v>10000</v>
      </c>
      <c r="L56" s="199">
        <f t="shared" si="1"/>
        <v>100</v>
      </c>
      <c r="M56" s="99"/>
      <c r="N56" s="62"/>
    </row>
    <row r="57" spans="4:14" ht="146.25" customHeight="1">
      <c r="D57" s="1"/>
      <c r="E57" s="183"/>
      <c r="F57" s="118" t="s">
        <v>71</v>
      </c>
      <c r="G57" s="118" t="s">
        <v>71</v>
      </c>
      <c r="H57" s="177" t="s">
        <v>120</v>
      </c>
      <c r="I57" s="177" t="s">
        <v>74</v>
      </c>
      <c r="J57" s="178">
        <v>17232</v>
      </c>
      <c r="K57" s="178">
        <v>17232</v>
      </c>
      <c r="L57" s="199">
        <f t="shared" si="1"/>
        <v>100</v>
      </c>
      <c r="M57" s="99"/>
      <c r="N57" s="62"/>
    </row>
    <row r="58" spans="4:14" ht="116.25" customHeight="1">
      <c r="D58" s="1"/>
      <c r="E58" s="183"/>
      <c r="F58" s="118" t="s">
        <v>72</v>
      </c>
      <c r="G58" s="118" t="s">
        <v>72</v>
      </c>
      <c r="H58" s="177" t="s">
        <v>120</v>
      </c>
      <c r="I58" s="177" t="s">
        <v>2</v>
      </c>
      <c r="J58" s="178">
        <v>5314</v>
      </c>
      <c r="K58" s="178">
        <v>5314</v>
      </c>
      <c r="L58" s="199">
        <f t="shared" si="1"/>
        <v>100</v>
      </c>
      <c r="M58" s="99"/>
      <c r="N58" s="62"/>
    </row>
    <row r="59" spans="4:14" ht="80.25" customHeight="1">
      <c r="D59" s="1"/>
      <c r="E59" s="183"/>
      <c r="F59" s="118" t="s">
        <v>163</v>
      </c>
      <c r="G59" s="118" t="s">
        <v>163</v>
      </c>
      <c r="H59" s="177" t="s">
        <v>120</v>
      </c>
      <c r="I59" s="177" t="s">
        <v>162</v>
      </c>
      <c r="J59" s="178">
        <v>6500</v>
      </c>
      <c r="K59" s="178">
        <v>6339.61</v>
      </c>
      <c r="L59" s="199">
        <f t="shared" si="1"/>
        <v>97.53246153846153</v>
      </c>
      <c r="M59" s="99"/>
      <c r="N59" s="62"/>
    </row>
    <row r="60" spans="4:14" ht="233.25" customHeight="1">
      <c r="D60" s="1"/>
      <c r="E60" s="183"/>
      <c r="F60" s="194" t="s">
        <v>182</v>
      </c>
      <c r="G60" s="194" t="s">
        <v>233</v>
      </c>
      <c r="H60" s="183" t="s">
        <v>118</v>
      </c>
      <c r="I60" s="183" t="s">
        <v>49</v>
      </c>
      <c r="J60" s="187">
        <v>1667253.63</v>
      </c>
      <c r="K60" s="187">
        <f>K61++K62+K63+K66+K67+K68</f>
        <v>1667247.5</v>
      </c>
      <c r="L60" s="284">
        <f t="shared" si="1"/>
        <v>99.99963232948548</v>
      </c>
      <c r="M60" s="99"/>
      <c r="N60" s="62"/>
    </row>
    <row r="61" spans="4:14" ht="165" customHeight="1">
      <c r="D61" s="1"/>
      <c r="E61" s="183"/>
      <c r="F61" s="118" t="s">
        <v>215</v>
      </c>
      <c r="G61" s="118" t="s">
        <v>135</v>
      </c>
      <c r="H61" s="177" t="s">
        <v>119</v>
      </c>
      <c r="I61" s="198" t="s">
        <v>67</v>
      </c>
      <c r="J61" s="199">
        <v>35789.4</v>
      </c>
      <c r="K61" s="178">
        <v>35789.4</v>
      </c>
      <c r="L61" s="199">
        <f t="shared" si="1"/>
        <v>100</v>
      </c>
      <c r="M61" s="100"/>
      <c r="N61" s="62"/>
    </row>
    <row r="62" spans="4:14" ht="219.75" customHeight="1">
      <c r="D62" s="1"/>
      <c r="E62" s="183"/>
      <c r="F62" s="117" t="s">
        <v>216</v>
      </c>
      <c r="G62" s="117" t="s">
        <v>186</v>
      </c>
      <c r="H62" s="177" t="s">
        <v>119</v>
      </c>
      <c r="I62" s="198" t="s">
        <v>133</v>
      </c>
      <c r="J62" s="199">
        <v>10011.63</v>
      </c>
      <c r="K62" s="178">
        <v>10011.63</v>
      </c>
      <c r="L62" s="199">
        <f t="shared" si="1"/>
        <v>100</v>
      </c>
      <c r="M62" s="100"/>
      <c r="N62" s="62"/>
    </row>
    <row r="63" spans="4:14" ht="87.75" customHeight="1">
      <c r="D63" s="1"/>
      <c r="E63" s="183"/>
      <c r="F63" s="117"/>
      <c r="G63" s="117" t="s">
        <v>242</v>
      </c>
      <c r="H63" s="177" t="s">
        <v>246</v>
      </c>
      <c r="I63" s="198" t="s">
        <v>245</v>
      </c>
      <c r="J63" s="199">
        <v>83212.72</v>
      </c>
      <c r="K63" s="199">
        <f>K64+K65</f>
        <v>83212.72</v>
      </c>
      <c r="L63" s="199">
        <f t="shared" si="1"/>
        <v>100</v>
      </c>
      <c r="M63" s="100"/>
      <c r="N63" s="62"/>
    </row>
    <row r="64" spans="4:14" ht="153.75" customHeight="1">
      <c r="D64" s="1"/>
      <c r="E64" s="183"/>
      <c r="F64" s="117"/>
      <c r="G64" s="118" t="s">
        <v>135</v>
      </c>
      <c r="H64" s="177" t="s">
        <v>246</v>
      </c>
      <c r="I64" s="198" t="s">
        <v>67</v>
      </c>
      <c r="J64" s="199">
        <v>63911.47</v>
      </c>
      <c r="K64" s="178">
        <v>63911.47</v>
      </c>
      <c r="L64" s="199">
        <f t="shared" si="1"/>
        <v>100</v>
      </c>
      <c r="M64" s="100"/>
      <c r="N64" s="62"/>
    </row>
    <row r="65" spans="4:14" ht="237.75" customHeight="1">
      <c r="D65" s="1"/>
      <c r="E65" s="183"/>
      <c r="F65" s="117"/>
      <c r="G65" s="117" t="s">
        <v>186</v>
      </c>
      <c r="H65" s="177" t="s">
        <v>246</v>
      </c>
      <c r="I65" s="198" t="s">
        <v>133</v>
      </c>
      <c r="J65" s="199">
        <v>19301.25</v>
      </c>
      <c r="K65" s="178">
        <v>19301.25</v>
      </c>
      <c r="L65" s="199">
        <f t="shared" si="1"/>
        <v>100</v>
      </c>
      <c r="M65" s="100"/>
      <c r="N65" s="62"/>
    </row>
    <row r="66" spans="4:14" ht="165.75" customHeight="1">
      <c r="D66" s="1"/>
      <c r="E66" s="183"/>
      <c r="F66" s="117"/>
      <c r="G66" s="118" t="s">
        <v>135</v>
      </c>
      <c r="H66" s="177" t="s">
        <v>120</v>
      </c>
      <c r="I66" s="198" t="s">
        <v>67</v>
      </c>
      <c r="J66" s="199">
        <v>434337.98</v>
      </c>
      <c r="K66" s="178">
        <v>434337.98</v>
      </c>
      <c r="L66" s="199">
        <f t="shared" si="1"/>
        <v>100</v>
      </c>
      <c r="M66" s="100"/>
      <c r="N66" s="62"/>
    </row>
    <row r="67" spans="4:14" ht="210.75" customHeight="1">
      <c r="D67" s="1"/>
      <c r="E67" s="183"/>
      <c r="F67" s="117"/>
      <c r="G67" s="117" t="s">
        <v>186</v>
      </c>
      <c r="H67" s="177" t="s">
        <v>120</v>
      </c>
      <c r="I67" s="198" t="s">
        <v>133</v>
      </c>
      <c r="J67" s="199">
        <v>126917.38</v>
      </c>
      <c r="K67" s="178">
        <v>126911.25</v>
      </c>
      <c r="L67" s="199">
        <f t="shared" si="1"/>
        <v>99.99517008624035</v>
      </c>
      <c r="M67" s="100"/>
      <c r="N67" s="62"/>
    </row>
    <row r="68" spans="4:14" ht="105.75" customHeight="1">
      <c r="D68" s="1"/>
      <c r="E68" s="183"/>
      <c r="F68" s="117"/>
      <c r="G68" s="117" t="s">
        <v>242</v>
      </c>
      <c r="H68" s="177" t="s">
        <v>244</v>
      </c>
      <c r="I68" s="198" t="s">
        <v>245</v>
      </c>
      <c r="J68" s="199">
        <v>976984.52</v>
      </c>
      <c r="K68" s="199">
        <f>K69+K70</f>
        <v>976984.52</v>
      </c>
      <c r="L68" s="199">
        <f t="shared" si="1"/>
        <v>100</v>
      </c>
      <c r="M68" s="100"/>
      <c r="N68" s="62"/>
    </row>
    <row r="69" spans="4:14" ht="183.75" customHeight="1">
      <c r="D69" s="1"/>
      <c r="E69" s="183"/>
      <c r="F69" s="117"/>
      <c r="G69" s="118" t="s">
        <v>135</v>
      </c>
      <c r="H69" s="177" t="s">
        <v>244</v>
      </c>
      <c r="I69" s="198" t="s">
        <v>67</v>
      </c>
      <c r="J69" s="199">
        <v>750372.1</v>
      </c>
      <c r="K69" s="178">
        <v>750372.1</v>
      </c>
      <c r="L69" s="199">
        <f t="shared" si="1"/>
        <v>100</v>
      </c>
      <c r="M69" s="100"/>
      <c r="N69" s="62"/>
    </row>
    <row r="70" spans="4:14" ht="201.75" customHeight="1">
      <c r="D70" s="1"/>
      <c r="E70" s="183"/>
      <c r="F70" s="117"/>
      <c r="G70" s="117" t="s">
        <v>186</v>
      </c>
      <c r="H70" s="177" t="s">
        <v>244</v>
      </c>
      <c r="I70" s="198" t="s">
        <v>133</v>
      </c>
      <c r="J70" s="199">
        <v>226612.42</v>
      </c>
      <c r="K70" s="178">
        <v>226612.42</v>
      </c>
      <c r="L70" s="199">
        <f t="shared" si="1"/>
        <v>100</v>
      </c>
      <c r="M70" s="100"/>
      <c r="N70" s="62"/>
    </row>
    <row r="71" spans="4:14" ht="125.25" customHeight="1">
      <c r="D71" s="1"/>
      <c r="E71" s="183"/>
      <c r="F71" s="194" t="s">
        <v>106</v>
      </c>
      <c r="G71" s="194" t="s">
        <v>106</v>
      </c>
      <c r="H71" s="183" t="s">
        <v>121</v>
      </c>
      <c r="I71" s="183"/>
      <c r="J71" s="187">
        <v>580300.51</v>
      </c>
      <c r="K71" s="187">
        <f>K72</f>
        <v>580300.51</v>
      </c>
      <c r="L71" s="284">
        <f t="shared" si="1"/>
        <v>100</v>
      </c>
      <c r="M71" s="100"/>
      <c r="N71" s="62"/>
    </row>
    <row r="72" spans="4:14" ht="165.75" customHeight="1">
      <c r="D72" s="1"/>
      <c r="E72" s="175"/>
      <c r="F72" s="200" t="s">
        <v>0</v>
      </c>
      <c r="G72" s="201" t="s">
        <v>0</v>
      </c>
      <c r="H72" s="177" t="s">
        <v>149</v>
      </c>
      <c r="I72" s="177" t="s">
        <v>49</v>
      </c>
      <c r="J72" s="178">
        <v>580300.51</v>
      </c>
      <c r="K72" s="178">
        <f>K73++K74</f>
        <v>580300.51</v>
      </c>
      <c r="L72" s="199">
        <f t="shared" si="1"/>
        <v>100</v>
      </c>
      <c r="M72" s="100"/>
      <c r="N72" s="62"/>
    </row>
    <row r="73" spans="4:14" ht="174.75" customHeight="1">
      <c r="D73" s="1"/>
      <c r="E73" s="175"/>
      <c r="F73" s="118" t="s">
        <v>76</v>
      </c>
      <c r="G73" s="118" t="s">
        <v>135</v>
      </c>
      <c r="H73" s="177" t="s">
        <v>149</v>
      </c>
      <c r="I73" s="177" t="s">
        <v>67</v>
      </c>
      <c r="J73" s="178">
        <v>446975.87</v>
      </c>
      <c r="K73" s="178">
        <v>446975.87</v>
      </c>
      <c r="L73" s="199">
        <f t="shared" si="1"/>
        <v>100</v>
      </c>
      <c r="M73" s="100"/>
      <c r="N73" s="62"/>
    </row>
    <row r="74" spans="4:14" ht="203.25" customHeight="1">
      <c r="D74" s="1"/>
      <c r="E74" s="175"/>
      <c r="F74" s="118" t="s">
        <v>134</v>
      </c>
      <c r="G74" s="117" t="s">
        <v>186</v>
      </c>
      <c r="H74" s="177" t="s">
        <v>149</v>
      </c>
      <c r="I74" s="177" t="s">
        <v>133</v>
      </c>
      <c r="J74" s="178">
        <v>133324.64</v>
      </c>
      <c r="K74" s="178">
        <v>133324.64</v>
      </c>
      <c r="L74" s="199">
        <f t="shared" si="1"/>
        <v>100</v>
      </c>
      <c r="M74" s="100"/>
      <c r="N74" s="62"/>
    </row>
    <row r="75" spans="4:14" ht="126" customHeight="1">
      <c r="D75" s="1"/>
      <c r="E75" s="257" t="s">
        <v>21</v>
      </c>
      <c r="F75" s="258"/>
      <c r="G75" s="258"/>
      <c r="H75" s="259"/>
      <c r="I75" s="202"/>
      <c r="J75" s="202">
        <v>7332845.609999999</v>
      </c>
      <c r="K75" s="202">
        <f>K21+K71</f>
        <v>5514701.8100000005</v>
      </c>
      <c r="L75" s="284">
        <f t="shared" si="1"/>
        <v>75.2054809728907</v>
      </c>
      <c r="M75" s="99"/>
      <c r="N75" s="62"/>
    </row>
    <row r="76" spans="4:14" ht="70.5">
      <c r="D76" s="1"/>
      <c r="E76" s="104"/>
      <c r="F76" s="104"/>
      <c r="G76" s="104"/>
      <c r="H76" s="104"/>
      <c r="I76" s="104"/>
      <c r="J76" s="104"/>
      <c r="K76" s="104"/>
      <c r="L76" s="99"/>
      <c r="M76" s="99"/>
      <c r="N76" s="62"/>
    </row>
    <row r="77" spans="4:14" ht="53.25">
      <c r="D77" s="1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4:14" ht="53.25">
      <c r="D78" s="1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4:14" ht="53.25">
      <c r="D79" s="1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4:14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sheetProtection/>
  <mergeCells count="7">
    <mergeCell ref="E75:H75"/>
    <mergeCell ref="K3:M3"/>
    <mergeCell ref="E9:K9"/>
    <mergeCell ref="I10:K10"/>
    <mergeCell ref="I4:N6"/>
    <mergeCell ref="K1:M1"/>
    <mergeCell ref="K2:M2"/>
  </mergeCells>
  <printOptions/>
  <pageMargins left="0.25" right="0.25" top="0.75" bottom="0.75" header="0.3" footer="0.3"/>
  <pageSetup fitToHeight="0" fitToWidth="1" horizontalDpi="600" verticalDpi="600" orientation="portrait" paperSize="9" scal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99"/>
  <sheetViews>
    <sheetView tabSelected="1" view="pageBreakPreview" zoomScale="15" zoomScaleNormal="65" zoomScaleSheetLayoutView="15" zoomScalePageLayoutView="0" workbookViewId="0" topLeftCell="A1">
      <selection activeCell="G15" sqref="G15"/>
    </sheetView>
  </sheetViews>
  <sheetFormatPr defaultColWidth="9.00390625" defaultRowHeight="12.75"/>
  <cols>
    <col min="1" max="1" width="25.25390625" style="0" customWidth="1"/>
    <col min="2" max="2" width="53.25390625" style="0" customWidth="1"/>
    <col min="3" max="3" width="255.375" style="0" customWidth="1"/>
    <col min="4" max="4" width="69.25390625" style="0" customWidth="1"/>
    <col min="5" max="5" width="58.375" style="0" customWidth="1"/>
    <col min="6" max="6" width="67.375" style="0" customWidth="1"/>
    <col min="7" max="7" width="103.375" style="0" customWidth="1"/>
    <col min="8" max="8" width="65.75390625" style="0" customWidth="1"/>
    <col min="9" max="9" width="92.00390625" style="0" customWidth="1"/>
    <col min="10" max="10" width="93.125" style="0" customWidth="1"/>
    <col min="11" max="11" width="114.75390625" style="0" customWidth="1"/>
    <col min="12" max="12" width="17.75390625" style="0" customWidth="1"/>
  </cols>
  <sheetData>
    <row r="1" spans="1:16" ht="45" customHeight="1">
      <c r="A1" s="34"/>
      <c r="B1" s="34"/>
      <c r="C1" s="34"/>
      <c r="D1" s="34"/>
      <c r="E1" s="34"/>
      <c r="F1" s="34"/>
      <c r="G1" s="34"/>
      <c r="H1" s="34"/>
      <c r="I1" s="34"/>
      <c r="J1" s="271"/>
      <c r="K1" s="272"/>
      <c r="L1" s="268"/>
      <c r="M1" s="268"/>
      <c r="N1" s="34"/>
      <c r="O1" s="33"/>
      <c r="P1" s="33"/>
    </row>
    <row r="2" spans="1:16" ht="97.5" customHeight="1">
      <c r="A2" s="34"/>
      <c r="B2" s="34"/>
      <c r="C2" s="34"/>
      <c r="D2" s="34"/>
      <c r="E2" s="34"/>
      <c r="F2" s="34"/>
      <c r="G2" s="34"/>
      <c r="H2" s="34"/>
      <c r="I2" s="34"/>
      <c r="J2" s="269" t="s">
        <v>341</v>
      </c>
      <c r="K2" s="270"/>
      <c r="L2" s="34"/>
      <c r="M2" s="34"/>
      <c r="N2" s="34"/>
      <c r="O2" s="33"/>
      <c r="P2" s="33"/>
    </row>
    <row r="3" spans="1:16" ht="37.5" customHeight="1" hidden="1">
      <c r="A3" s="34"/>
      <c r="B3" s="34"/>
      <c r="C3" s="34"/>
      <c r="D3" s="34"/>
      <c r="E3" s="34"/>
      <c r="F3" s="268" t="s">
        <v>342</v>
      </c>
      <c r="G3" s="273"/>
      <c r="H3" s="273"/>
      <c r="I3" s="273"/>
      <c r="J3" s="273"/>
      <c r="K3" s="273"/>
      <c r="L3" s="273"/>
      <c r="M3" s="273"/>
      <c r="N3" s="34"/>
      <c r="O3" s="33"/>
      <c r="P3" s="33"/>
    </row>
    <row r="4" spans="1:16" ht="15" customHeight="1" hidden="1">
      <c r="A4" s="34"/>
      <c r="B4" s="34"/>
      <c r="C4" s="34"/>
      <c r="D4" s="34"/>
      <c r="E4" s="34"/>
      <c r="F4" s="273"/>
      <c r="G4" s="273"/>
      <c r="H4" s="273"/>
      <c r="I4" s="273"/>
      <c r="J4" s="273"/>
      <c r="K4" s="273"/>
      <c r="L4" s="273"/>
      <c r="M4" s="273"/>
      <c r="N4" s="34"/>
      <c r="O4" s="33"/>
      <c r="P4" s="33"/>
    </row>
    <row r="5" spans="1:16" ht="54.75" customHeight="1" hidden="1">
      <c r="A5" s="34"/>
      <c r="B5" s="34"/>
      <c r="C5" s="34"/>
      <c r="D5" s="34"/>
      <c r="E5" s="34"/>
      <c r="F5" s="273"/>
      <c r="G5" s="273"/>
      <c r="H5" s="273"/>
      <c r="I5" s="273"/>
      <c r="J5" s="273"/>
      <c r="K5" s="273"/>
      <c r="L5" s="273"/>
      <c r="M5" s="273"/>
      <c r="N5" s="34"/>
      <c r="O5" s="33"/>
      <c r="P5" s="33"/>
    </row>
    <row r="6" spans="1:16" ht="229.5" customHeight="1">
      <c r="A6" s="34"/>
      <c r="B6" s="34"/>
      <c r="C6" s="34"/>
      <c r="D6" s="34"/>
      <c r="E6" s="34"/>
      <c r="F6" s="273"/>
      <c r="G6" s="273"/>
      <c r="H6" s="273"/>
      <c r="I6" s="273"/>
      <c r="J6" s="273"/>
      <c r="K6" s="273"/>
      <c r="L6" s="273"/>
      <c r="M6" s="273"/>
      <c r="N6" s="34"/>
      <c r="O6" s="33"/>
      <c r="P6" s="33"/>
    </row>
    <row r="7" spans="1:16" ht="72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33"/>
    </row>
    <row r="8" spans="1:16" ht="72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/>
      <c r="P8" s="33"/>
    </row>
    <row r="9" spans="1:16" ht="99" customHeight="1">
      <c r="A9" s="34"/>
      <c r="B9" s="266" t="s">
        <v>336</v>
      </c>
      <c r="C9" s="266"/>
      <c r="D9" s="266"/>
      <c r="E9" s="266"/>
      <c r="F9" s="266"/>
      <c r="G9" s="266"/>
      <c r="H9" s="266"/>
      <c r="I9" s="266"/>
      <c r="J9" s="266"/>
      <c r="K9" s="266"/>
      <c r="L9" s="34"/>
      <c r="M9" s="34"/>
      <c r="N9" s="35"/>
      <c r="O9" s="33"/>
      <c r="P9" s="33"/>
    </row>
    <row r="10" spans="1:16" ht="96.75" customHeight="1">
      <c r="A10" s="34"/>
      <c r="B10" s="203"/>
      <c r="C10" s="203"/>
      <c r="D10" s="203"/>
      <c r="E10" s="203"/>
      <c r="F10" s="203"/>
      <c r="G10" s="204"/>
      <c r="H10" s="267" t="s">
        <v>325</v>
      </c>
      <c r="I10" s="267"/>
      <c r="J10" s="267"/>
      <c r="K10" s="267"/>
      <c r="L10" s="34"/>
      <c r="M10" s="34"/>
      <c r="N10" s="35"/>
      <c r="O10" s="33"/>
      <c r="P10" s="33"/>
    </row>
    <row r="11" spans="1:16" ht="21.75" customHeight="1">
      <c r="A11" s="34"/>
      <c r="B11" s="203"/>
      <c r="C11" s="203"/>
      <c r="D11" s="203"/>
      <c r="E11" s="203"/>
      <c r="F11" s="203"/>
      <c r="G11" s="204"/>
      <c r="H11" s="204"/>
      <c r="I11" s="204"/>
      <c r="J11" s="204"/>
      <c r="K11" s="204"/>
      <c r="L11" s="34"/>
      <c r="M11" s="34"/>
      <c r="N11" s="35"/>
      <c r="O11" s="33"/>
      <c r="P11" s="33"/>
    </row>
    <row r="12" spans="1:16" ht="409.5" customHeight="1">
      <c r="A12" s="34"/>
      <c r="B12" s="205" t="s">
        <v>25</v>
      </c>
      <c r="C12" s="205" t="s">
        <v>26</v>
      </c>
      <c r="D12" s="206" t="s">
        <v>43</v>
      </c>
      <c r="E12" s="206" t="s">
        <v>44</v>
      </c>
      <c r="F12" s="206" t="s">
        <v>45</v>
      </c>
      <c r="G12" s="206" t="s">
        <v>46</v>
      </c>
      <c r="H12" s="206" t="s">
        <v>47</v>
      </c>
      <c r="I12" s="206" t="s">
        <v>326</v>
      </c>
      <c r="J12" s="102" t="s">
        <v>283</v>
      </c>
      <c r="K12" s="207" t="s">
        <v>327</v>
      </c>
      <c r="L12" s="34"/>
      <c r="M12" s="34"/>
      <c r="N12" s="35"/>
      <c r="O12" s="33"/>
      <c r="P12" s="33"/>
    </row>
    <row r="13" spans="1:16" ht="91.5" customHeight="1">
      <c r="A13" s="34"/>
      <c r="B13" s="208">
        <v>1</v>
      </c>
      <c r="C13" s="208">
        <v>2</v>
      </c>
      <c r="D13" s="209" t="s">
        <v>27</v>
      </c>
      <c r="E13" s="209" t="s">
        <v>28</v>
      </c>
      <c r="F13" s="209" t="s">
        <v>29</v>
      </c>
      <c r="G13" s="209" t="s">
        <v>30</v>
      </c>
      <c r="H13" s="209" t="s">
        <v>31</v>
      </c>
      <c r="I13" s="209">
        <v>9</v>
      </c>
      <c r="J13" s="209" t="s">
        <v>145</v>
      </c>
      <c r="K13" s="208">
        <v>9</v>
      </c>
      <c r="L13" s="34"/>
      <c r="M13" s="34"/>
      <c r="N13" s="35"/>
      <c r="O13" s="33"/>
      <c r="P13" s="33"/>
    </row>
    <row r="14" spans="1:16" ht="105.75" customHeight="1">
      <c r="A14" s="34"/>
      <c r="B14" s="210">
        <v>1</v>
      </c>
      <c r="C14" s="193" t="s">
        <v>54</v>
      </c>
      <c r="D14" s="211" t="s">
        <v>48</v>
      </c>
      <c r="E14" s="211" t="s">
        <v>55</v>
      </c>
      <c r="F14" s="211"/>
      <c r="G14" s="211"/>
      <c r="H14" s="211"/>
      <c r="I14" s="212">
        <v>1910532.83</v>
      </c>
      <c r="J14" s="212">
        <f>J15+J20+J34</f>
        <v>1976185.7300000002</v>
      </c>
      <c r="K14" s="212">
        <f>J14/I14*100</f>
        <v>103.43636596917311</v>
      </c>
      <c r="L14" s="34"/>
      <c r="M14" s="34"/>
      <c r="N14" s="35"/>
      <c r="O14" s="33"/>
      <c r="P14" s="33"/>
    </row>
    <row r="15" spans="1:16" ht="267.75" customHeight="1">
      <c r="A15" s="34"/>
      <c r="B15" s="210">
        <f>B14+1</f>
        <v>2</v>
      </c>
      <c r="C15" s="193" t="s">
        <v>107</v>
      </c>
      <c r="D15" s="211" t="s">
        <v>48</v>
      </c>
      <c r="E15" s="211" t="s">
        <v>55</v>
      </c>
      <c r="F15" s="211" t="s">
        <v>56</v>
      </c>
      <c r="G15" s="211"/>
      <c r="H15" s="211"/>
      <c r="I15" s="212">
        <v>580300.51</v>
      </c>
      <c r="J15" s="212">
        <f>J16</f>
        <v>580300.51</v>
      </c>
      <c r="K15" s="212">
        <f aca="true" t="shared" si="0" ref="K15:K78">J15/I15*100</f>
        <v>100</v>
      </c>
      <c r="L15" s="34"/>
      <c r="M15" s="34"/>
      <c r="N15" s="35"/>
      <c r="O15" s="33"/>
      <c r="P15" s="33"/>
    </row>
    <row r="16" spans="1:16" ht="116.25" customHeight="1">
      <c r="A16" s="34"/>
      <c r="B16" s="210">
        <f aca="true" t="shared" si="1" ref="B16:B79">B15+1</f>
        <v>3</v>
      </c>
      <c r="C16" s="195" t="s">
        <v>106</v>
      </c>
      <c r="D16" s="113" t="s">
        <v>48</v>
      </c>
      <c r="E16" s="113" t="s">
        <v>55</v>
      </c>
      <c r="F16" s="113" t="s">
        <v>56</v>
      </c>
      <c r="G16" s="113" t="s">
        <v>121</v>
      </c>
      <c r="H16" s="211"/>
      <c r="I16" s="115">
        <v>580300.51</v>
      </c>
      <c r="J16" s="115">
        <f>J17</f>
        <v>580300.51</v>
      </c>
      <c r="K16" s="115">
        <f t="shared" si="0"/>
        <v>100</v>
      </c>
      <c r="L16" s="67"/>
      <c r="M16" s="34"/>
      <c r="N16" s="35"/>
      <c r="O16" s="33"/>
      <c r="P16" s="33"/>
    </row>
    <row r="17" spans="1:16" ht="203.25" customHeight="1">
      <c r="A17" s="34"/>
      <c r="B17" s="210">
        <f t="shared" si="1"/>
        <v>4</v>
      </c>
      <c r="C17" s="213" t="s">
        <v>0</v>
      </c>
      <c r="D17" s="113" t="s">
        <v>48</v>
      </c>
      <c r="E17" s="113" t="s">
        <v>55</v>
      </c>
      <c r="F17" s="113" t="s">
        <v>56</v>
      </c>
      <c r="G17" s="113" t="s">
        <v>149</v>
      </c>
      <c r="H17" s="113" t="s">
        <v>49</v>
      </c>
      <c r="I17" s="115">
        <v>580300.51</v>
      </c>
      <c r="J17" s="115">
        <f>J18+J19</f>
        <v>580300.51</v>
      </c>
      <c r="K17" s="115">
        <f t="shared" si="0"/>
        <v>100</v>
      </c>
      <c r="L17" s="67"/>
      <c r="M17" s="34"/>
      <c r="N17" s="35"/>
      <c r="O17" s="33"/>
      <c r="P17" s="33"/>
    </row>
    <row r="18" spans="1:16" ht="201" customHeight="1">
      <c r="A18" s="34"/>
      <c r="B18" s="210">
        <f t="shared" si="1"/>
        <v>5</v>
      </c>
      <c r="C18" s="116" t="s">
        <v>135</v>
      </c>
      <c r="D18" s="113" t="s">
        <v>48</v>
      </c>
      <c r="E18" s="113" t="s">
        <v>55</v>
      </c>
      <c r="F18" s="113" t="s">
        <v>56</v>
      </c>
      <c r="G18" s="113" t="s">
        <v>149</v>
      </c>
      <c r="H18" s="113" t="s">
        <v>67</v>
      </c>
      <c r="I18" s="113">
        <v>446975.87</v>
      </c>
      <c r="J18" s="115">
        <v>446975.87</v>
      </c>
      <c r="K18" s="115">
        <f t="shared" si="0"/>
        <v>100</v>
      </c>
      <c r="L18" s="67"/>
      <c r="M18" s="34"/>
      <c r="N18" s="35"/>
      <c r="O18" s="33"/>
      <c r="P18" s="33"/>
    </row>
    <row r="19" spans="1:16" ht="365.25" customHeight="1">
      <c r="A19" s="34"/>
      <c r="B19" s="210">
        <f t="shared" si="1"/>
        <v>6</v>
      </c>
      <c r="C19" s="116" t="s">
        <v>186</v>
      </c>
      <c r="D19" s="113" t="s">
        <v>48</v>
      </c>
      <c r="E19" s="113" t="s">
        <v>55</v>
      </c>
      <c r="F19" s="113" t="s">
        <v>56</v>
      </c>
      <c r="G19" s="113" t="s">
        <v>149</v>
      </c>
      <c r="H19" s="113" t="s">
        <v>133</v>
      </c>
      <c r="I19" s="113">
        <v>133324.64</v>
      </c>
      <c r="J19" s="115">
        <v>133324.64</v>
      </c>
      <c r="K19" s="115">
        <f t="shared" si="0"/>
        <v>100</v>
      </c>
      <c r="L19" s="67"/>
      <c r="M19" s="34"/>
      <c r="N19" s="35"/>
      <c r="O19" s="33"/>
      <c r="P19" s="33"/>
    </row>
    <row r="20" spans="1:16" ht="360.75" customHeight="1">
      <c r="A20" s="34"/>
      <c r="B20" s="210">
        <f t="shared" si="1"/>
        <v>7</v>
      </c>
      <c r="C20" s="116" t="s">
        <v>23</v>
      </c>
      <c r="D20" s="211" t="s">
        <v>48</v>
      </c>
      <c r="E20" s="211" t="s">
        <v>55</v>
      </c>
      <c r="F20" s="211" t="s">
        <v>57</v>
      </c>
      <c r="G20" s="211"/>
      <c r="H20" s="211"/>
      <c r="I20" s="212">
        <v>1323032.32</v>
      </c>
      <c r="J20" s="212">
        <f>J21</f>
        <v>1388685.2200000002</v>
      </c>
      <c r="K20" s="212">
        <f t="shared" si="0"/>
        <v>104.96230507808005</v>
      </c>
      <c r="L20" s="67"/>
      <c r="M20" s="34"/>
      <c r="N20" s="35"/>
      <c r="O20" s="33"/>
      <c r="P20" s="33"/>
    </row>
    <row r="21" spans="1:16" ht="274.5" customHeight="1">
      <c r="A21" s="34"/>
      <c r="B21" s="210">
        <f t="shared" si="1"/>
        <v>8</v>
      </c>
      <c r="C21" s="214" t="s">
        <v>178</v>
      </c>
      <c r="D21" s="113" t="s">
        <v>48</v>
      </c>
      <c r="E21" s="113" t="s">
        <v>55</v>
      </c>
      <c r="F21" s="113" t="s">
        <v>57</v>
      </c>
      <c r="G21" s="113" t="s">
        <v>117</v>
      </c>
      <c r="H21" s="113"/>
      <c r="I21" s="115">
        <v>1323032.32</v>
      </c>
      <c r="J21" s="115">
        <f>J22</f>
        <v>1388685.2200000002</v>
      </c>
      <c r="K21" s="115">
        <f t="shared" si="0"/>
        <v>104.96230507808005</v>
      </c>
      <c r="L21" s="67"/>
      <c r="M21" s="34"/>
      <c r="N21" s="35"/>
      <c r="O21" s="33"/>
      <c r="P21" s="33"/>
    </row>
    <row r="22" spans="1:16" ht="292.5" customHeight="1">
      <c r="A22" s="34"/>
      <c r="B22" s="210">
        <f t="shared" si="1"/>
        <v>9</v>
      </c>
      <c r="C22" s="215" t="s">
        <v>205</v>
      </c>
      <c r="D22" s="113" t="s">
        <v>48</v>
      </c>
      <c r="E22" s="113" t="s">
        <v>55</v>
      </c>
      <c r="F22" s="113" t="s">
        <v>57</v>
      </c>
      <c r="G22" s="114" t="s">
        <v>206</v>
      </c>
      <c r="H22" s="113" t="s">
        <v>49</v>
      </c>
      <c r="I22" s="115">
        <v>1323032.32</v>
      </c>
      <c r="J22" s="115">
        <f>J23+J24+J25+J27+J28+J31</f>
        <v>1388685.2200000002</v>
      </c>
      <c r="K22" s="115">
        <f t="shared" si="0"/>
        <v>104.96230507808005</v>
      </c>
      <c r="L22" s="67"/>
      <c r="M22" s="34"/>
      <c r="N22" s="35"/>
      <c r="O22" s="33"/>
      <c r="P22" s="33"/>
    </row>
    <row r="23" spans="1:16" ht="174.75" customHeight="1">
      <c r="A23" s="34"/>
      <c r="B23" s="210">
        <f t="shared" si="1"/>
        <v>10</v>
      </c>
      <c r="C23" s="116" t="s">
        <v>135</v>
      </c>
      <c r="D23" s="113" t="s">
        <v>48</v>
      </c>
      <c r="E23" s="113" t="s">
        <v>55</v>
      </c>
      <c r="F23" s="113" t="s">
        <v>57</v>
      </c>
      <c r="G23" s="114" t="s">
        <v>126</v>
      </c>
      <c r="H23" s="113" t="s">
        <v>67</v>
      </c>
      <c r="I23" s="113">
        <v>428201.4</v>
      </c>
      <c r="J23" s="115">
        <v>428201.4</v>
      </c>
      <c r="K23" s="115">
        <f t="shared" si="0"/>
        <v>100</v>
      </c>
      <c r="L23" s="67"/>
      <c r="M23" s="34"/>
      <c r="N23" s="35"/>
      <c r="O23" s="33"/>
      <c r="P23" s="33"/>
    </row>
    <row r="24" spans="1:16" ht="337.5" customHeight="1">
      <c r="A24" s="34"/>
      <c r="B24" s="210">
        <f t="shared" si="1"/>
        <v>11</v>
      </c>
      <c r="C24" s="116" t="s">
        <v>186</v>
      </c>
      <c r="D24" s="113" t="s">
        <v>48</v>
      </c>
      <c r="E24" s="113" t="s">
        <v>55</v>
      </c>
      <c r="F24" s="113" t="s">
        <v>57</v>
      </c>
      <c r="G24" s="114" t="s">
        <v>126</v>
      </c>
      <c r="H24" s="113" t="s">
        <v>133</v>
      </c>
      <c r="I24" s="113">
        <v>123985.26</v>
      </c>
      <c r="J24" s="115">
        <v>123697.97</v>
      </c>
      <c r="K24" s="115">
        <f t="shared" si="0"/>
        <v>99.76828697217718</v>
      </c>
      <c r="L24" s="67"/>
      <c r="M24" s="34"/>
      <c r="N24" s="35"/>
      <c r="O24" s="33"/>
      <c r="P24" s="33"/>
    </row>
    <row r="25" spans="1:16" ht="255" customHeight="1">
      <c r="A25" s="34"/>
      <c r="B25" s="210">
        <f t="shared" si="1"/>
        <v>12</v>
      </c>
      <c r="C25" s="116" t="s">
        <v>1</v>
      </c>
      <c r="D25" s="113" t="s">
        <v>48</v>
      </c>
      <c r="E25" s="113" t="s">
        <v>55</v>
      </c>
      <c r="F25" s="113" t="s">
        <v>57</v>
      </c>
      <c r="G25" s="114" t="s">
        <v>127</v>
      </c>
      <c r="H25" s="113" t="s">
        <v>73</v>
      </c>
      <c r="I25" s="113" t="s">
        <v>329</v>
      </c>
      <c r="J25" s="115">
        <v>531340.19</v>
      </c>
      <c r="K25" s="115">
        <f t="shared" si="0"/>
        <v>100</v>
      </c>
      <c r="L25" s="67"/>
      <c r="M25" s="34"/>
      <c r="N25" s="35"/>
      <c r="O25" s="33"/>
      <c r="P25" s="33"/>
    </row>
    <row r="26" spans="1:16" ht="169.5" customHeight="1" hidden="1">
      <c r="A26" s="34"/>
      <c r="B26" s="210">
        <f t="shared" si="1"/>
        <v>13</v>
      </c>
      <c r="C26" s="116" t="s">
        <v>161</v>
      </c>
      <c r="D26" s="113" t="s">
        <v>48</v>
      </c>
      <c r="E26" s="113" t="s">
        <v>55</v>
      </c>
      <c r="F26" s="113" t="s">
        <v>57</v>
      </c>
      <c r="G26" s="114" t="s">
        <v>127</v>
      </c>
      <c r="H26" s="113" t="s">
        <v>162</v>
      </c>
      <c r="I26" s="113">
        <v>0</v>
      </c>
      <c r="J26" s="115"/>
      <c r="K26" s="115" t="e">
        <f t="shared" si="0"/>
        <v>#DIV/0!</v>
      </c>
      <c r="L26" s="67"/>
      <c r="M26" s="34"/>
      <c r="N26" s="35"/>
      <c r="O26" s="33"/>
      <c r="P26" s="33"/>
    </row>
    <row r="27" spans="1:16" ht="117" customHeight="1">
      <c r="A27" s="34"/>
      <c r="B27" s="210">
        <f t="shared" si="1"/>
        <v>14</v>
      </c>
      <c r="C27" s="116" t="s">
        <v>236</v>
      </c>
      <c r="D27" s="113" t="s">
        <v>48</v>
      </c>
      <c r="E27" s="113" t="s">
        <v>55</v>
      </c>
      <c r="F27" s="113" t="s">
        <v>57</v>
      </c>
      <c r="G27" s="114" t="s">
        <v>127</v>
      </c>
      <c r="H27" s="113" t="s">
        <v>237</v>
      </c>
      <c r="I27" s="113">
        <v>5000</v>
      </c>
      <c r="J27" s="115">
        <v>5000</v>
      </c>
      <c r="K27" s="115">
        <f t="shared" si="0"/>
        <v>100</v>
      </c>
      <c r="L27" s="67"/>
      <c r="M27" s="34"/>
      <c r="N27" s="35"/>
      <c r="O27" s="33"/>
      <c r="P27" s="33"/>
    </row>
    <row r="28" spans="1:16" ht="169.5" customHeight="1">
      <c r="A28" s="34"/>
      <c r="B28" s="210">
        <f t="shared" si="1"/>
        <v>15</v>
      </c>
      <c r="C28" s="112" t="s">
        <v>242</v>
      </c>
      <c r="D28" s="113" t="s">
        <v>48</v>
      </c>
      <c r="E28" s="113" t="s">
        <v>55</v>
      </c>
      <c r="F28" s="113" t="s">
        <v>57</v>
      </c>
      <c r="G28" s="114" t="s">
        <v>243</v>
      </c>
      <c r="H28" s="113" t="s">
        <v>245</v>
      </c>
      <c r="I28" s="115">
        <v>269713.66000000003</v>
      </c>
      <c r="J28" s="115">
        <f>J29+J30</f>
        <v>269713.66000000003</v>
      </c>
      <c r="K28" s="115">
        <f t="shared" si="0"/>
        <v>100</v>
      </c>
      <c r="L28" s="67"/>
      <c r="M28" s="34"/>
      <c r="N28" s="35"/>
      <c r="O28" s="33"/>
      <c r="P28" s="33"/>
    </row>
    <row r="29" spans="1:16" ht="169.5" customHeight="1">
      <c r="A29" s="34"/>
      <c r="B29" s="210">
        <f t="shared" si="1"/>
        <v>16</v>
      </c>
      <c r="C29" s="116" t="s">
        <v>135</v>
      </c>
      <c r="D29" s="113" t="s">
        <v>48</v>
      </c>
      <c r="E29" s="113" t="s">
        <v>55</v>
      </c>
      <c r="F29" s="113" t="s">
        <v>57</v>
      </c>
      <c r="G29" s="114" t="s">
        <v>243</v>
      </c>
      <c r="H29" s="113" t="s">
        <v>67</v>
      </c>
      <c r="I29" s="113">
        <v>207317.95</v>
      </c>
      <c r="J29" s="115">
        <v>207317.95</v>
      </c>
      <c r="K29" s="115">
        <f t="shared" si="0"/>
        <v>100</v>
      </c>
      <c r="L29" s="67"/>
      <c r="M29" s="34"/>
      <c r="N29" s="35"/>
      <c r="O29" s="33"/>
      <c r="P29" s="33"/>
    </row>
    <row r="30" spans="1:16" ht="169.5" customHeight="1">
      <c r="A30" s="34"/>
      <c r="B30" s="210">
        <f t="shared" si="1"/>
        <v>17</v>
      </c>
      <c r="C30" s="112" t="s">
        <v>186</v>
      </c>
      <c r="D30" s="113" t="s">
        <v>48</v>
      </c>
      <c r="E30" s="113" t="s">
        <v>55</v>
      </c>
      <c r="F30" s="113" t="s">
        <v>57</v>
      </c>
      <c r="G30" s="114" t="s">
        <v>243</v>
      </c>
      <c r="H30" s="113" t="s">
        <v>133</v>
      </c>
      <c r="I30" s="113">
        <v>62395.71</v>
      </c>
      <c r="J30" s="115">
        <v>62395.71</v>
      </c>
      <c r="K30" s="115">
        <f t="shared" si="0"/>
        <v>100</v>
      </c>
      <c r="L30" s="67"/>
      <c r="M30" s="34"/>
      <c r="N30" s="35"/>
      <c r="O30" s="33"/>
      <c r="P30" s="33"/>
    </row>
    <row r="31" spans="1:16" ht="169.5" customHeight="1">
      <c r="A31" s="34"/>
      <c r="B31" s="210">
        <f t="shared" si="1"/>
        <v>18</v>
      </c>
      <c r="C31" s="112" t="s">
        <v>267</v>
      </c>
      <c r="D31" s="113" t="s">
        <v>48</v>
      </c>
      <c r="E31" s="113" t="s">
        <v>55</v>
      </c>
      <c r="F31" s="113" t="s">
        <v>57</v>
      </c>
      <c r="G31" s="114" t="s">
        <v>262</v>
      </c>
      <c r="H31" s="113" t="s">
        <v>268</v>
      </c>
      <c r="I31" s="115">
        <v>30732</v>
      </c>
      <c r="J31" s="115">
        <f>J32</f>
        <v>30732</v>
      </c>
      <c r="K31" s="115">
        <f t="shared" si="0"/>
        <v>100</v>
      </c>
      <c r="L31" s="67"/>
      <c r="M31" s="34"/>
      <c r="N31" s="35"/>
      <c r="O31" s="33"/>
      <c r="P31" s="33"/>
    </row>
    <row r="32" spans="1:16" ht="169.5" customHeight="1">
      <c r="A32" s="34"/>
      <c r="B32" s="210">
        <f t="shared" si="1"/>
        <v>19</v>
      </c>
      <c r="C32" s="112" t="s">
        <v>269</v>
      </c>
      <c r="D32" s="113" t="s">
        <v>48</v>
      </c>
      <c r="E32" s="113" t="s">
        <v>55</v>
      </c>
      <c r="F32" s="113" t="s">
        <v>57</v>
      </c>
      <c r="G32" s="114" t="s">
        <v>262</v>
      </c>
      <c r="H32" s="113" t="s">
        <v>270</v>
      </c>
      <c r="I32" s="115">
        <v>30732</v>
      </c>
      <c r="J32" s="115">
        <f>J33</f>
        <v>30732</v>
      </c>
      <c r="K32" s="115">
        <f t="shared" si="0"/>
        <v>100</v>
      </c>
      <c r="L32" s="67"/>
      <c r="M32" s="34"/>
      <c r="N32" s="35"/>
      <c r="O32" s="33"/>
      <c r="P32" s="33"/>
    </row>
    <row r="33" spans="1:16" ht="169.5" customHeight="1">
      <c r="A33" s="34"/>
      <c r="B33" s="210">
        <f t="shared" si="1"/>
        <v>20</v>
      </c>
      <c r="C33" s="112" t="s">
        <v>271</v>
      </c>
      <c r="D33" s="113" t="s">
        <v>48</v>
      </c>
      <c r="E33" s="113" t="s">
        <v>55</v>
      </c>
      <c r="F33" s="113" t="s">
        <v>57</v>
      </c>
      <c r="G33" s="114" t="s">
        <v>262</v>
      </c>
      <c r="H33" s="113" t="s">
        <v>73</v>
      </c>
      <c r="I33" s="113" t="s">
        <v>330</v>
      </c>
      <c r="J33" s="115">
        <v>30732</v>
      </c>
      <c r="K33" s="115">
        <f t="shared" si="0"/>
        <v>100</v>
      </c>
      <c r="L33" s="67"/>
      <c r="M33" s="34"/>
      <c r="N33" s="35"/>
      <c r="O33" s="33"/>
      <c r="P33" s="33"/>
    </row>
    <row r="34" spans="1:16" ht="156" customHeight="1">
      <c r="A34" s="34"/>
      <c r="B34" s="210">
        <f t="shared" si="1"/>
        <v>21</v>
      </c>
      <c r="C34" s="217" t="s">
        <v>257</v>
      </c>
      <c r="D34" s="211" t="s">
        <v>48</v>
      </c>
      <c r="E34" s="211" t="s">
        <v>55</v>
      </c>
      <c r="F34" s="211" t="s">
        <v>272</v>
      </c>
      <c r="G34" s="211"/>
      <c r="H34" s="211"/>
      <c r="I34" s="212">
        <v>7200</v>
      </c>
      <c r="J34" s="212">
        <f>J35</f>
        <v>7200</v>
      </c>
      <c r="K34" s="212">
        <f t="shared" si="0"/>
        <v>100</v>
      </c>
      <c r="L34" s="67"/>
      <c r="M34" s="34"/>
      <c r="N34" s="35"/>
      <c r="O34" s="33"/>
      <c r="P34" s="33"/>
    </row>
    <row r="35" spans="1:16" ht="372" customHeight="1">
      <c r="A35" s="34"/>
      <c r="B35" s="210">
        <f t="shared" si="1"/>
        <v>22</v>
      </c>
      <c r="C35" s="116" t="s">
        <v>273</v>
      </c>
      <c r="D35" s="113" t="s">
        <v>48</v>
      </c>
      <c r="E35" s="113" t="s">
        <v>55</v>
      </c>
      <c r="F35" s="113" t="s">
        <v>272</v>
      </c>
      <c r="G35" s="113" t="s">
        <v>263</v>
      </c>
      <c r="H35" s="113" t="s">
        <v>49</v>
      </c>
      <c r="I35" s="115">
        <v>7200</v>
      </c>
      <c r="J35" s="115">
        <f>J36</f>
        <v>7200</v>
      </c>
      <c r="K35" s="115">
        <f t="shared" si="0"/>
        <v>100</v>
      </c>
      <c r="L35" s="67"/>
      <c r="M35" s="34"/>
      <c r="N35" s="35"/>
      <c r="O35" s="33"/>
      <c r="P35" s="33"/>
    </row>
    <row r="36" spans="1:16" ht="300" customHeight="1">
      <c r="A36" s="34"/>
      <c r="B36" s="210">
        <f t="shared" si="1"/>
        <v>23</v>
      </c>
      <c r="C36" s="116" t="s">
        <v>267</v>
      </c>
      <c r="D36" s="113" t="s">
        <v>48</v>
      </c>
      <c r="E36" s="113" t="s">
        <v>55</v>
      </c>
      <c r="F36" s="113" t="s">
        <v>272</v>
      </c>
      <c r="G36" s="113" t="s">
        <v>263</v>
      </c>
      <c r="H36" s="113" t="s">
        <v>268</v>
      </c>
      <c r="I36" s="115">
        <v>7200</v>
      </c>
      <c r="J36" s="115">
        <f>J37</f>
        <v>7200</v>
      </c>
      <c r="K36" s="115">
        <f t="shared" si="0"/>
        <v>100</v>
      </c>
      <c r="L36" s="67"/>
      <c r="M36" s="34"/>
      <c r="N36" s="35"/>
      <c r="O36" s="33"/>
      <c r="P36" s="33"/>
    </row>
    <row r="37" spans="1:16" ht="156" customHeight="1">
      <c r="A37" s="34"/>
      <c r="B37" s="210">
        <f t="shared" si="1"/>
        <v>24</v>
      </c>
      <c r="C37" s="116" t="s">
        <v>269</v>
      </c>
      <c r="D37" s="113" t="s">
        <v>48</v>
      </c>
      <c r="E37" s="113" t="s">
        <v>55</v>
      </c>
      <c r="F37" s="113" t="s">
        <v>272</v>
      </c>
      <c r="G37" s="113" t="s">
        <v>263</v>
      </c>
      <c r="H37" s="113" t="s">
        <v>270</v>
      </c>
      <c r="I37" s="115">
        <v>7200</v>
      </c>
      <c r="J37" s="115">
        <f>J38</f>
        <v>7200</v>
      </c>
      <c r="K37" s="115">
        <f t="shared" si="0"/>
        <v>100</v>
      </c>
      <c r="L37" s="67"/>
      <c r="M37" s="34"/>
      <c r="N37" s="35"/>
      <c r="O37" s="33"/>
      <c r="P37" s="33"/>
    </row>
    <row r="38" spans="1:16" ht="156" customHeight="1">
      <c r="A38" s="34"/>
      <c r="B38" s="210">
        <f t="shared" si="1"/>
        <v>25</v>
      </c>
      <c r="C38" s="116" t="s">
        <v>274</v>
      </c>
      <c r="D38" s="113" t="s">
        <v>48</v>
      </c>
      <c r="E38" s="113" t="s">
        <v>55</v>
      </c>
      <c r="F38" s="113" t="s">
        <v>272</v>
      </c>
      <c r="G38" s="113" t="s">
        <v>263</v>
      </c>
      <c r="H38" s="113" t="s">
        <v>73</v>
      </c>
      <c r="I38" s="115">
        <v>7200</v>
      </c>
      <c r="J38" s="115">
        <v>7200</v>
      </c>
      <c r="K38" s="115">
        <f t="shared" si="0"/>
        <v>100</v>
      </c>
      <c r="L38" s="67"/>
      <c r="M38" s="34"/>
      <c r="N38" s="35"/>
      <c r="O38" s="33"/>
      <c r="P38" s="33"/>
    </row>
    <row r="39" spans="1:16" ht="117" customHeight="1">
      <c r="A39" s="34"/>
      <c r="B39" s="210">
        <f t="shared" si="1"/>
        <v>26</v>
      </c>
      <c r="C39" s="216" t="s">
        <v>221</v>
      </c>
      <c r="D39" s="211" t="s">
        <v>48</v>
      </c>
      <c r="E39" s="211" t="s">
        <v>56</v>
      </c>
      <c r="F39" s="211"/>
      <c r="G39" s="211"/>
      <c r="H39" s="211"/>
      <c r="I39" s="212">
        <v>113600</v>
      </c>
      <c r="J39" s="212">
        <f>J40</f>
        <v>113600</v>
      </c>
      <c r="K39" s="212">
        <f t="shared" si="0"/>
        <v>100</v>
      </c>
      <c r="L39" s="67"/>
      <c r="M39" s="34"/>
      <c r="N39" s="35"/>
      <c r="O39" s="33"/>
      <c r="P39" s="33"/>
    </row>
    <row r="40" spans="1:16" ht="115.5" customHeight="1">
      <c r="A40" s="34"/>
      <c r="B40" s="210">
        <f t="shared" si="1"/>
        <v>27</v>
      </c>
      <c r="C40" s="195" t="s">
        <v>138</v>
      </c>
      <c r="D40" s="113" t="s">
        <v>48</v>
      </c>
      <c r="E40" s="113" t="s">
        <v>56</v>
      </c>
      <c r="F40" s="113" t="s">
        <v>58</v>
      </c>
      <c r="G40" s="113"/>
      <c r="H40" s="113"/>
      <c r="I40" s="115">
        <v>113600</v>
      </c>
      <c r="J40" s="115">
        <f>J41</f>
        <v>113600</v>
      </c>
      <c r="K40" s="115">
        <f t="shared" si="0"/>
        <v>100</v>
      </c>
      <c r="L40" s="67"/>
      <c r="M40" s="34"/>
      <c r="N40" s="35"/>
      <c r="O40" s="33"/>
      <c r="P40" s="33"/>
    </row>
    <row r="41" spans="1:16" ht="282" customHeight="1">
      <c r="A41" s="34"/>
      <c r="B41" s="210">
        <f t="shared" si="1"/>
        <v>28</v>
      </c>
      <c r="C41" s="214" t="s">
        <v>183</v>
      </c>
      <c r="D41" s="113" t="s">
        <v>48</v>
      </c>
      <c r="E41" s="113" t="s">
        <v>56</v>
      </c>
      <c r="F41" s="113" t="s">
        <v>58</v>
      </c>
      <c r="G41" s="113" t="s">
        <v>117</v>
      </c>
      <c r="H41" s="113"/>
      <c r="I41" s="115">
        <v>113600</v>
      </c>
      <c r="J41" s="115">
        <f>J42</f>
        <v>113600</v>
      </c>
      <c r="K41" s="115">
        <f t="shared" si="0"/>
        <v>100</v>
      </c>
      <c r="L41" s="67"/>
      <c r="M41" s="34"/>
      <c r="N41" s="35"/>
      <c r="O41" s="33"/>
      <c r="P41" s="33"/>
    </row>
    <row r="42" spans="1:16" ht="256.5" customHeight="1">
      <c r="A42" s="34"/>
      <c r="B42" s="210">
        <f t="shared" si="1"/>
        <v>29</v>
      </c>
      <c r="C42" s="116" t="s">
        <v>179</v>
      </c>
      <c r="D42" s="113" t="s">
        <v>48</v>
      </c>
      <c r="E42" s="113" t="s">
        <v>56</v>
      </c>
      <c r="F42" s="113" t="s">
        <v>58</v>
      </c>
      <c r="G42" s="113" t="s">
        <v>123</v>
      </c>
      <c r="H42" s="113" t="s">
        <v>49</v>
      </c>
      <c r="I42" s="115">
        <v>113600</v>
      </c>
      <c r="J42" s="115">
        <f>J43</f>
        <v>113600</v>
      </c>
      <c r="K42" s="115">
        <f t="shared" si="0"/>
        <v>100</v>
      </c>
      <c r="L42" s="67"/>
      <c r="M42" s="34"/>
      <c r="N42" s="35"/>
      <c r="O42" s="33"/>
      <c r="P42" s="33"/>
    </row>
    <row r="43" spans="1:16" ht="258" customHeight="1">
      <c r="A43" s="34"/>
      <c r="B43" s="210">
        <f t="shared" si="1"/>
        <v>30</v>
      </c>
      <c r="C43" s="116" t="s">
        <v>170</v>
      </c>
      <c r="D43" s="113" t="s">
        <v>48</v>
      </c>
      <c r="E43" s="113" t="s">
        <v>56</v>
      </c>
      <c r="F43" s="113" t="s">
        <v>58</v>
      </c>
      <c r="G43" s="113" t="s">
        <v>136</v>
      </c>
      <c r="H43" s="113" t="s">
        <v>49</v>
      </c>
      <c r="I43" s="115">
        <v>113600</v>
      </c>
      <c r="J43" s="115">
        <f>J44+J45+J46</f>
        <v>113600</v>
      </c>
      <c r="K43" s="115">
        <f t="shared" si="0"/>
        <v>100</v>
      </c>
      <c r="L43" s="67"/>
      <c r="M43" s="34"/>
      <c r="N43" s="35"/>
      <c r="O43" s="33"/>
      <c r="P43" s="33"/>
    </row>
    <row r="44" spans="1:16" ht="190.5" customHeight="1">
      <c r="A44" s="34"/>
      <c r="B44" s="210">
        <f t="shared" si="1"/>
        <v>31</v>
      </c>
      <c r="C44" s="116" t="s">
        <v>135</v>
      </c>
      <c r="D44" s="113" t="s">
        <v>48</v>
      </c>
      <c r="E44" s="113" t="s">
        <v>56</v>
      </c>
      <c r="F44" s="113" t="s">
        <v>58</v>
      </c>
      <c r="G44" s="113" t="s">
        <v>136</v>
      </c>
      <c r="H44" s="113" t="s">
        <v>67</v>
      </c>
      <c r="I44" s="113">
        <v>86344.1</v>
      </c>
      <c r="J44" s="115">
        <v>86344.1</v>
      </c>
      <c r="K44" s="115">
        <f t="shared" si="0"/>
        <v>100</v>
      </c>
      <c r="L44" s="67"/>
      <c r="M44" s="34"/>
      <c r="N44" s="35"/>
      <c r="O44" s="33"/>
      <c r="P44" s="33"/>
    </row>
    <row r="45" spans="1:16" ht="354" customHeight="1">
      <c r="A45" s="34"/>
      <c r="B45" s="210">
        <f t="shared" si="1"/>
        <v>32</v>
      </c>
      <c r="C45" s="116" t="s">
        <v>186</v>
      </c>
      <c r="D45" s="113" t="s">
        <v>48</v>
      </c>
      <c r="E45" s="113" t="s">
        <v>56</v>
      </c>
      <c r="F45" s="113" t="s">
        <v>58</v>
      </c>
      <c r="G45" s="113" t="s">
        <v>136</v>
      </c>
      <c r="H45" s="113" t="s">
        <v>133</v>
      </c>
      <c r="I45" s="113">
        <v>26075.9</v>
      </c>
      <c r="J45" s="115">
        <v>26075.9</v>
      </c>
      <c r="K45" s="115">
        <f t="shared" si="0"/>
        <v>100</v>
      </c>
      <c r="L45" s="67"/>
      <c r="M45" s="34"/>
      <c r="N45" s="35"/>
      <c r="O45" s="33"/>
      <c r="P45" s="33"/>
    </row>
    <row r="46" spans="1:16" ht="275.25" customHeight="1">
      <c r="A46" s="34"/>
      <c r="B46" s="210">
        <f t="shared" si="1"/>
        <v>33</v>
      </c>
      <c r="C46" s="116" t="s">
        <v>1</v>
      </c>
      <c r="D46" s="113" t="s">
        <v>48</v>
      </c>
      <c r="E46" s="113" t="s">
        <v>56</v>
      </c>
      <c r="F46" s="113" t="s">
        <v>58</v>
      </c>
      <c r="G46" s="113" t="s">
        <v>136</v>
      </c>
      <c r="H46" s="113" t="s">
        <v>73</v>
      </c>
      <c r="I46" s="113" t="s">
        <v>331</v>
      </c>
      <c r="J46" s="115">
        <v>1180</v>
      </c>
      <c r="K46" s="115">
        <f t="shared" si="0"/>
        <v>100</v>
      </c>
      <c r="L46" s="67"/>
      <c r="M46" s="34"/>
      <c r="N46" s="35"/>
      <c r="O46" s="33"/>
      <c r="P46" s="33"/>
    </row>
    <row r="47" spans="1:16" ht="142.5" customHeight="1">
      <c r="A47" s="34"/>
      <c r="B47" s="210">
        <f t="shared" si="1"/>
        <v>34</v>
      </c>
      <c r="C47" s="218" t="s">
        <v>60</v>
      </c>
      <c r="D47" s="211" t="s">
        <v>48</v>
      </c>
      <c r="E47" s="211" t="s">
        <v>57</v>
      </c>
      <c r="F47" s="211"/>
      <c r="G47" s="113"/>
      <c r="H47" s="113"/>
      <c r="I47" s="212">
        <v>1059000</v>
      </c>
      <c r="J47" s="212">
        <f>J48+J53</f>
        <v>59000</v>
      </c>
      <c r="K47" s="212">
        <f t="shared" si="0"/>
        <v>5.571293673276676</v>
      </c>
      <c r="L47" s="67"/>
      <c r="M47" s="34"/>
      <c r="N47" s="35"/>
      <c r="O47" s="33"/>
      <c r="P47" s="33"/>
    </row>
    <row r="48" spans="1:16" ht="147" customHeight="1">
      <c r="A48" s="34"/>
      <c r="B48" s="210">
        <f t="shared" si="1"/>
        <v>35</v>
      </c>
      <c r="C48" s="219" t="s">
        <v>275</v>
      </c>
      <c r="D48" s="113" t="s">
        <v>48</v>
      </c>
      <c r="E48" s="113" t="s">
        <v>57</v>
      </c>
      <c r="F48" s="113" t="s">
        <v>276</v>
      </c>
      <c r="G48" s="113"/>
      <c r="H48" s="113"/>
      <c r="I48" s="115">
        <v>58000</v>
      </c>
      <c r="J48" s="115">
        <f>J49</f>
        <v>58000</v>
      </c>
      <c r="K48" s="115">
        <f t="shared" si="0"/>
        <v>100</v>
      </c>
      <c r="L48" s="67"/>
      <c r="M48" s="34"/>
      <c r="N48" s="35"/>
      <c r="O48" s="33"/>
      <c r="P48" s="33"/>
    </row>
    <row r="49" spans="1:16" ht="275.25" customHeight="1">
      <c r="A49" s="34"/>
      <c r="B49" s="210">
        <f t="shared" si="1"/>
        <v>36</v>
      </c>
      <c r="C49" s="214" t="s">
        <v>277</v>
      </c>
      <c r="D49" s="113" t="s">
        <v>48</v>
      </c>
      <c r="E49" s="113" t="s">
        <v>57</v>
      </c>
      <c r="F49" s="113" t="s">
        <v>276</v>
      </c>
      <c r="G49" s="113" t="s">
        <v>117</v>
      </c>
      <c r="H49" s="113"/>
      <c r="I49" s="115">
        <v>58000</v>
      </c>
      <c r="J49" s="115">
        <f>J50</f>
        <v>58000</v>
      </c>
      <c r="K49" s="115">
        <f t="shared" si="0"/>
        <v>100</v>
      </c>
      <c r="L49" s="67"/>
      <c r="M49" s="34"/>
      <c r="N49" s="35"/>
      <c r="O49" s="33"/>
      <c r="P49" s="33"/>
    </row>
    <row r="50" spans="1:16" ht="275.25" customHeight="1">
      <c r="A50" s="34"/>
      <c r="B50" s="210">
        <f t="shared" si="1"/>
        <v>37</v>
      </c>
      <c r="C50" s="214" t="s">
        <v>180</v>
      </c>
      <c r="D50" s="113" t="s">
        <v>48</v>
      </c>
      <c r="E50" s="113" t="s">
        <v>57</v>
      </c>
      <c r="F50" s="113" t="s">
        <v>276</v>
      </c>
      <c r="G50" s="113" t="s">
        <v>160</v>
      </c>
      <c r="H50" s="113"/>
      <c r="I50" s="115">
        <v>58000</v>
      </c>
      <c r="J50" s="115">
        <f>J51</f>
        <v>58000</v>
      </c>
      <c r="K50" s="115">
        <f t="shared" si="0"/>
        <v>100</v>
      </c>
      <c r="L50" s="67"/>
      <c r="M50" s="34"/>
      <c r="N50" s="35"/>
      <c r="O50" s="33"/>
      <c r="P50" s="33"/>
    </row>
    <row r="51" spans="1:16" ht="327" customHeight="1">
      <c r="A51" s="34"/>
      <c r="B51" s="210">
        <f t="shared" si="1"/>
        <v>38</v>
      </c>
      <c r="C51" s="220" t="s">
        <v>278</v>
      </c>
      <c r="D51" s="113" t="s">
        <v>48</v>
      </c>
      <c r="E51" s="113" t="s">
        <v>57</v>
      </c>
      <c r="F51" s="113" t="s">
        <v>276</v>
      </c>
      <c r="G51" s="113" t="s">
        <v>266</v>
      </c>
      <c r="H51" s="113" t="s">
        <v>268</v>
      </c>
      <c r="I51" s="115">
        <v>58000</v>
      </c>
      <c r="J51" s="115">
        <f>J52</f>
        <v>58000</v>
      </c>
      <c r="K51" s="115">
        <f t="shared" si="0"/>
        <v>100</v>
      </c>
      <c r="L51" s="67"/>
      <c r="M51" s="34"/>
      <c r="N51" s="35"/>
      <c r="O51" s="33"/>
      <c r="P51" s="33"/>
    </row>
    <row r="52" spans="1:16" ht="275.25" customHeight="1">
      <c r="A52" s="34"/>
      <c r="B52" s="210">
        <f t="shared" si="1"/>
        <v>39</v>
      </c>
      <c r="C52" s="116" t="s">
        <v>1</v>
      </c>
      <c r="D52" s="113" t="s">
        <v>48</v>
      </c>
      <c r="E52" s="113" t="s">
        <v>57</v>
      </c>
      <c r="F52" s="113" t="s">
        <v>276</v>
      </c>
      <c r="G52" s="113" t="s">
        <v>266</v>
      </c>
      <c r="H52" s="113" t="s">
        <v>73</v>
      </c>
      <c r="I52" s="115">
        <v>58000</v>
      </c>
      <c r="J52" s="115">
        <v>58000</v>
      </c>
      <c r="K52" s="115">
        <f t="shared" si="0"/>
        <v>100</v>
      </c>
      <c r="L52" s="67"/>
      <c r="M52" s="34"/>
      <c r="N52" s="35"/>
      <c r="O52" s="33"/>
      <c r="P52" s="33"/>
    </row>
    <row r="53" spans="1:16" ht="275.25" customHeight="1">
      <c r="A53" s="34"/>
      <c r="B53" s="210">
        <f t="shared" si="1"/>
        <v>40</v>
      </c>
      <c r="C53" s="214" t="s">
        <v>178</v>
      </c>
      <c r="D53" s="113" t="s">
        <v>48</v>
      </c>
      <c r="E53" s="113" t="s">
        <v>57</v>
      </c>
      <c r="F53" s="113" t="s">
        <v>61</v>
      </c>
      <c r="G53" s="113" t="s">
        <v>279</v>
      </c>
      <c r="H53" s="113"/>
      <c r="I53" s="115">
        <v>1001000</v>
      </c>
      <c r="J53" s="115">
        <f>J54</f>
        <v>1000</v>
      </c>
      <c r="K53" s="115">
        <f t="shared" si="0"/>
        <v>0.0999000999000999</v>
      </c>
      <c r="L53" s="67"/>
      <c r="M53" s="34"/>
      <c r="N53" s="35"/>
      <c r="O53" s="33"/>
      <c r="P53" s="33"/>
    </row>
    <row r="54" spans="1:16" ht="275.25" customHeight="1">
      <c r="A54" s="34"/>
      <c r="B54" s="210">
        <f t="shared" si="1"/>
        <v>41</v>
      </c>
      <c r="C54" s="116" t="s">
        <v>179</v>
      </c>
      <c r="D54" s="113" t="s">
        <v>48</v>
      </c>
      <c r="E54" s="113" t="s">
        <v>57</v>
      </c>
      <c r="F54" s="113" t="s">
        <v>61</v>
      </c>
      <c r="G54" s="113" t="s">
        <v>264</v>
      </c>
      <c r="H54" s="113" t="s">
        <v>49</v>
      </c>
      <c r="I54" s="115">
        <v>1001000</v>
      </c>
      <c r="J54" s="115">
        <f>J55</f>
        <v>1000</v>
      </c>
      <c r="K54" s="115">
        <f t="shared" si="0"/>
        <v>0.0999000999000999</v>
      </c>
      <c r="L54" s="67"/>
      <c r="M54" s="34"/>
      <c r="N54" s="35"/>
      <c r="O54" s="33"/>
      <c r="P54" s="33"/>
    </row>
    <row r="55" spans="1:16" ht="406.5" customHeight="1">
      <c r="A55" s="34"/>
      <c r="B55" s="210">
        <f t="shared" si="1"/>
        <v>42</v>
      </c>
      <c r="C55" s="221" t="s">
        <v>280</v>
      </c>
      <c r="D55" s="113" t="s">
        <v>48</v>
      </c>
      <c r="E55" s="113" t="s">
        <v>57</v>
      </c>
      <c r="F55" s="113" t="s">
        <v>61</v>
      </c>
      <c r="G55" s="113" t="s">
        <v>264</v>
      </c>
      <c r="H55" s="113" t="s">
        <v>49</v>
      </c>
      <c r="I55" s="115">
        <v>1001000</v>
      </c>
      <c r="J55" s="115">
        <f>J56+J57</f>
        <v>1000</v>
      </c>
      <c r="K55" s="115">
        <f t="shared" si="0"/>
        <v>0.0999000999000999</v>
      </c>
      <c r="L55" s="67"/>
      <c r="M55" s="34"/>
      <c r="N55" s="35"/>
      <c r="O55" s="33"/>
      <c r="P55" s="33"/>
    </row>
    <row r="56" spans="1:16" ht="243" customHeight="1">
      <c r="A56" s="34"/>
      <c r="B56" s="210">
        <f t="shared" si="1"/>
        <v>43</v>
      </c>
      <c r="C56" s="116" t="s">
        <v>1</v>
      </c>
      <c r="D56" s="113" t="s">
        <v>48</v>
      </c>
      <c r="E56" s="113" t="s">
        <v>57</v>
      </c>
      <c r="F56" s="113" t="s">
        <v>61</v>
      </c>
      <c r="G56" s="113" t="s">
        <v>264</v>
      </c>
      <c r="H56" s="113" t="s">
        <v>73</v>
      </c>
      <c r="I56" s="113">
        <v>1000000</v>
      </c>
      <c r="J56" s="115">
        <v>0</v>
      </c>
      <c r="K56" s="115">
        <f t="shared" si="0"/>
        <v>0</v>
      </c>
      <c r="L56" s="67"/>
      <c r="M56" s="34"/>
      <c r="N56" s="35"/>
      <c r="O56" s="33"/>
      <c r="P56" s="33"/>
    </row>
    <row r="57" spans="1:16" ht="135" customHeight="1">
      <c r="A57" s="34"/>
      <c r="B57" s="210">
        <f t="shared" si="1"/>
        <v>44</v>
      </c>
      <c r="C57" s="116" t="s">
        <v>111</v>
      </c>
      <c r="D57" s="113" t="s">
        <v>48</v>
      </c>
      <c r="E57" s="113" t="s">
        <v>57</v>
      </c>
      <c r="F57" s="113" t="s">
        <v>61</v>
      </c>
      <c r="G57" s="113" t="s">
        <v>264</v>
      </c>
      <c r="H57" s="113" t="s">
        <v>132</v>
      </c>
      <c r="I57" s="113" t="s">
        <v>332</v>
      </c>
      <c r="J57" s="115">
        <v>1000</v>
      </c>
      <c r="K57" s="115">
        <f t="shared" si="0"/>
        <v>100</v>
      </c>
      <c r="L57" s="67"/>
      <c r="M57" s="34"/>
      <c r="N57" s="35"/>
      <c r="O57" s="33"/>
      <c r="P57" s="33"/>
    </row>
    <row r="58" spans="1:16" ht="116.25" customHeight="1">
      <c r="A58" s="34"/>
      <c r="B58" s="210">
        <f t="shared" si="1"/>
        <v>45</v>
      </c>
      <c r="C58" s="193" t="s">
        <v>157</v>
      </c>
      <c r="D58" s="211" t="s">
        <v>48</v>
      </c>
      <c r="E58" s="211" t="s">
        <v>62</v>
      </c>
      <c r="F58" s="113"/>
      <c r="G58" s="222"/>
      <c r="H58" s="113"/>
      <c r="I58" s="212">
        <v>1102590</v>
      </c>
      <c r="J58" s="212">
        <f>J59</f>
        <v>902590</v>
      </c>
      <c r="K58" s="212">
        <f t="shared" si="0"/>
        <v>81.86089117441661</v>
      </c>
      <c r="L58" s="67"/>
      <c r="M58" s="34"/>
      <c r="N58" s="35"/>
      <c r="O58" s="33"/>
      <c r="P58" s="33"/>
    </row>
    <row r="59" spans="1:16" ht="125.25" customHeight="1">
      <c r="A59" s="34"/>
      <c r="B59" s="210">
        <f t="shared" si="1"/>
        <v>46</v>
      </c>
      <c r="C59" s="195" t="s">
        <v>158</v>
      </c>
      <c r="D59" s="113" t="s">
        <v>48</v>
      </c>
      <c r="E59" s="113" t="s">
        <v>62</v>
      </c>
      <c r="F59" s="113" t="s">
        <v>58</v>
      </c>
      <c r="G59" s="113"/>
      <c r="H59" s="113"/>
      <c r="I59" s="115">
        <v>1102590</v>
      </c>
      <c r="J59" s="115">
        <f>J60</f>
        <v>902590</v>
      </c>
      <c r="K59" s="115">
        <f t="shared" si="0"/>
        <v>81.86089117441661</v>
      </c>
      <c r="L59" s="67"/>
      <c r="M59" s="34"/>
      <c r="N59" s="35"/>
      <c r="O59" s="33"/>
      <c r="P59" s="33"/>
    </row>
    <row r="60" spans="1:16" ht="271.5" customHeight="1">
      <c r="A60" s="34"/>
      <c r="B60" s="210">
        <f t="shared" si="1"/>
        <v>47</v>
      </c>
      <c r="C60" s="214" t="s">
        <v>178</v>
      </c>
      <c r="D60" s="113" t="s">
        <v>48</v>
      </c>
      <c r="E60" s="113" t="s">
        <v>62</v>
      </c>
      <c r="F60" s="113" t="s">
        <v>58</v>
      </c>
      <c r="G60" s="113" t="s">
        <v>117</v>
      </c>
      <c r="H60" s="113"/>
      <c r="I60" s="115">
        <v>1102590</v>
      </c>
      <c r="J60" s="115">
        <f>J61</f>
        <v>902590</v>
      </c>
      <c r="K60" s="115">
        <f t="shared" si="0"/>
        <v>81.86089117441661</v>
      </c>
      <c r="L60" s="67"/>
      <c r="M60" s="34"/>
      <c r="N60" s="35"/>
      <c r="O60" s="33"/>
      <c r="P60" s="33"/>
    </row>
    <row r="61" spans="1:16" ht="251.25" customHeight="1">
      <c r="A61" s="34"/>
      <c r="B61" s="210">
        <f t="shared" si="1"/>
        <v>48</v>
      </c>
      <c r="C61" s="214" t="s">
        <v>180</v>
      </c>
      <c r="D61" s="113" t="s">
        <v>48</v>
      </c>
      <c r="E61" s="113" t="s">
        <v>62</v>
      </c>
      <c r="F61" s="113" t="s">
        <v>58</v>
      </c>
      <c r="G61" s="113" t="s">
        <v>159</v>
      </c>
      <c r="H61" s="113" t="s">
        <v>49</v>
      </c>
      <c r="I61" s="115">
        <v>1102590</v>
      </c>
      <c r="J61" s="115">
        <f>J62</f>
        <v>902590</v>
      </c>
      <c r="K61" s="115">
        <f t="shared" si="0"/>
        <v>81.86089117441661</v>
      </c>
      <c r="L61" s="67"/>
      <c r="M61" s="34"/>
      <c r="N61" s="35"/>
      <c r="O61" s="33"/>
      <c r="P61" s="33"/>
    </row>
    <row r="62" spans="1:16" ht="285" customHeight="1">
      <c r="A62" s="34"/>
      <c r="B62" s="210">
        <f t="shared" si="1"/>
        <v>49</v>
      </c>
      <c r="C62" s="195" t="s">
        <v>231</v>
      </c>
      <c r="D62" s="113" t="s">
        <v>48</v>
      </c>
      <c r="E62" s="113" t="s">
        <v>62</v>
      </c>
      <c r="F62" s="113" t="s">
        <v>58</v>
      </c>
      <c r="G62" s="113" t="s">
        <v>160</v>
      </c>
      <c r="H62" s="113" t="s">
        <v>49</v>
      </c>
      <c r="I62" s="115">
        <v>1102590</v>
      </c>
      <c r="J62" s="115">
        <f>J63</f>
        <v>902590</v>
      </c>
      <c r="K62" s="115">
        <f t="shared" si="0"/>
        <v>81.86089117441661</v>
      </c>
      <c r="L62" s="67"/>
      <c r="M62" s="34"/>
      <c r="N62" s="35"/>
      <c r="O62" s="33"/>
      <c r="P62" s="33"/>
    </row>
    <row r="63" spans="1:16" ht="276" customHeight="1">
      <c r="A63" s="34"/>
      <c r="B63" s="210">
        <f t="shared" si="1"/>
        <v>50</v>
      </c>
      <c r="C63" s="223" t="s">
        <v>1</v>
      </c>
      <c r="D63" s="113" t="s">
        <v>48</v>
      </c>
      <c r="E63" s="113" t="s">
        <v>62</v>
      </c>
      <c r="F63" s="113" t="s">
        <v>58</v>
      </c>
      <c r="G63" s="113" t="s">
        <v>160</v>
      </c>
      <c r="H63" s="113" t="s">
        <v>73</v>
      </c>
      <c r="I63" s="115">
        <v>1102590</v>
      </c>
      <c r="J63" s="115">
        <v>902590</v>
      </c>
      <c r="K63" s="115">
        <f t="shared" si="0"/>
        <v>81.86089117441661</v>
      </c>
      <c r="L63" s="67"/>
      <c r="M63" s="34"/>
      <c r="N63" s="35"/>
      <c r="O63" s="33"/>
      <c r="P63" s="33"/>
    </row>
    <row r="64" spans="1:16" ht="120" customHeight="1">
      <c r="A64" s="34"/>
      <c r="B64" s="210">
        <f t="shared" si="1"/>
        <v>51</v>
      </c>
      <c r="C64" s="193" t="s">
        <v>64</v>
      </c>
      <c r="D64" s="211" t="s">
        <v>48</v>
      </c>
      <c r="E64" s="211" t="s">
        <v>63</v>
      </c>
      <c r="F64" s="211"/>
      <c r="G64" s="211"/>
      <c r="H64" s="211"/>
      <c r="I64" s="212">
        <v>1479869.15</v>
      </c>
      <c r="J64" s="212">
        <f>J65</f>
        <v>796078.58</v>
      </c>
      <c r="K64" s="212">
        <f t="shared" si="0"/>
        <v>53.793849273768565</v>
      </c>
      <c r="L64" s="67"/>
      <c r="M64" s="34"/>
      <c r="N64" s="35"/>
      <c r="O64" s="33"/>
      <c r="P64" s="33"/>
    </row>
    <row r="65" spans="1:16" ht="101.25" customHeight="1">
      <c r="A65" s="34"/>
      <c r="B65" s="210">
        <f t="shared" si="1"/>
        <v>52</v>
      </c>
      <c r="C65" s="195" t="s">
        <v>22</v>
      </c>
      <c r="D65" s="113" t="s">
        <v>48</v>
      </c>
      <c r="E65" s="113" t="s">
        <v>63</v>
      </c>
      <c r="F65" s="113" t="s">
        <v>55</v>
      </c>
      <c r="G65" s="113"/>
      <c r="H65" s="113"/>
      <c r="I65" s="115">
        <v>1479869.15</v>
      </c>
      <c r="J65" s="115">
        <f>J66</f>
        <v>796078.58</v>
      </c>
      <c r="K65" s="115">
        <f t="shared" si="0"/>
        <v>53.793849273768565</v>
      </c>
      <c r="L65" s="67"/>
      <c r="M65" s="34"/>
      <c r="N65" s="35"/>
      <c r="O65" s="33"/>
      <c r="P65" s="33"/>
    </row>
    <row r="66" spans="1:16" ht="263.25" customHeight="1">
      <c r="A66" s="34"/>
      <c r="B66" s="210">
        <f t="shared" si="1"/>
        <v>53</v>
      </c>
      <c r="C66" s="214" t="s">
        <v>178</v>
      </c>
      <c r="D66" s="113" t="s">
        <v>48</v>
      </c>
      <c r="E66" s="113" t="s">
        <v>63</v>
      </c>
      <c r="F66" s="113" t="s">
        <v>55</v>
      </c>
      <c r="G66" s="113" t="s">
        <v>117</v>
      </c>
      <c r="H66" s="113"/>
      <c r="I66" s="115">
        <v>1479869.15</v>
      </c>
      <c r="J66" s="115">
        <f>J67</f>
        <v>796078.58</v>
      </c>
      <c r="K66" s="115">
        <f t="shared" si="0"/>
        <v>53.793849273768565</v>
      </c>
      <c r="L66" s="67"/>
      <c r="M66" s="34"/>
      <c r="N66" s="35"/>
      <c r="O66" s="33"/>
      <c r="P66" s="33"/>
    </row>
    <row r="67" spans="1:16" ht="254.25" customHeight="1">
      <c r="A67" s="34"/>
      <c r="B67" s="210">
        <f t="shared" si="1"/>
        <v>54</v>
      </c>
      <c r="C67" s="214" t="s">
        <v>181</v>
      </c>
      <c r="D67" s="113" t="s">
        <v>48</v>
      </c>
      <c r="E67" s="113" t="s">
        <v>63</v>
      </c>
      <c r="F67" s="113" t="s">
        <v>55</v>
      </c>
      <c r="G67" s="113" t="s">
        <v>118</v>
      </c>
      <c r="H67" s="113"/>
      <c r="I67" s="115">
        <v>1479869.15</v>
      </c>
      <c r="J67" s="115">
        <f>J68</f>
        <v>796078.58</v>
      </c>
      <c r="K67" s="115">
        <f t="shared" si="0"/>
        <v>53.793849273768565</v>
      </c>
      <c r="L67" s="67"/>
      <c r="M67" s="34"/>
      <c r="N67" s="35"/>
      <c r="O67" s="33"/>
      <c r="P67" s="33"/>
    </row>
    <row r="68" spans="1:16" ht="176.25" customHeight="1">
      <c r="A68" s="34"/>
      <c r="B68" s="210">
        <f t="shared" si="1"/>
        <v>55</v>
      </c>
      <c r="C68" s="195" t="s">
        <v>232</v>
      </c>
      <c r="D68" s="113" t="s">
        <v>48</v>
      </c>
      <c r="E68" s="113" t="s">
        <v>63</v>
      </c>
      <c r="F68" s="113" t="s">
        <v>55</v>
      </c>
      <c r="G68" s="113" t="s">
        <v>120</v>
      </c>
      <c r="H68" s="113" t="s">
        <v>49</v>
      </c>
      <c r="I68" s="115">
        <v>1479869.15</v>
      </c>
      <c r="J68" s="115">
        <f>J69++J70+J71+J72+J73+J74</f>
        <v>796078.58</v>
      </c>
      <c r="K68" s="115">
        <f t="shared" si="0"/>
        <v>53.793849273768565</v>
      </c>
      <c r="L68" s="67"/>
      <c r="M68" s="34"/>
      <c r="N68" s="35"/>
      <c r="O68" s="33"/>
      <c r="P68" s="33"/>
    </row>
    <row r="69" spans="1:16" ht="261" customHeight="1">
      <c r="A69" s="34"/>
      <c r="B69" s="210">
        <f t="shared" si="1"/>
        <v>56</v>
      </c>
      <c r="C69" s="116" t="s">
        <v>131</v>
      </c>
      <c r="D69" s="113" t="s">
        <v>48</v>
      </c>
      <c r="E69" s="113" t="s">
        <v>63</v>
      </c>
      <c r="F69" s="113" t="s">
        <v>55</v>
      </c>
      <c r="G69" s="113" t="s">
        <v>120</v>
      </c>
      <c r="H69" s="113" t="s">
        <v>73</v>
      </c>
      <c r="I69" s="115">
        <v>1405823.15</v>
      </c>
      <c r="J69" s="115">
        <v>722192.97</v>
      </c>
      <c r="K69" s="115">
        <f t="shared" si="0"/>
        <v>51.37153773573867</v>
      </c>
      <c r="L69" s="67"/>
      <c r="M69" s="34"/>
      <c r="N69" s="35"/>
      <c r="O69" s="33"/>
      <c r="P69" s="33"/>
    </row>
    <row r="70" spans="1:16" ht="117" customHeight="1">
      <c r="A70" s="34"/>
      <c r="B70" s="210">
        <f t="shared" si="1"/>
        <v>57</v>
      </c>
      <c r="C70" s="116" t="s">
        <v>236</v>
      </c>
      <c r="D70" s="113" t="s">
        <v>48</v>
      </c>
      <c r="E70" s="113" t="s">
        <v>63</v>
      </c>
      <c r="F70" s="113" t="s">
        <v>55</v>
      </c>
      <c r="G70" s="113" t="s">
        <v>120</v>
      </c>
      <c r="H70" s="113" t="s">
        <v>237</v>
      </c>
      <c r="I70" s="115">
        <v>35000</v>
      </c>
      <c r="J70" s="115">
        <v>35000</v>
      </c>
      <c r="K70" s="115">
        <f t="shared" si="0"/>
        <v>100</v>
      </c>
      <c r="L70" s="67"/>
      <c r="M70" s="34"/>
      <c r="N70" s="35"/>
      <c r="O70" s="33"/>
      <c r="P70" s="33"/>
    </row>
    <row r="71" spans="1:16" ht="99.75" customHeight="1">
      <c r="A71" s="34"/>
      <c r="B71" s="210">
        <f t="shared" si="1"/>
        <v>58</v>
      </c>
      <c r="C71" s="116" t="s">
        <v>111</v>
      </c>
      <c r="D71" s="113" t="s">
        <v>48</v>
      </c>
      <c r="E71" s="113" t="s">
        <v>63</v>
      </c>
      <c r="F71" s="113" t="s">
        <v>55</v>
      </c>
      <c r="G71" s="113" t="s">
        <v>120</v>
      </c>
      <c r="H71" s="113" t="s">
        <v>132</v>
      </c>
      <c r="I71" s="115">
        <v>10000</v>
      </c>
      <c r="J71" s="115">
        <v>10000</v>
      </c>
      <c r="K71" s="115">
        <f t="shared" si="0"/>
        <v>100</v>
      </c>
      <c r="L71" s="67"/>
      <c r="M71" s="34"/>
      <c r="N71" s="35"/>
      <c r="O71" s="33"/>
      <c r="P71" s="33"/>
    </row>
    <row r="72" spans="1:16" ht="209.25" customHeight="1">
      <c r="A72" s="34"/>
      <c r="B72" s="210">
        <f t="shared" si="1"/>
        <v>59</v>
      </c>
      <c r="C72" s="116" t="s">
        <v>71</v>
      </c>
      <c r="D72" s="113" t="s">
        <v>48</v>
      </c>
      <c r="E72" s="113" t="s">
        <v>63</v>
      </c>
      <c r="F72" s="113" t="s">
        <v>55</v>
      </c>
      <c r="G72" s="113" t="s">
        <v>120</v>
      </c>
      <c r="H72" s="113" t="s">
        <v>74</v>
      </c>
      <c r="I72" s="115">
        <v>17232</v>
      </c>
      <c r="J72" s="115">
        <v>17232</v>
      </c>
      <c r="K72" s="115">
        <f t="shared" si="0"/>
        <v>100</v>
      </c>
      <c r="L72" s="67"/>
      <c r="M72" s="34"/>
      <c r="N72" s="35"/>
      <c r="O72" s="33"/>
      <c r="P72" s="33"/>
    </row>
    <row r="73" spans="1:16" ht="185.25" customHeight="1">
      <c r="A73" s="34"/>
      <c r="B73" s="210">
        <f t="shared" si="1"/>
        <v>60</v>
      </c>
      <c r="C73" s="116" t="s">
        <v>72</v>
      </c>
      <c r="D73" s="113" t="s">
        <v>48</v>
      </c>
      <c r="E73" s="113" t="s">
        <v>63</v>
      </c>
      <c r="F73" s="113" t="s">
        <v>55</v>
      </c>
      <c r="G73" s="113" t="s">
        <v>120</v>
      </c>
      <c r="H73" s="113" t="s">
        <v>2</v>
      </c>
      <c r="I73" s="115">
        <v>5314</v>
      </c>
      <c r="J73" s="115">
        <v>5314</v>
      </c>
      <c r="K73" s="115">
        <f t="shared" si="0"/>
        <v>100</v>
      </c>
      <c r="L73" s="67"/>
      <c r="M73" s="34"/>
      <c r="N73" s="35"/>
      <c r="O73" s="33"/>
      <c r="P73" s="33"/>
    </row>
    <row r="74" spans="1:16" ht="121.5" customHeight="1">
      <c r="A74" s="34"/>
      <c r="B74" s="210">
        <f t="shared" si="1"/>
        <v>61</v>
      </c>
      <c r="C74" s="116" t="s">
        <v>163</v>
      </c>
      <c r="D74" s="113" t="s">
        <v>48</v>
      </c>
      <c r="E74" s="113" t="s">
        <v>63</v>
      </c>
      <c r="F74" s="113" t="s">
        <v>55</v>
      </c>
      <c r="G74" s="113" t="s">
        <v>120</v>
      </c>
      <c r="H74" s="113" t="s">
        <v>162</v>
      </c>
      <c r="I74" s="115">
        <v>6500</v>
      </c>
      <c r="J74" s="115">
        <v>6339.61</v>
      </c>
      <c r="K74" s="115">
        <f t="shared" si="0"/>
        <v>97.53246153846153</v>
      </c>
      <c r="L74" s="67"/>
      <c r="M74" s="34"/>
      <c r="N74" s="35"/>
      <c r="O74" s="33"/>
      <c r="P74" s="33"/>
    </row>
    <row r="75" spans="1:16" ht="127.5" customHeight="1">
      <c r="A75" s="34"/>
      <c r="B75" s="210">
        <f t="shared" si="1"/>
        <v>62</v>
      </c>
      <c r="C75" s="216" t="s">
        <v>108</v>
      </c>
      <c r="D75" s="211" t="s">
        <v>48</v>
      </c>
      <c r="E75" s="224" t="s">
        <v>65</v>
      </c>
      <c r="F75" s="224"/>
      <c r="G75" s="224"/>
      <c r="H75" s="224"/>
      <c r="I75" s="212">
        <v>1667253.63</v>
      </c>
      <c r="J75" s="212">
        <f>J76</f>
        <v>1667247.5</v>
      </c>
      <c r="K75" s="212">
        <f t="shared" si="0"/>
        <v>99.99963232948548</v>
      </c>
      <c r="L75" s="67"/>
      <c r="M75" s="34"/>
      <c r="N75" s="35"/>
      <c r="O75" s="33"/>
      <c r="P75" s="33"/>
    </row>
    <row r="76" spans="1:16" ht="185.25" customHeight="1">
      <c r="A76" s="34"/>
      <c r="B76" s="210">
        <f t="shared" si="1"/>
        <v>63</v>
      </c>
      <c r="C76" s="225" t="s">
        <v>40</v>
      </c>
      <c r="D76" s="113" t="s">
        <v>48</v>
      </c>
      <c r="E76" s="113" t="s">
        <v>65</v>
      </c>
      <c r="F76" s="113" t="s">
        <v>62</v>
      </c>
      <c r="G76" s="113"/>
      <c r="H76" s="113"/>
      <c r="I76" s="115">
        <v>1667253.63</v>
      </c>
      <c r="J76" s="115">
        <f>J77</f>
        <v>1667247.5</v>
      </c>
      <c r="K76" s="115">
        <f t="shared" si="0"/>
        <v>99.99963232948548</v>
      </c>
      <c r="L76" s="67"/>
      <c r="M76" s="34"/>
      <c r="N76" s="35"/>
      <c r="O76" s="33"/>
      <c r="P76" s="33"/>
    </row>
    <row r="77" spans="1:16" ht="247.5" customHeight="1">
      <c r="A77" s="34"/>
      <c r="B77" s="210">
        <f t="shared" si="1"/>
        <v>64</v>
      </c>
      <c r="C77" s="214" t="s">
        <v>178</v>
      </c>
      <c r="D77" s="113" t="s">
        <v>48</v>
      </c>
      <c r="E77" s="113" t="s">
        <v>65</v>
      </c>
      <c r="F77" s="113" t="s">
        <v>62</v>
      </c>
      <c r="G77" s="113" t="s">
        <v>117</v>
      </c>
      <c r="H77" s="113"/>
      <c r="I77" s="115">
        <v>1667253.63</v>
      </c>
      <c r="J77" s="115">
        <f>J78</f>
        <v>1667247.5</v>
      </c>
      <c r="K77" s="115">
        <f t="shared" si="0"/>
        <v>99.99963232948548</v>
      </c>
      <c r="L77" s="67"/>
      <c r="M77" s="34"/>
      <c r="N77" s="35"/>
      <c r="O77" s="33"/>
      <c r="P77" s="33"/>
    </row>
    <row r="78" spans="1:16" ht="252" customHeight="1">
      <c r="A78" s="34"/>
      <c r="B78" s="210">
        <f t="shared" si="1"/>
        <v>65</v>
      </c>
      <c r="C78" s="214" t="s">
        <v>181</v>
      </c>
      <c r="D78" s="113" t="s">
        <v>48</v>
      </c>
      <c r="E78" s="113" t="s">
        <v>65</v>
      </c>
      <c r="F78" s="113" t="s">
        <v>62</v>
      </c>
      <c r="G78" s="113" t="s">
        <v>118</v>
      </c>
      <c r="H78" s="113"/>
      <c r="I78" s="115">
        <v>1667253.63</v>
      </c>
      <c r="J78" s="115">
        <f>J79</f>
        <v>1667247.5</v>
      </c>
      <c r="K78" s="115">
        <f t="shared" si="0"/>
        <v>99.99963232948548</v>
      </c>
      <c r="L78" s="67"/>
      <c r="M78" s="34"/>
      <c r="N78" s="35"/>
      <c r="O78" s="33"/>
      <c r="P78" s="33"/>
    </row>
    <row r="79" spans="1:16" ht="326.25" customHeight="1">
      <c r="A79" s="34"/>
      <c r="B79" s="210">
        <f t="shared" si="1"/>
        <v>66</v>
      </c>
      <c r="C79" s="195" t="s">
        <v>211</v>
      </c>
      <c r="D79" s="113" t="s">
        <v>48</v>
      </c>
      <c r="E79" s="113" t="s">
        <v>65</v>
      </c>
      <c r="F79" s="113" t="s">
        <v>62</v>
      </c>
      <c r="G79" s="113" t="s">
        <v>118</v>
      </c>
      <c r="H79" s="113" t="s">
        <v>49</v>
      </c>
      <c r="I79" s="115">
        <v>1667253.63</v>
      </c>
      <c r="J79" s="115">
        <f>J80+J81+J82+J85+J86+J87</f>
        <v>1667247.5</v>
      </c>
      <c r="K79" s="115">
        <f aca="true" t="shared" si="2" ref="K79:K90">J79/I79*100</f>
        <v>99.99963232948548</v>
      </c>
      <c r="L79" s="67"/>
      <c r="M79" s="34"/>
      <c r="N79" s="35"/>
      <c r="O79" s="33"/>
      <c r="P79" s="33"/>
    </row>
    <row r="80" spans="1:16" ht="154.5" customHeight="1">
      <c r="A80" s="34"/>
      <c r="B80" s="210">
        <f aca="true" t="shared" si="3" ref="B80:B89">B79+1</f>
        <v>67</v>
      </c>
      <c r="C80" s="116" t="s">
        <v>135</v>
      </c>
      <c r="D80" s="113" t="s">
        <v>48</v>
      </c>
      <c r="E80" s="113" t="s">
        <v>65</v>
      </c>
      <c r="F80" s="113" t="s">
        <v>62</v>
      </c>
      <c r="G80" s="113" t="s">
        <v>119</v>
      </c>
      <c r="H80" s="113" t="s">
        <v>67</v>
      </c>
      <c r="I80" s="113">
        <v>35789.399999999994</v>
      </c>
      <c r="J80" s="115">
        <v>35789.4</v>
      </c>
      <c r="K80" s="115">
        <f t="shared" si="2"/>
        <v>100.00000000000003</v>
      </c>
      <c r="L80" s="67"/>
      <c r="M80" s="34"/>
      <c r="N80" s="35"/>
      <c r="O80" s="33"/>
      <c r="P80" s="33"/>
    </row>
    <row r="81" spans="1:16" ht="246" customHeight="1">
      <c r="A81" s="34"/>
      <c r="B81" s="210">
        <f t="shared" si="3"/>
        <v>68</v>
      </c>
      <c r="C81" s="112" t="s">
        <v>216</v>
      </c>
      <c r="D81" s="113" t="s">
        <v>48</v>
      </c>
      <c r="E81" s="113" t="s">
        <v>65</v>
      </c>
      <c r="F81" s="113" t="s">
        <v>62</v>
      </c>
      <c r="G81" s="113" t="s">
        <v>119</v>
      </c>
      <c r="H81" s="113" t="s">
        <v>133</v>
      </c>
      <c r="I81" s="113">
        <v>10011.629999999997</v>
      </c>
      <c r="J81" s="115">
        <v>10011.63</v>
      </c>
      <c r="K81" s="115">
        <f t="shared" si="2"/>
        <v>100.00000000000003</v>
      </c>
      <c r="L81" s="67"/>
      <c r="M81" s="34"/>
      <c r="N81" s="35"/>
      <c r="O81" s="33"/>
      <c r="P81" s="33"/>
    </row>
    <row r="82" spans="1:16" ht="169.5" customHeight="1">
      <c r="A82" s="34"/>
      <c r="B82" s="210">
        <f t="shared" si="3"/>
        <v>69</v>
      </c>
      <c r="C82" s="112" t="s">
        <v>242</v>
      </c>
      <c r="D82" s="113" t="s">
        <v>48</v>
      </c>
      <c r="E82" s="113" t="s">
        <v>65</v>
      </c>
      <c r="F82" s="113" t="s">
        <v>62</v>
      </c>
      <c r="G82" s="113" t="s">
        <v>246</v>
      </c>
      <c r="H82" s="226" t="s">
        <v>245</v>
      </c>
      <c r="I82" s="227">
        <v>83212.72</v>
      </c>
      <c r="J82" s="227">
        <f>J83+J84</f>
        <v>83212.72</v>
      </c>
      <c r="K82" s="115">
        <f t="shared" si="2"/>
        <v>100</v>
      </c>
      <c r="L82" s="67"/>
      <c r="M82" s="34"/>
      <c r="N82" s="35"/>
      <c r="O82" s="33"/>
      <c r="P82" s="33"/>
    </row>
    <row r="83" spans="1:16" ht="186" customHeight="1">
      <c r="A83" s="34"/>
      <c r="B83" s="210">
        <f t="shared" si="3"/>
        <v>70</v>
      </c>
      <c r="C83" s="116" t="s">
        <v>135</v>
      </c>
      <c r="D83" s="113" t="s">
        <v>48</v>
      </c>
      <c r="E83" s="113" t="s">
        <v>65</v>
      </c>
      <c r="F83" s="113" t="s">
        <v>62</v>
      </c>
      <c r="G83" s="113" t="s">
        <v>246</v>
      </c>
      <c r="H83" s="226" t="s">
        <v>67</v>
      </c>
      <c r="I83" s="226">
        <v>63911.47</v>
      </c>
      <c r="J83" s="227">
        <v>63911.47</v>
      </c>
      <c r="K83" s="115">
        <f t="shared" si="2"/>
        <v>100</v>
      </c>
      <c r="L83" s="67"/>
      <c r="M83" s="34"/>
      <c r="N83" s="35"/>
      <c r="O83" s="33"/>
      <c r="P83" s="33"/>
    </row>
    <row r="84" spans="1:16" ht="365.25" customHeight="1">
      <c r="A84" s="34"/>
      <c r="B84" s="210">
        <f t="shared" si="3"/>
        <v>71</v>
      </c>
      <c r="C84" s="112" t="s">
        <v>186</v>
      </c>
      <c r="D84" s="113" t="s">
        <v>48</v>
      </c>
      <c r="E84" s="113" t="s">
        <v>65</v>
      </c>
      <c r="F84" s="113" t="s">
        <v>62</v>
      </c>
      <c r="G84" s="113" t="s">
        <v>246</v>
      </c>
      <c r="H84" s="226" t="s">
        <v>133</v>
      </c>
      <c r="I84" s="226">
        <v>19301.25</v>
      </c>
      <c r="J84" s="227">
        <v>19301.25</v>
      </c>
      <c r="K84" s="115">
        <f t="shared" si="2"/>
        <v>100</v>
      </c>
      <c r="L84" s="67"/>
      <c r="M84" s="34"/>
      <c r="N84" s="35"/>
      <c r="O84" s="33"/>
      <c r="P84" s="33"/>
    </row>
    <row r="85" spans="1:16" ht="180" customHeight="1">
      <c r="A85" s="34"/>
      <c r="B85" s="210">
        <f t="shared" si="3"/>
        <v>72</v>
      </c>
      <c r="C85" s="116" t="s">
        <v>135</v>
      </c>
      <c r="D85" s="113" t="s">
        <v>48</v>
      </c>
      <c r="E85" s="113" t="s">
        <v>65</v>
      </c>
      <c r="F85" s="113" t="s">
        <v>62</v>
      </c>
      <c r="G85" s="113" t="s">
        <v>120</v>
      </c>
      <c r="H85" s="226" t="s">
        <v>67</v>
      </c>
      <c r="I85" s="228">
        <v>434337.98</v>
      </c>
      <c r="J85" s="228">
        <v>434337.98</v>
      </c>
      <c r="K85" s="115">
        <f t="shared" si="2"/>
        <v>100</v>
      </c>
      <c r="L85" s="67"/>
      <c r="M85" s="34"/>
      <c r="N85" s="35"/>
      <c r="O85" s="33"/>
      <c r="P85" s="33"/>
    </row>
    <row r="86" spans="1:16" ht="279.75" customHeight="1">
      <c r="A86" s="34"/>
      <c r="B86" s="210">
        <f t="shared" si="3"/>
        <v>73</v>
      </c>
      <c r="C86" s="112" t="s">
        <v>216</v>
      </c>
      <c r="D86" s="113" t="s">
        <v>48</v>
      </c>
      <c r="E86" s="113" t="s">
        <v>65</v>
      </c>
      <c r="F86" s="113" t="s">
        <v>62</v>
      </c>
      <c r="G86" s="113" t="s">
        <v>120</v>
      </c>
      <c r="H86" s="226" t="s">
        <v>133</v>
      </c>
      <c r="I86" s="228">
        <v>126917.38</v>
      </c>
      <c r="J86" s="228">
        <v>126911.25</v>
      </c>
      <c r="K86" s="115">
        <f t="shared" si="2"/>
        <v>99.99517008624035</v>
      </c>
      <c r="L86" s="67"/>
      <c r="M86" s="34"/>
      <c r="N86" s="35"/>
      <c r="O86" s="33"/>
      <c r="P86" s="33"/>
    </row>
    <row r="87" spans="1:16" ht="162.75" customHeight="1">
      <c r="A87" s="34"/>
      <c r="B87" s="210">
        <f t="shared" si="3"/>
        <v>74</v>
      </c>
      <c r="C87" s="112" t="s">
        <v>242</v>
      </c>
      <c r="D87" s="113" t="s">
        <v>48</v>
      </c>
      <c r="E87" s="113" t="s">
        <v>65</v>
      </c>
      <c r="F87" s="113" t="s">
        <v>62</v>
      </c>
      <c r="G87" s="226" t="s">
        <v>244</v>
      </c>
      <c r="H87" s="226" t="s">
        <v>245</v>
      </c>
      <c r="I87" s="228">
        <v>976984.52</v>
      </c>
      <c r="J87" s="228">
        <f>J88+J89</f>
        <v>976984.52</v>
      </c>
      <c r="K87" s="115">
        <f t="shared" si="2"/>
        <v>100</v>
      </c>
      <c r="L87" s="67"/>
      <c r="M87" s="34"/>
      <c r="N87" s="35"/>
      <c r="O87" s="33"/>
      <c r="P87" s="33"/>
    </row>
    <row r="88" spans="1:16" ht="183" customHeight="1">
      <c r="A88" s="34"/>
      <c r="B88" s="210">
        <f t="shared" si="3"/>
        <v>75</v>
      </c>
      <c r="C88" s="116" t="s">
        <v>135</v>
      </c>
      <c r="D88" s="113" t="s">
        <v>48</v>
      </c>
      <c r="E88" s="113" t="s">
        <v>65</v>
      </c>
      <c r="F88" s="113" t="s">
        <v>62</v>
      </c>
      <c r="G88" s="226" t="s">
        <v>244</v>
      </c>
      <c r="H88" s="226" t="s">
        <v>67</v>
      </c>
      <c r="I88" s="228">
        <v>750372.1000000001</v>
      </c>
      <c r="J88" s="228">
        <v>750372.1</v>
      </c>
      <c r="K88" s="115">
        <f t="shared" si="2"/>
        <v>99.99999999999999</v>
      </c>
      <c r="L88" s="67"/>
      <c r="M88" s="34"/>
      <c r="N88" s="35"/>
      <c r="O88" s="33"/>
      <c r="P88" s="33"/>
    </row>
    <row r="89" spans="1:16" ht="363" customHeight="1">
      <c r="A89" s="34"/>
      <c r="B89" s="210">
        <f t="shared" si="3"/>
        <v>76</v>
      </c>
      <c r="C89" s="112" t="s">
        <v>186</v>
      </c>
      <c r="D89" s="113" t="s">
        <v>48</v>
      </c>
      <c r="E89" s="113" t="s">
        <v>65</v>
      </c>
      <c r="F89" s="113" t="s">
        <v>62</v>
      </c>
      <c r="G89" s="226" t="s">
        <v>244</v>
      </c>
      <c r="H89" s="226" t="s">
        <v>133</v>
      </c>
      <c r="I89" s="228">
        <v>226612.42</v>
      </c>
      <c r="J89" s="228">
        <v>226612.42</v>
      </c>
      <c r="K89" s="115">
        <f t="shared" si="2"/>
        <v>100</v>
      </c>
      <c r="L89" s="67"/>
      <c r="M89" s="34"/>
      <c r="N89" s="35"/>
      <c r="O89" s="33"/>
      <c r="P89" s="33"/>
    </row>
    <row r="90" spans="1:16" ht="143.25" customHeight="1">
      <c r="A90" s="34"/>
      <c r="B90" s="210"/>
      <c r="C90" s="229" t="s">
        <v>21</v>
      </c>
      <c r="D90" s="229"/>
      <c r="E90" s="229"/>
      <c r="F90" s="229"/>
      <c r="G90" s="229"/>
      <c r="H90" s="230"/>
      <c r="I90" s="230">
        <v>7332845.61</v>
      </c>
      <c r="J90" s="230">
        <f>J14+J39+J47+J58+J64+J75</f>
        <v>5514701.8100000005</v>
      </c>
      <c r="K90" s="212">
        <f t="shared" si="2"/>
        <v>75.2054809728907</v>
      </c>
      <c r="L90" s="67"/>
      <c r="M90" s="34"/>
      <c r="N90" s="35"/>
      <c r="O90" s="33"/>
      <c r="P90" s="33"/>
    </row>
    <row r="91" spans="1:16" ht="91.5">
      <c r="A91" s="34"/>
      <c r="B91" s="67"/>
      <c r="C91" s="32"/>
      <c r="D91" s="32"/>
      <c r="E91" s="32"/>
      <c r="F91" s="32"/>
      <c r="G91" s="32"/>
      <c r="H91" s="32"/>
      <c r="I91" s="32"/>
      <c r="J91" s="32"/>
      <c r="K91" s="32"/>
      <c r="L91" s="67"/>
      <c r="M91" s="34"/>
      <c r="N91" s="35"/>
      <c r="O91" s="33"/>
      <c r="P91" s="33"/>
    </row>
    <row r="92" spans="1:14" ht="91.5">
      <c r="A92" s="34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4"/>
      <c r="M92" s="34"/>
      <c r="N92" s="35"/>
    </row>
    <row r="93" spans="1:13" ht="91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91.5">
      <c r="A94" s="32"/>
      <c r="B94" s="32"/>
      <c r="L94" s="32"/>
      <c r="M94" s="32"/>
    </row>
    <row r="95" spans="1:13" ht="91.5">
      <c r="A95" s="32"/>
      <c r="B95" s="32"/>
      <c r="L95" s="32"/>
      <c r="M95" s="32"/>
    </row>
    <row r="96" spans="1:13" ht="91.5">
      <c r="A96" s="32"/>
      <c r="B96" s="32"/>
      <c r="L96" s="32"/>
      <c r="M96" s="32"/>
    </row>
    <row r="97" spans="1:13" ht="91.5">
      <c r="A97" s="32"/>
      <c r="B97" s="32"/>
      <c r="L97" s="32"/>
      <c r="M97" s="32"/>
    </row>
    <row r="98" spans="1:13" ht="91.5">
      <c r="A98" s="32"/>
      <c r="B98" s="32"/>
      <c r="L98" s="32"/>
      <c r="M98" s="32"/>
    </row>
    <row r="99" spans="1:13" ht="91.5">
      <c r="A99" s="32"/>
      <c r="B99" s="32"/>
      <c r="L99" s="32"/>
      <c r="M99" s="32"/>
    </row>
  </sheetData>
  <sheetProtection/>
  <mergeCells count="6">
    <mergeCell ref="B9:K9"/>
    <mergeCell ref="H10:K10"/>
    <mergeCell ref="L1:M1"/>
    <mergeCell ref="J2:K2"/>
    <mergeCell ref="J1:K1"/>
    <mergeCell ref="F3:M6"/>
  </mergeCells>
  <printOptions/>
  <pageMargins left="0.25" right="0.25" top="0.75" bottom="0.75" header="0.3" footer="0.3"/>
  <pageSetup fitToHeight="0" horizontalDpi="600" verticalDpi="600" orientation="portrait" paperSize="9" scale="10" r:id="rId1"/>
  <headerFooter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2023-06-02T08:53:33Z</cp:lastPrinted>
  <dcterms:created xsi:type="dcterms:W3CDTF">2007-09-12T09:25:25Z</dcterms:created>
  <dcterms:modified xsi:type="dcterms:W3CDTF">2023-06-02T10:31:27Z</dcterms:modified>
  <cp:category/>
  <cp:version/>
  <cp:contentType/>
  <cp:contentStatus/>
</cp:coreProperties>
</file>