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640"/>
  </bookViews>
  <sheets>
    <sheet name="Лист1" sheetId="1" r:id="rId1"/>
  </sheets>
  <definedNames>
    <definedName name="_xlnm.Print_Area" localSheetId="0">Лист1!$A$1:$I$79</definedName>
  </definedNames>
  <calcPr calcId="125725"/>
</workbook>
</file>

<file path=xl/calcChain.xml><?xml version="1.0" encoding="utf-8"?>
<calcChain xmlns="http://schemas.openxmlformats.org/spreadsheetml/2006/main">
  <c r="F69" i="1"/>
  <c r="F67"/>
  <c r="E73"/>
  <c r="D73"/>
  <c r="E75"/>
  <c r="D75"/>
  <c r="D68"/>
  <c r="E68"/>
  <c r="G47"/>
  <c r="G46" s="1"/>
  <c r="G65"/>
  <c r="E65"/>
  <c r="D65"/>
  <c r="G62"/>
  <c r="D11"/>
  <c r="E11"/>
  <c r="E71"/>
  <c r="D71"/>
  <c r="E56"/>
  <c r="D56"/>
  <c r="E62"/>
  <c r="D62"/>
  <c r="E60"/>
  <c r="D60"/>
  <c r="H57"/>
  <c r="H58"/>
  <c r="H61"/>
  <c r="H66"/>
  <c r="H70"/>
  <c r="H72"/>
  <c r="H74"/>
  <c r="H76"/>
  <c r="F57"/>
  <c r="F58"/>
  <c r="F61"/>
  <c r="F66"/>
  <c r="F70"/>
  <c r="F72"/>
  <c r="F74"/>
  <c r="F76"/>
  <c r="G56"/>
  <c r="H56" s="1"/>
  <c r="G60"/>
  <c r="G68"/>
  <c r="G71"/>
  <c r="G73"/>
  <c r="G75"/>
  <c r="G11"/>
  <c r="G25"/>
  <c r="F48"/>
  <c r="F50"/>
  <c r="F51"/>
  <c r="F52"/>
  <c r="F53"/>
  <c r="D25"/>
  <c r="E25"/>
  <c r="E6" s="1"/>
  <c r="E47"/>
  <c r="E46" s="1"/>
  <c r="D47"/>
  <c r="D46" s="1"/>
  <c r="H50"/>
  <c r="H48"/>
  <c r="H34"/>
  <c r="H29"/>
  <c r="H26"/>
  <c r="H20"/>
  <c r="H11" s="1"/>
  <c r="H9"/>
  <c r="F34"/>
  <c r="F29"/>
  <c r="F26"/>
  <c r="F20"/>
  <c r="F11" s="1"/>
  <c r="F9"/>
  <c r="D54" l="1"/>
  <c r="E54"/>
  <c r="H65"/>
  <c r="G54"/>
  <c r="H25"/>
  <c r="F71"/>
  <c r="D6"/>
  <c r="F6" s="1"/>
  <c r="F25"/>
  <c r="H73"/>
  <c r="F65"/>
  <c r="H71"/>
  <c r="F73"/>
  <c r="F68"/>
  <c r="H68"/>
  <c r="H60"/>
  <c r="H75"/>
  <c r="F75"/>
  <c r="H47"/>
  <c r="F56"/>
  <c r="F60"/>
  <c r="E5"/>
  <c r="G6"/>
  <c r="F47"/>
  <c r="D5" l="1"/>
  <c r="F5" s="1"/>
  <c r="H54"/>
  <c r="G5"/>
  <c r="G77" s="1"/>
  <c r="H6"/>
  <c r="H5"/>
  <c r="E77"/>
  <c r="F54"/>
</calcChain>
</file>

<file path=xl/sharedStrings.xml><?xml version="1.0" encoding="utf-8"?>
<sst xmlns="http://schemas.openxmlformats.org/spreadsheetml/2006/main" count="125" uniqueCount="121">
  <si>
    <t>Доходы бюджета - Итого</t>
  </si>
  <si>
    <t>000 1 01 02000 01 0000 110</t>
  </si>
  <si>
    <t>000 1 03 00000 00 0000 000</t>
  </si>
  <si>
    <t>000 1 05 00000 00 0000 000</t>
  </si>
  <si>
    <t>Налог,   взимаемый   в</t>
  </si>
  <si>
    <t>связи  с   применением</t>
  </si>
  <si>
    <t>упрощенной     системы</t>
  </si>
  <si>
    <t xml:space="preserve">налогообложения       </t>
  </si>
  <si>
    <t>000 1 05 01000 00 0000 110</t>
  </si>
  <si>
    <t>Единый    налог     на</t>
  </si>
  <si>
    <t>вмененный  доход   для</t>
  </si>
  <si>
    <t>отдельных        видов</t>
  </si>
  <si>
    <t xml:space="preserve">деятельности          </t>
  </si>
  <si>
    <t>000 1 05 02000 02 0000 110</t>
  </si>
  <si>
    <t>000 1 05 03000 01 0000 110</t>
  </si>
  <si>
    <t>патентной      системы</t>
  </si>
  <si>
    <t>000 1 05 04000 02 0000 110</t>
  </si>
  <si>
    <t xml:space="preserve">Налоги на имущество   </t>
  </si>
  <si>
    <t>000 1 06 00000 00 0000 000</t>
  </si>
  <si>
    <t>Налог   на   имущество</t>
  </si>
  <si>
    <t>000 1 06 01000 00 0000 110</t>
  </si>
  <si>
    <t xml:space="preserve">организаций           </t>
  </si>
  <si>
    <t>000 1 06 02000 02 0000 110</t>
  </si>
  <si>
    <t xml:space="preserve">Земельный налог       </t>
  </si>
  <si>
    <t>000 1 06 06000 00 0000 110</t>
  </si>
  <si>
    <t>Налоги,    сборы     и</t>
  </si>
  <si>
    <t>регулярные платежи  за</t>
  </si>
  <si>
    <t>пользование природными</t>
  </si>
  <si>
    <t xml:space="preserve">ресурсами             </t>
  </si>
  <si>
    <t>000 1 07 00000 00 0000 000</t>
  </si>
  <si>
    <t>000 1 08 00000 00 0000 000</t>
  </si>
  <si>
    <t>000 1 09 00000 00 0000 000</t>
  </si>
  <si>
    <t>000 1 11 00000 00 0000 000</t>
  </si>
  <si>
    <t>Платежи            при</t>
  </si>
  <si>
    <t>пользовании природными</t>
  </si>
  <si>
    <t>000 1 12 00000 00 0000 000</t>
  </si>
  <si>
    <t>000 1 13 00000 00 0000 000</t>
  </si>
  <si>
    <t>000 1 14 00000 00 0000 000</t>
  </si>
  <si>
    <t xml:space="preserve">Административные      </t>
  </si>
  <si>
    <t xml:space="preserve">платежи и сборы       </t>
  </si>
  <si>
    <t>000 1 15 00000 00 0000 000</t>
  </si>
  <si>
    <t>000 1 16 00000 00 0000 000</t>
  </si>
  <si>
    <t>000 1 17 00000 00 0000 000</t>
  </si>
  <si>
    <t>000 2 02 00000 00 0000 000</t>
  </si>
  <si>
    <t xml:space="preserve">Дотации               </t>
  </si>
  <si>
    <t>000 2 02 01000 00 0000 151</t>
  </si>
  <si>
    <t xml:space="preserve">Субвенции             </t>
  </si>
  <si>
    <t>000 2 02 03000 00 0000 151</t>
  </si>
  <si>
    <t>000 2 07 00000 00 0000 180</t>
  </si>
  <si>
    <t xml:space="preserve">     Наименование    показателя      </t>
  </si>
  <si>
    <t xml:space="preserve">      Коды бюджетной  классификации доходов и расходов      </t>
  </si>
  <si>
    <t>Плановые назначения на текущий год (тыс.руб.)</t>
  </si>
  <si>
    <t>Плановые назначения на очередной финансовый год (тыс.руб)</t>
  </si>
  <si>
    <t>Темп роста плановых назначений очередного финансового года к оценке ожидаемого исполнения текущего года,%</t>
  </si>
  <si>
    <t>Налог    на     доходы физических лиц</t>
  </si>
  <si>
    <t>Налоги  на  совокупный доход</t>
  </si>
  <si>
    <t xml:space="preserve">Единый  сельскохозяйственный налог               </t>
  </si>
  <si>
    <t>Налог   на   имущество физических лиц</t>
  </si>
  <si>
    <t xml:space="preserve">Государственная пошлина       </t>
  </si>
  <si>
    <t>Задолженность и перерасчеты по отмененным    налогам,</t>
  </si>
  <si>
    <t xml:space="preserve">Доходы              от использования имущества, находящегося         в государственной      и муниципальной собственности  </t>
  </si>
  <si>
    <t xml:space="preserve">Доходы   от   оказания платных    услуг     и компенсации     затрат государства   </t>
  </si>
  <si>
    <t>Доходы   от    продажи материальных         и нематериальных активов</t>
  </si>
  <si>
    <t>Штрафы,       санкции, возмещение ущерба</t>
  </si>
  <si>
    <t>Прочие     неналоговые доходы</t>
  </si>
  <si>
    <t xml:space="preserve">Безвозмездные    поступления     </t>
  </si>
  <si>
    <t xml:space="preserve">Безвозмездные поступления от  других бюджетов     бюджетной системы     Российской  Федерации        </t>
  </si>
  <si>
    <t xml:space="preserve">Прочие   безвозмездные перечисления от других бюджетов     бюджетной системы     Российской Федерации </t>
  </si>
  <si>
    <t>Прочие   безвозмездные поступления</t>
  </si>
  <si>
    <t>Расходы   бюджета    - ИТОГО:</t>
  </si>
  <si>
    <t>Расходы   в    разрезе кодов    разделов    и подразделов классификации расходов</t>
  </si>
  <si>
    <t>Иные межбюджетные трансферты</t>
  </si>
  <si>
    <t>000 2 02 04000 00 0000 151</t>
  </si>
  <si>
    <t>Общегосударственные вопросы</t>
  </si>
  <si>
    <t xml:space="preserve">Налоговые    и неналоговые    доходы,
всего  в   том   числе
налоговые            и
неналоговые доходы  по
следующим подгруппам: 
</t>
  </si>
  <si>
    <t>Налоги    на    товары (работы, услуги), реализуемые на территории  Российской Федерации</t>
  </si>
  <si>
    <t>05 00</t>
  </si>
  <si>
    <t>02 00</t>
  </si>
  <si>
    <t>01 00</t>
  </si>
  <si>
    <t>07 00</t>
  </si>
  <si>
    <t>08 00</t>
  </si>
  <si>
    <t>11 05</t>
  </si>
  <si>
    <t>04 00</t>
  </si>
  <si>
    <t>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</si>
  <si>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</si>
  <si>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</si>
  <si>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</si>
  <si>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</si>
  <si>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</si>
  <si>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</si>
  <si>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Защита населения и  территории от черезвычайных ситуаций природного и техногенного характера, гражданской обороны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</si>
  <si>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</si>
  <si>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</si>
  <si>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</si>
  <si>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</si>
  <si>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</si>
  <si>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и  КИНЕМАТОГРАФИЯ </t>
  </si>
  <si>
    <t>Культура</t>
  </si>
  <si>
    <t>Другие вопросы в области физической культуры и спорта</t>
  </si>
  <si>
    <t>01 04</t>
  </si>
  <si>
    <t>01 11</t>
  </si>
  <si>
    <t>02 03</t>
  </si>
  <si>
    <t>03 09</t>
  </si>
  <si>
    <t>03 14</t>
  </si>
  <si>
    <t>Дорожное хозяйство(дорожные фонды)</t>
  </si>
  <si>
    <t>04 09</t>
  </si>
  <si>
    <t>05 02</t>
  </si>
  <si>
    <t>05 03</t>
  </si>
  <si>
    <t>07 07</t>
  </si>
  <si>
    <t>08 01</t>
  </si>
  <si>
    <t>11 00</t>
  </si>
  <si>
    <t>Физическая культура и спорт</t>
  </si>
  <si>
    <t>Профицит(+),   дефицит( -)</t>
  </si>
  <si>
    <t>Глава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</si>
  <si>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</si>
  <si>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01 02</t>
  </si>
  <si>
    <t>Выполнение плановых назначений, %</t>
  </si>
  <si>
    <t>Оценка ожидаемого исполнения на текущий год (тыс.руб)</t>
  </si>
  <si>
    <t>04 12</t>
  </si>
  <si>
    <t>Другие вопросы в области национальной экономики</t>
  </si>
  <si>
    <t>Оценка ожидаемого исполнения  МО Хабаровского сельского поселенияна 2016 год (тыс.руб.)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</si>
</sst>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i/>
      <sz val="24"/>
      <color theme="1"/>
      <name val="Calibri"/>
      <family val="2"/>
      <charset val="204"/>
      <scheme val="minor"/>
    </font>
    <font>
      <sz val="24"/>
      <name val="Calibri"/>
      <family val="2"/>
      <charset val="204"/>
    </font>
    <font>
      <sz val="24"/>
      <name val="Arial Cyr"/>
      <charset val="204"/>
    </font>
    <font>
      <b/>
      <sz val="24"/>
      <name val="Times New Roman"/>
      <family val="1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/>
    <xf numFmtId="0" fontId="4" fillId="0" borderId="1" xfId="0" applyFont="1" applyBorder="1" applyAlignment="1">
      <alignment wrapText="1"/>
    </xf>
    <xf numFmtId="43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Border="1"/>
    <xf numFmtId="43" fontId="5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3" fontId="4" fillId="0" borderId="2" xfId="0" applyNumberFormat="1" applyFont="1" applyBorder="1" applyAlignment="1">
      <alignment horizontal="center" wrapText="1"/>
    </xf>
    <xf numFmtId="43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9"/>
  <sheetViews>
    <sheetView tabSelected="1" view="pageBreakPreview" zoomScale="49" zoomScaleSheetLayoutView="49" workbookViewId="0">
      <selection activeCell="B1" sqref="B1"/>
    </sheetView>
  </sheetViews>
  <sheetFormatPr defaultRowHeight="34.5" customHeight="1"/>
  <cols>
    <col min="2" max="2" width="110.28515625" customWidth="1"/>
    <col min="3" max="3" width="71.5703125" customWidth="1"/>
    <col min="4" max="4" width="35.140625" customWidth="1"/>
    <col min="5" max="5" width="35.28515625" customWidth="1"/>
    <col min="6" max="6" width="38.5703125" customWidth="1"/>
    <col min="7" max="7" width="39.28515625" customWidth="1"/>
    <col min="8" max="8" width="48.140625" customWidth="1"/>
  </cols>
  <sheetData>
    <row r="2" spans="2:10" ht="34.5" customHeight="1">
      <c r="B2" s="47" t="s">
        <v>120</v>
      </c>
      <c r="C2" s="47"/>
      <c r="D2" s="47"/>
      <c r="E2" s="47"/>
      <c r="F2" s="47"/>
      <c r="G2" s="47"/>
      <c r="H2" s="47"/>
      <c r="I2" s="4"/>
      <c r="J2" s="2"/>
    </row>
    <row r="3" spans="2:10" ht="34.5" customHeight="1">
      <c r="B3" s="5"/>
      <c r="C3" s="5"/>
      <c r="D3" s="5"/>
      <c r="E3" s="5"/>
      <c r="F3" s="4"/>
      <c r="G3" s="4"/>
      <c r="H3" s="4"/>
      <c r="I3" s="4"/>
      <c r="J3" s="2"/>
    </row>
    <row r="4" spans="2:10" ht="161.25" customHeight="1">
      <c r="B4" s="6" t="s">
        <v>49</v>
      </c>
      <c r="C4" s="6" t="s">
        <v>50</v>
      </c>
      <c r="D4" s="6" t="s">
        <v>51</v>
      </c>
      <c r="E4" s="6" t="s">
        <v>117</v>
      </c>
      <c r="F4" s="6" t="s">
        <v>116</v>
      </c>
      <c r="G4" s="6" t="s">
        <v>52</v>
      </c>
      <c r="H4" s="6" t="s">
        <v>53</v>
      </c>
      <c r="I4" s="4"/>
      <c r="J4" s="2"/>
    </row>
    <row r="5" spans="2:10" ht="41.25" customHeight="1">
      <c r="B5" s="6" t="s">
        <v>0</v>
      </c>
      <c r="C5" s="7"/>
      <c r="D5" s="8">
        <f>D6+D46</f>
        <v>3014.16</v>
      </c>
      <c r="E5" s="8">
        <f>E6+E46</f>
        <v>3014.16</v>
      </c>
      <c r="F5" s="8">
        <f>E5/D5*100</f>
        <v>100</v>
      </c>
      <c r="G5" s="9">
        <f>G6+G46</f>
        <v>2356.56</v>
      </c>
      <c r="H5" s="8">
        <f>G5/E5*100</f>
        <v>78.182976351620354</v>
      </c>
      <c r="I5" s="4"/>
      <c r="J5" s="2"/>
    </row>
    <row r="6" spans="2:10" ht="176.25" customHeight="1">
      <c r="B6" s="54" t="s">
        <v>74</v>
      </c>
      <c r="C6" s="48"/>
      <c r="D6" s="49">
        <f>D9+D10+D11+D25+D34+D36+D40+D41+D44+D45</f>
        <v>295</v>
      </c>
      <c r="E6" s="49">
        <f>E9+E10+E11+E25+E34+E36+E40+E41+E44+E45</f>
        <v>295</v>
      </c>
      <c r="F6" s="52">
        <f>E6/D6*100</f>
        <v>100</v>
      </c>
      <c r="G6" s="53">
        <f>G9+G10+G11+G25+G34+G36+G40+G41+G44+G45</f>
        <v>236</v>
      </c>
      <c r="H6" s="52">
        <f>G6/E6*100</f>
        <v>80</v>
      </c>
      <c r="I6" s="4"/>
      <c r="J6" s="2"/>
    </row>
    <row r="7" spans="2:10" ht="34.5" hidden="1" customHeight="1" thickBot="1">
      <c r="B7" s="55"/>
      <c r="C7" s="48"/>
      <c r="D7" s="50"/>
      <c r="E7" s="50"/>
      <c r="F7" s="52"/>
      <c r="G7" s="53"/>
      <c r="H7" s="52"/>
      <c r="I7" s="4"/>
      <c r="J7" s="2"/>
    </row>
    <row r="8" spans="2:10" ht="34.5" hidden="1" customHeight="1" thickBot="1">
      <c r="B8" s="56"/>
      <c r="C8" s="48"/>
      <c r="D8" s="51"/>
      <c r="E8" s="51"/>
      <c r="F8" s="52"/>
      <c r="G8" s="53"/>
      <c r="H8" s="52"/>
      <c r="I8" s="4"/>
      <c r="J8" s="2"/>
    </row>
    <row r="9" spans="2:10" ht="48" customHeight="1">
      <c r="B9" s="10" t="s">
        <v>54</v>
      </c>
      <c r="C9" s="10" t="s">
        <v>1</v>
      </c>
      <c r="D9" s="11">
        <v>11</v>
      </c>
      <c r="E9" s="11">
        <v>11</v>
      </c>
      <c r="F9" s="8">
        <f>E9/D9*100</f>
        <v>100</v>
      </c>
      <c r="G9" s="12">
        <v>12</v>
      </c>
      <c r="H9" s="8">
        <f>G9/E9*100</f>
        <v>109.09090909090908</v>
      </c>
      <c r="I9" s="4"/>
      <c r="J9" s="2"/>
    </row>
    <row r="10" spans="2:10" ht="98.25" customHeight="1">
      <c r="B10" s="10" t="s">
        <v>75</v>
      </c>
      <c r="C10" s="10" t="s">
        <v>2</v>
      </c>
      <c r="D10" s="11"/>
      <c r="E10" s="11"/>
      <c r="F10" s="8"/>
      <c r="G10" s="12"/>
      <c r="H10" s="8"/>
      <c r="I10" s="4"/>
      <c r="J10" s="2"/>
    </row>
    <row r="11" spans="2:10" ht="56.25" customHeight="1">
      <c r="B11" s="10" t="s">
        <v>55</v>
      </c>
      <c r="C11" s="10" t="s">
        <v>3</v>
      </c>
      <c r="D11" s="11">
        <f>D20</f>
        <v>10</v>
      </c>
      <c r="E11" s="11">
        <f>E20</f>
        <v>10</v>
      </c>
      <c r="F11" s="13">
        <f t="shared" ref="F11:H11" si="0">F20</f>
        <v>100</v>
      </c>
      <c r="G11" s="12">
        <f>G20</f>
        <v>10</v>
      </c>
      <c r="H11" s="13">
        <f t="shared" si="0"/>
        <v>100</v>
      </c>
      <c r="I11" s="4"/>
      <c r="J11" s="2"/>
    </row>
    <row r="12" spans="2:10" ht="34.5" hidden="1" customHeight="1">
      <c r="B12" s="10" t="s">
        <v>4</v>
      </c>
      <c r="C12" s="41" t="s">
        <v>8</v>
      </c>
      <c r="D12" s="42"/>
      <c r="E12" s="42"/>
      <c r="F12" s="40"/>
      <c r="G12" s="39"/>
      <c r="H12" s="40"/>
      <c r="I12" s="4"/>
      <c r="J12" s="2"/>
    </row>
    <row r="13" spans="2:10" ht="34.5" hidden="1" customHeight="1">
      <c r="B13" s="10" t="s">
        <v>5</v>
      </c>
      <c r="C13" s="41"/>
      <c r="D13" s="42"/>
      <c r="E13" s="42"/>
      <c r="F13" s="40"/>
      <c r="G13" s="39"/>
      <c r="H13" s="40"/>
      <c r="I13" s="4"/>
      <c r="J13" s="2"/>
    </row>
    <row r="14" spans="2:10" ht="34.5" hidden="1" customHeight="1">
      <c r="B14" s="10" t="s">
        <v>6</v>
      </c>
      <c r="C14" s="41"/>
      <c r="D14" s="42"/>
      <c r="E14" s="42"/>
      <c r="F14" s="40"/>
      <c r="G14" s="39"/>
      <c r="H14" s="40"/>
      <c r="I14" s="4"/>
      <c r="J14" s="2"/>
    </row>
    <row r="15" spans="2:10" ht="34.5" hidden="1" customHeight="1" thickBot="1">
      <c r="B15" s="10" t="s">
        <v>7</v>
      </c>
      <c r="C15" s="41"/>
      <c r="D15" s="42"/>
      <c r="E15" s="42"/>
      <c r="F15" s="40"/>
      <c r="G15" s="39"/>
      <c r="H15" s="40"/>
      <c r="I15" s="4"/>
      <c r="J15" s="2"/>
    </row>
    <row r="16" spans="2:10" ht="34.5" hidden="1" customHeight="1">
      <c r="B16" s="10" t="s">
        <v>9</v>
      </c>
      <c r="C16" s="41" t="s">
        <v>13</v>
      </c>
      <c r="D16" s="42"/>
      <c r="E16" s="42"/>
      <c r="F16" s="40"/>
      <c r="G16" s="39"/>
      <c r="H16" s="40"/>
      <c r="I16" s="4"/>
      <c r="J16" s="2"/>
    </row>
    <row r="17" spans="2:10" ht="34.5" hidden="1" customHeight="1">
      <c r="B17" s="10" t="s">
        <v>10</v>
      </c>
      <c r="C17" s="41"/>
      <c r="D17" s="42"/>
      <c r="E17" s="42"/>
      <c r="F17" s="40"/>
      <c r="G17" s="39"/>
      <c r="H17" s="40"/>
      <c r="I17" s="4"/>
      <c r="J17" s="2"/>
    </row>
    <row r="18" spans="2:10" ht="34.5" hidden="1" customHeight="1">
      <c r="B18" s="10" t="s">
        <v>11</v>
      </c>
      <c r="C18" s="41"/>
      <c r="D18" s="42"/>
      <c r="E18" s="42"/>
      <c r="F18" s="40"/>
      <c r="G18" s="39"/>
      <c r="H18" s="40"/>
      <c r="I18" s="4"/>
      <c r="J18" s="2"/>
    </row>
    <row r="19" spans="2:10" ht="34.5" hidden="1" customHeight="1" thickBot="1">
      <c r="B19" s="10" t="s">
        <v>12</v>
      </c>
      <c r="C19" s="41"/>
      <c r="D19" s="42"/>
      <c r="E19" s="42"/>
      <c r="F19" s="40"/>
      <c r="G19" s="39"/>
      <c r="H19" s="40"/>
      <c r="I19" s="4"/>
      <c r="J19" s="2"/>
    </row>
    <row r="20" spans="2:10" ht="63.75" customHeight="1">
      <c r="B20" s="14" t="s">
        <v>56</v>
      </c>
      <c r="C20" s="14" t="s">
        <v>14</v>
      </c>
      <c r="D20" s="15">
        <v>10</v>
      </c>
      <c r="E20" s="15">
        <v>10</v>
      </c>
      <c r="F20" s="8">
        <f>E20/D20*100</f>
        <v>100</v>
      </c>
      <c r="G20" s="16">
        <v>10</v>
      </c>
      <c r="H20" s="8">
        <f>G20/E20*100</f>
        <v>100</v>
      </c>
      <c r="I20" s="4"/>
      <c r="J20" s="2"/>
    </row>
    <row r="21" spans="2:10" ht="34.5" hidden="1" customHeight="1">
      <c r="B21" s="10" t="s">
        <v>4</v>
      </c>
      <c r="C21" s="41" t="s">
        <v>16</v>
      </c>
      <c r="D21" s="42"/>
      <c r="E21" s="42"/>
      <c r="F21" s="39"/>
      <c r="G21" s="39"/>
      <c r="H21" s="40"/>
      <c r="I21" s="4"/>
      <c r="J21" s="2"/>
    </row>
    <row r="22" spans="2:10" ht="34.5" hidden="1" customHeight="1">
      <c r="B22" s="10" t="s">
        <v>5</v>
      </c>
      <c r="C22" s="41"/>
      <c r="D22" s="42"/>
      <c r="E22" s="42"/>
      <c r="F22" s="39"/>
      <c r="G22" s="39"/>
      <c r="H22" s="40"/>
      <c r="I22" s="4"/>
      <c r="J22" s="2"/>
    </row>
    <row r="23" spans="2:10" ht="34.5" hidden="1" customHeight="1">
      <c r="B23" s="10" t="s">
        <v>15</v>
      </c>
      <c r="C23" s="41"/>
      <c r="D23" s="42"/>
      <c r="E23" s="42"/>
      <c r="F23" s="39"/>
      <c r="G23" s="39"/>
      <c r="H23" s="40"/>
      <c r="I23" s="4"/>
      <c r="J23" s="2"/>
    </row>
    <row r="24" spans="2:10" ht="34.5" hidden="1" customHeight="1" thickBot="1">
      <c r="B24" s="10" t="s">
        <v>7</v>
      </c>
      <c r="C24" s="41"/>
      <c r="D24" s="42"/>
      <c r="E24" s="42"/>
      <c r="F24" s="39"/>
      <c r="G24" s="39"/>
      <c r="H24" s="40"/>
      <c r="I24" s="4"/>
      <c r="J24" s="2"/>
    </row>
    <row r="25" spans="2:10" ht="59.25" customHeight="1">
      <c r="B25" s="10" t="s">
        <v>17</v>
      </c>
      <c r="C25" s="10" t="s">
        <v>18</v>
      </c>
      <c r="D25" s="11">
        <f>D26+D29</f>
        <v>271</v>
      </c>
      <c r="E25" s="11">
        <f>E26+E29</f>
        <v>271</v>
      </c>
      <c r="F25" s="13">
        <f t="shared" ref="F25:H25" si="1">F26+F29</f>
        <v>200</v>
      </c>
      <c r="G25" s="12">
        <f>G26+G29</f>
        <v>214</v>
      </c>
      <c r="H25" s="13">
        <f t="shared" si="1"/>
        <v>260.07619047619045</v>
      </c>
      <c r="I25" s="4"/>
      <c r="J25" s="2"/>
    </row>
    <row r="26" spans="2:10" s="1" customFormat="1" ht="34.5" customHeight="1">
      <c r="B26" s="14" t="s">
        <v>57</v>
      </c>
      <c r="C26" s="14" t="s">
        <v>20</v>
      </c>
      <c r="D26" s="15">
        <v>21</v>
      </c>
      <c r="E26" s="15">
        <v>21</v>
      </c>
      <c r="F26" s="8">
        <f>E26/D26*100</f>
        <v>100</v>
      </c>
      <c r="G26" s="16">
        <v>40</v>
      </c>
      <c r="H26" s="8">
        <f>G26/E26*100</f>
        <v>190.47619047619045</v>
      </c>
      <c r="I26" s="17"/>
      <c r="J26" s="3"/>
    </row>
    <row r="27" spans="2:10" s="1" customFormat="1" ht="34.5" hidden="1" customHeight="1">
      <c r="B27" s="14" t="s">
        <v>19</v>
      </c>
      <c r="C27" s="43" t="s">
        <v>22</v>
      </c>
      <c r="D27" s="44"/>
      <c r="E27" s="44"/>
      <c r="F27" s="45"/>
      <c r="G27" s="46"/>
      <c r="H27" s="45"/>
      <c r="I27" s="17"/>
      <c r="J27" s="3"/>
    </row>
    <row r="28" spans="2:10" s="1" customFormat="1" ht="34.5" hidden="1" customHeight="1" thickBot="1">
      <c r="B28" s="14" t="s">
        <v>21</v>
      </c>
      <c r="C28" s="43"/>
      <c r="D28" s="44"/>
      <c r="E28" s="44"/>
      <c r="F28" s="45"/>
      <c r="G28" s="46"/>
      <c r="H28" s="45"/>
      <c r="I28" s="17"/>
      <c r="J28" s="3"/>
    </row>
    <row r="29" spans="2:10" s="1" customFormat="1" ht="71.25" customHeight="1">
      <c r="B29" s="14" t="s">
        <v>23</v>
      </c>
      <c r="C29" s="14" t="s">
        <v>24</v>
      </c>
      <c r="D29" s="15">
        <v>250</v>
      </c>
      <c r="E29" s="15">
        <v>250</v>
      </c>
      <c r="F29" s="8">
        <f>E29/D29*100</f>
        <v>100</v>
      </c>
      <c r="G29" s="16">
        <v>174</v>
      </c>
      <c r="H29" s="8">
        <f>G29/E29*100</f>
        <v>69.599999999999994</v>
      </c>
      <c r="I29" s="17"/>
      <c r="J29" s="3"/>
    </row>
    <row r="30" spans="2:10" ht="34.5" hidden="1" customHeight="1">
      <c r="B30" s="10" t="s">
        <v>25</v>
      </c>
      <c r="C30" s="41" t="s">
        <v>29</v>
      </c>
      <c r="D30" s="42"/>
      <c r="E30" s="42"/>
      <c r="F30" s="39"/>
      <c r="G30" s="39"/>
      <c r="H30" s="40"/>
      <c r="I30" s="4"/>
      <c r="J30" s="2"/>
    </row>
    <row r="31" spans="2:10" ht="34.5" hidden="1" customHeight="1">
      <c r="B31" s="10" t="s">
        <v>26</v>
      </c>
      <c r="C31" s="41"/>
      <c r="D31" s="42"/>
      <c r="E31" s="42"/>
      <c r="F31" s="39"/>
      <c r="G31" s="39"/>
      <c r="H31" s="40"/>
      <c r="I31" s="4"/>
      <c r="J31" s="2"/>
    </row>
    <row r="32" spans="2:10" ht="34.5" hidden="1" customHeight="1">
      <c r="B32" s="10" t="s">
        <v>27</v>
      </c>
      <c r="C32" s="41"/>
      <c r="D32" s="42"/>
      <c r="E32" s="42"/>
      <c r="F32" s="39"/>
      <c r="G32" s="39"/>
      <c r="H32" s="40"/>
      <c r="I32" s="4"/>
      <c r="J32" s="2"/>
    </row>
    <row r="33" spans="2:10" ht="34.5" hidden="1" customHeight="1" thickBot="1">
      <c r="B33" s="10" t="s">
        <v>28</v>
      </c>
      <c r="C33" s="41"/>
      <c r="D33" s="42"/>
      <c r="E33" s="42"/>
      <c r="F33" s="39"/>
      <c r="G33" s="39"/>
      <c r="H33" s="40"/>
      <c r="I33" s="4"/>
      <c r="J33" s="2"/>
    </row>
    <row r="34" spans="2:10" ht="81.75" customHeight="1">
      <c r="B34" s="10" t="s">
        <v>58</v>
      </c>
      <c r="C34" s="10" t="s">
        <v>30</v>
      </c>
      <c r="D34" s="11">
        <v>3</v>
      </c>
      <c r="E34" s="11">
        <v>3</v>
      </c>
      <c r="F34" s="8">
        <f>E34/D34*100</f>
        <v>100</v>
      </c>
      <c r="G34" s="12"/>
      <c r="H34" s="8">
        <f>G34/E34*100</f>
        <v>0</v>
      </c>
      <c r="I34" s="4"/>
      <c r="J34" s="2"/>
    </row>
    <row r="35" spans="2:10" ht="34.5" hidden="1" customHeight="1">
      <c r="B35" s="10" t="s">
        <v>59</v>
      </c>
      <c r="C35" s="10" t="s">
        <v>31</v>
      </c>
      <c r="D35" s="11"/>
      <c r="E35" s="11"/>
      <c r="F35" s="12"/>
      <c r="G35" s="12"/>
      <c r="H35" s="13"/>
      <c r="I35" s="4"/>
      <c r="J35" s="2"/>
    </row>
    <row r="36" spans="2:10" ht="90" hidden="1" customHeight="1">
      <c r="B36" s="10" t="s">
        <v>60</v>
      </c>
      <c r="C36" s="10" t="s">
        <v>32</v>
      </c>
      <c r="D36" s="11"/>
      <c r="E36" s="11"/>
      <c r="F36" s="9"/>
      <c r="G36" s="12"/>
      <c r="H36" s="8"/>
      <c r="I36" s="4"/>
      <c r="J36" s="2"/>
    </row>
    <row r="37" spans="2:10" ht="34.5" hidden="1" customHeight="1">
      <c r="B37" s="10" t="s">
        <v>33</v>
      </c>
      <c r="C37" s="41" t="s">
        <v>35</v>
      </c>
      <c r="D37" s="42"/>
      <c r="E37" s="42"/>
      <c r="F37" s="39"/>
      <c r="G37" s="39"/>
      <c r="H37" s="40"/>
      <c r="I37" s="4"/>
      <c r="J37" s="2"/>
    </row>
    <row r="38" spans="2:10" ht="34.5" hidden="1" customHeight="1">
      <c r="B38" s="10" t="s">
        <v>34</v>
      </c>
      <c r="C38" s="41"/>
      <c r="D38" s="42"/>
      <c r="E38" s="42"/>
      <c r="F38" s="39"/>
      <c r="G38" s="39"/>
      <c r="H38" s="40"/>
      <c r="I38" s="4"/>
      <c r="J38" s="2"/>
    </row>
    <row r="39" spans="2:10" ht="34.5" hidden="1" customHeight="1" thickBot="1">
      <c r="B39" s="10" t="s">
        <v>28</v>
      </c>
      <c r="C39" s="41"/>
      <c r="D39" s="42"/>
      <c r="E39" s="42"/>
      <c r="F39" s="39"/>
      <c r="G39" s="39"/>
      <c r="H39" s="40"/>
      <c r="I39" s="4"/>
      <c r="J39" s="2"/>
    </row>
    <row r="40" spans="2:10" ht="56.25" hidden="1" customHeight="1">
      <c r="B40" s="10" t="s">
        <v>61</v>
      </c>
      <c r="C40" s="10" t="s">
        <v>36</v>
      </c>
      <c r="D40" s="11"/>
      <c r="E40" s="11"/>
      <c r="F40" s="9"/>
      <c r="G40" s="12"/>
      <c r="H40" s="8"/>
      <c r="I40" s="4"/>
      <c r="J40" s="2"/>
    </row>
    <row r="41" spans="2:10" ht="58.5" hidden="1" customHeight="1">
      <c r="B41" s="10" t="s">
        <v>62</v>
      </c>
      <c r="C41" s="10" t="s">
        <v>37</v>
      </c>
      <c r="D41" s="11"/>
      <c r="E41" s="11"/>
      <c r="F41" s="8"/>
      <c r="G41" s="12"/>
      <c r="H41" s="8"/>
      <c r="I41" s="4"/>
      <c r="J41" s="2"/>
    </row>
    <row r="42" spans="2:10" ht="34.5" hidden="1" customHeight="1">
      <c r="B42" s="10" t="s">
        <v>38</v>
      </c>
      <c r="C42" s="41" t="s">
        <v>40</v>
      </c>
      <c r="D42" s="42"/>
      <c r="E42" s="42"/>
      <c r="F42" s="39"/>
      <c r="G42" s="39"/>
      <c r="H42" s="40"/>
      <c r="I42" s="4"/>
      <c r="J42" s="2"/>
    </row>
    <row r="43" spans="2:10" ht="34.5" hidden="1" customHeight="1" thickBot="1">
      <c r="B43" s="10" t="s">
        <v>39</v>
      </c>
      <c r="C43" s="41"/>
      <c r="D43" s="42"/>
      <c r="E43" s="42"/>
      <c r="F43" s="39"/>
      <c r="G43" s="39"/>
      <c r="H43" s="40"/>
      <c r="I43" s="4"/>
      <c r="J43" s="2"/>
    </row>
    <row r="44" spans="2:10" ht="34.5" hidden="1" customHeight="1">
      <c r="B44" s="10" t="s">
        <v>63</v>
      </c>
      <c r="C44" s="10" t="s">
        <v>41</v>
      </c>
      <c r="D44" s="11"/>
      <c r="E44" s="11"/>
      <c r="F44" s="9"/>
      <c r="G44" s="12"/>
      <c r="H44" s="8"/>
      <c r="I44" s="4"/>
      <c r="J44" s="2"/>
    </row>
    <row r="45" spans="2:10" ht="34.5" hidden="1" customHeight="1">
      <c r="B45" s="10" t="s">
        <v>64</v>
      </c>
      <c r="C45" s="10" t="s">
        <v>42</v>
      </c>
      <c r="D45" s="11"/>
      <c r="E45" s="11"/>
      <c r="F45" s="9"/>
      <c r="G45" s="12"/>
      <c r="H45" s="8"/>
      <c r="I45" s="4"/>
      <c r="J45" s="2"/>
    </row>
    <row r="46" spans="2:10" ht="60.75" customHeight="1">
      <c r="B46" s="9" t="s">
        <v>65</v>
      </c>
      <c r="C46" s="18"/>
      <c r="D46" s="19">
        <f>D47</f>
        <v>2719.16</v>
      </c>
      <c r="E46" s="19">
        <f>E47</f>
        <v>2719.16</v>
      </c>
      <c r="F46" s="9"/>
      <c r="G46" s="9">
        <f>G47</f>
        <v>2120.56</v>
      </c>
      <c r="H46" s="8"/>
      <c r="I46" s="4"/>
      <c r="J46" s="2"/>
    </row>
    <row r="47" spans="2:10" ht="93" customHeight="1">
      <c r="B47" s="10" t="s">
        <v>66</v>
      </c>
      <c r="C47" s="10" t="s">
        <v>43</v>
      </c>
      <c r="D47" s="11">
        <f>D48+D49+D50+D53</f>
        <v>2719.16</v>
      </c>
      <c r="E47" s="11">
        <f>E48+E49+E50+E53</f>
        <v>2719.16</v>
      </c>
      <c r="F47" s="12">
        <f>E47/D47*100</f>
        <v>100</v>
      </c>
      <c r="G47" s="12">
        <f>G48+G50+G53</f>
        <v>2120.56</v>
      </c>
      <c r="H47" s="13">
        <f t="shared" ref="H47" si="2">H48+H49+H50</f>
        <v>208.48695307940039</v>
      </c>
      <c r="I47" s="4"/>
      <c r="J47" s="2"/>
    </row>
    <row r="48" spans="2:10" ht="67.5" customHeight="1">
      <c r="B48" s="10" t="s">
        <v>44</v>
      </c>
      <c r="C48" s="10" t="s">
        <v>45</v>
      </c>
      <c r="D48" s="11">
        <v>2072.86</v>
      </c>
      <c r="E48" s="11">
        <v>2072.86</v>
      </c>
      <c r="F48" s="12">
        <f t="shared" ref="F48:F54" si="3">E48/D48*100</f>
        <v>100</v>
      </c>
      <c r="G48" s="12">
        <v>2068.16</v>
      </c>
      <c r="H48" s="8">
        <f>G48/E48*100</f>
        <v>99.773260133342319</v>
      </c>
      <c r="I48" s="4"/>
      <c r="J48" s="2"/>
    </row>
    <row r="49" spans="2:10" ht="34.5" hidden="1" customHeight="1">
      <c r="B49" s="10"/>
      <c r="C49" s="10"/>
      <c r="D49" s="11"/>
      <c r="E49" s="11"/>
      <c r="F49" s="12"/>
      <c r="G49" s="12"/>
      <c r="H49" s="8"/>
      <c r="I49" s="4"/>
      <c r="J49" s="2"/>
    </row>
    <row r="50" spans="2:10" ht="65.25" customHeight="1">
      <c r="B50" s="10" t="s">
        <v>46</v>
      </c>
      <c r="C50" s="10" t="s">
        <v>47</v>
      </c>
      <c r="D50" s="11">
        <v>48.2</v>
      </c>
      <c r="E50" s="11">
        <v>48.2</v>
      </c>
      <c r="F50" s="12">
        <f t="shared" si="3"/>
        <v>100</v>
      </c>
      <c r="G50" s="12">
        <v>52.4</v>
      </c>
      <c r="H50" s="8">
        <f>G50/E50*100</f>
        <v>108.71369294605809</v>
      </c>
      <c r="I50" s="4"/>
      <c r="J50" s="2"/>
    </row>
    <row r="51" spans="2:10" ht="34.5" hidden="1" customHeight="1">
      <c r="B51" s="20" t="s">
        <v>67</v>
      </c>
      <c r="C51" s="10"/>
      <c r="D51" s="11"/>
      <c r="E51" s="11"/>
      <c r="F51" s="12" t="e">
        <f t="shared" si="3"/>
        <v>#DIV/0!</v>
      </c>
      <c r="G51" s="12"/>
      <c r="H51" s="13"/>
      <c r="I51" s="4"/>
      <c r="J51" s="2"/>
    </row>
    <row r="52" spans="2:10" ht="34.5" hidden="1" customHeight="1">
      <c r="B52" s="20" t="s">
        <v>68</v>
      </c>
      <c r="C52" s="10" t="s">
        <v>48</v>
      </c>
      <c r="D52" s="11"/>
      <c r="E52" s="11"/>
      <c r="F52" s="12" t="e">
        <f t="shared" si="3"/>
        <v>#DIV/0!</v>
      </c>
      <c r="G52" s="12"/>
      <c r="H52" s="13"/>
      <c r="I52" s="4"/>
      <c r="J52" s="2"/>
    </row>
    <row r="53" spans="2:10" ht="68.25" customHeight="1">
      <c r="B53" s="10" t="s">
        <v>71</v>
      </c>
      <c r="C53" s="10" t="s">
        <v>72</v>
      </c>
      <c r="D53" s="11">
        <v>598.1</v>
      </c>
      <c r="E53" s="11">
        <v>598.1</v>
      </c>
      <c r="F53" s="12">
        <f t="shared" si="3"/>
        <v>100</v>
      </c>
      <c r="G53" s="12"/>
      <c r="H53" s="13"/>
      <c r="I53" s="4"/>
      <c r="J53" s="2"/>
    </row>
    <row r="54" spans="2:10" ht="57.75" customHeight="1">
      <c r="B54" s="21" t="s">
        <v>69</v>
      </c>
      <c r="C54" s="18"/>
      <c r="D54" s="19">
        <f>D56+D60+D65+D68+D71+D73+D75</f>
        <v>3014.11</v>
      </c>
      <c r="E54" s="19">
        <f>E56+E60+E65+E68+E71+E73+E75</f>
        <v>3014.11</v>
      </c>
      <c r="F54" s="8">
        <f t="shared" si="3"/>
        <v>100</v>
      </c>
      <c r="G54" s="9">
        <f>G56+G60+G65+G68+G71+G73+G75</f>
        <v>2356.5600000000004</v>
      </c>
      <c r="H54" s="8">
        <f>G54/E54*100</f>
        <v>78.184273301239841</v>
      </c>
      <c r="I54" s="4"/>
      <c r="J54" s="2"/>
    </row>
    <row r="55" spans="2:10" ht="108" customHeight="1">
      <c r="B55" s="10" t="s">
        <v>70</v>
      </c>
      <c r="C55" s="10"/>
      <c r="D55" s="11"/>
      <c r="E55" s="11"/>
      <c r="F55" s="12"/>
      <c r="G55" s="12"/>
      <c r="H55" s="8"/>
      <c r="I55" s="4"/>
      <c r="J55" s="2"/>
    </row>
    <row r="56" spans="2:10" ht="66.75" customHeight="1">
      <c r="B56" s="18" t="s">
        <v>73</v>
      </c>
      <c r="C56" s="9" t="s">
        <v>78</v>
      </c>
      <c r="D56" s="19">
        <f>D57+D58+D59</f>
        <v>1331.01</v>
      </c>
      <c r="E56" s="19">
        <f>E57+E58+E59</f>
        <v>1331.01</v>
      </c>
      <c r="F56" s="8">
        <f>E56/D56*100</f>
        <v>100</v>
      </c>
      <c r="G56" s="9">
        <f>G57+G58+G59</f>
        <v>1272.06</v>
      </c>
      <c r="H56" s="8">
        <f t="shared" ref="H56:H76" si="4">G56/E56*100</f>
        <v>95.571032524173376</v>
      </c>
      <c r="I56" s="4"/>
      <c r="J56" s="2"/>
    </row>
    <row r="57" spans="2:10" ht="97.5" customHeight="1">
      <c r="B57" s="22" t="s">
        <v>113</v>
      </c>
      <c r="C57" s="12" t="s">
        <v>115</v>
      </c>
      <c r="D57" s="11">
        <v>371.01</v>
      </c>
      <c r="E57" s="11">
        <v>371.01</v>
      </c>
      <c r="F57" s="12">
        <f t="shared" ref="F57:F76" si="5">E57/D57*100</f>
        <v>100</v>
      </c>
      <c r="G57" s="12">
        <v>371</v>
      </c>
      <c r="H57" s="8">
        <f t="shared" si="4"/>
        <v>99.997304654861054</v>
      </c>
      <c r="I57" s="4"/>
      <c r="J57" s="2"/>
    </row>
    <row r="58" spans="2:10" ht="171" customHeight="1">
      <c r="B58" s="22" t="s">
        <v>84</v>
      </c>
      <c r="C58" s="12" t="s">
        <v>99</v>
      </c>
      <c r="D58" s="11">
        <v>960</v>
      </c>
      <c r="E58" s="11">
        <v>960</v>
      </c>
      <c r="F58" s="12">
        <f t="shared" si="5"/>
        <v>100</v>
      </c>
      <c r="G58" s="12">
        <v>897.06</v>
      </c>
      <c r="H58" s="8">
        <f t="shared" si="4"/>
        <v>93.443749999999994</v>
      </c>
      <c r="I58" s="4"/>
      <c r="J58" s="2"/>
    </row>
    <row r="59" spans="2:10" ht="83.25" customHeight="1">
      <c r="B59" s="23" t="s">
        <v>85</v>
      </c>
      <c r="C59" s="12" t="s">
        <v>100</v>
      </c>
      <c r="D59" s="11"/>
      <c r="E59" s="11"/>
      <c r="F59" s="9"/>
      <c r="G59" s="12">
        <v>4</v>
      </c>
      <c r="H59" s="8"/>
      <c r="I59" s="4"/>
      <c r="J59" s="2"/>
    </row>
    <row r="60" spans="2:10" ht="63" customHeight="1">
      <c r="B60" s="24" t="s">
        <v>86</v>
      </c>
      <c r="C60" s="9" t="s">
        <v>77</v>
      </c>
      <c r="D60" s="19">
        <f>D61</f>
        <v>48.2</v>
      </c>
      <c r="E60" s="19">
        <f>E61</f>
        <v>48.2</v>
      </c>
      <c r="F60" s="9">
        <f t="shared" si="5"/>
        <v>100</v>
      </c>
      <c r="G60" s="9">
        <f>G61</f>
        <v>52.4</v>
      </c>
      <c r="H60" s="8">
        <f t="shared" si="4"/>
        <v>108.71369294605809</v>
      </c>
      <c r="I60" s="4"/>
      <c r="J60" s="2"/>
    </row>
    <row r="61" spans="2:10" ht="75" customHeight="1">
      <c r="B61" s="23" t="s">
        <v>87</v>
      </c>
      <c r="C61" s="12" t="s">
        <v>101</v>
      </c>
      <c r="D61" s="11">
        <v>48.2</v>
      </c>
      <c r="E61" s="11">
        <v>48.2</v>
      </c>
      <c r="F61" s="12">
        <f t="shared" si="5"/>
        <v>100</v>
      </c>
      <c r="G61" s="12">
        <v>52.4</v>
      </c>
      <c r="H61" s="8">
        <f t="shared" si="4"/>
        <v>108.71369294605809</v>
      </c>
      <c r="I61" s="4"/>
      <c r="J61" s="2"/>
    </row>
    <row r="62" spans="2:10" ht="75.75" hidden="1" customHeight="1">
      <c r="B62" s="25" t="s">
        <v>88</v>
      </c>
      <c r="C62" s="26" t="s">
        <v>83</v>
      </c>
      <c r="D62" s="19">
        <f>D63+D64</f>
        <v>0</v>
      </c>
      <c r="E62" s="19">
        <f>E63+E64</f>
        <v>0</v>
      </c>
      <c r="F62" s="9"/>
      <c r="G62" s="9">
        <f>G63+G64</f>
        <v>2</v>
      </c>
      <c r="H62" s="8"/>
      <c r="I62" s="4"/>
      <c r="J62" s="2"/>
    </row>
    <row r="63" spans="2:10" ht="79.5" hidden="1" customHeight="1">
      <c r="B63" s="27" t="s">
        <v>90</v>
      </c>
      <c r="C63" s="28" t="s">
        <v>102</v>
      </c>
      <c r="D63" s="29"/>
      <c r="E63" s="29"/>
      <c r="F63" s="9"/>
      <c r="G63" s="28">
        <v>1</v>
      </c>
      <c r="H63" s="8"/>
      <c r="I63" s="4"/>
    </row>
    <row r="64" spans="2:10" ht="69.75" hidden="1" customHeight="1">
      <c r="B64" s="27" t="s">
        <v>114</v>
      </c>
      <c r="C64" s="30" t="s">
        <v>103</v>
      </c>
      <c r="D64" s="29"/>
      <c r="E64" s="29"/>
      <c r="F64" s="9"/>
      <c r="G64" s="28">
        <v>1</v>
      </c>
      <c r="H64" s="8"/>
      <c r="I64" s="4"/>
    </row>
    <row r="65" spans="2:9" ht="66.75" customHeight="1">
      <c r="B65" s="31" t="s">
        <v>89</v>
      </c>
      <c r="C65" s="32" t="s">
        <v>82</v>
      </c>
      <c r="D65" s="33">
        <f>D66+D67</f>
        <v>152.65</v>
      </c>
      <c r="E65" s="33">
        <f>E66+E67</f>
        <v>152.65</v>
      </c>
      <c r="F65" s="9">
        <f t="shared" si="5"/>
        <v>100</v>
      </c>
      <c r="G65" s="32">
        <f>G66+G67</f>
        <v>125</v>
      </c>
      <c r="H65" s="8">
        <f t="shared" si="4"/>
        <v>81.886668850311167</v>
      </c>
      <c r="I65" s="4"/>
    </row>
    <row r="66" spans="2:9" ht="63.75" customHeight="1">
      <c r="B66" s="27" t="s">
        <v>104</v>
      </c>
      <c r="C66" s="28" t="s">
        <v>105</v>
      </c>
      <c r="D66" s="29">
        <v>22.65</v>
      </c>
      <c r="E66" s="29">
        <v>22.65</v>
      </c>
      <c r="F66" s="9">
        <f t="shared" si="5"/>
        <v>100</v>
      </c>
      <c r="G66" s="32"/>
      <c r="H66" s="8">
        <f t="shared" si="4"/>
        <v>0</v>
      </c>
      <c r="I66" s="4"/>
    </row>
    <row r="67" spans="2:9" ht="109.5" customHeight="1">
      <c r="B67" s="35" t="s">
        <v>119</v>
      </c>
      <c r="C67" s="34" t="s">
        <v>118</v>
      </c>
      <c r="D67" s="29">
        <v>130</v>
      </c>
      <c r="E67" s="29">
        <v>130</v>
      </c>
      <c r="F67" s="9">
        <f t="shared" si="5"/>
        <v>100</v>
      </c>
      <c r="G67" s="28">
        <v>125</v>
      </c>
      <c r="H67" s="8"/>
      <c r="I67" s="4"/>
    </row>
    <row r="68" spans="2:9" ht="66.75" customHeight="1">
      <c r="B68" s="24" t="s">
        <v>91</v>
      </c>
      <c r="C68" s="32" t="s">
        <v>76</v>
      </c>
      <c r="D68" s="33">
        <f>D69+D70</f>
        <v>145</v>
      </c>
      <c r="E68" s="33">
        <f>E69+E70</f>
        <v>145</v>
      </c>
      <c r="F68" s="9">
        <f t="shared" si="5"/>
        <v>100</v>
      </c>
      <c r="G68" s="32">
        <f>G69+G70</f>
        <v>8</v>
      </c>
      <c r="H68" s="8">
        <f t="shared" si="4"/>
        <v>5.5172413793103452</v>
      </c>
      <c r="I68" s="4"/>
    </row>
    <row r="69" spans="2:9" ht="66.75" customHeight="1">
      <c r="B69" s="36" t="s">
        <v>92</v>
      </c>
      <c r="C69" s="28" t="s">
        <v>106</v>
      </c>
      <c r="D69" s="29">
        <v>93</v>
      </c>
      <c r="E69" s="29">
        <v>93</v>
      </c>
      <c r="F69" s="9">
        <f t="shared" si="5"/>
        <v>100</v>
      </c>
      <c r="G69" s="28"/>
      <c r="H69" s="8"/>
      <c r="I69" s="4"/>
    </row>
    <row r="70" spans="2:9" ht="66.75" customHeight="1">
      <c r="B70" s="36" t="s">
        <v>93</v>
      </c>
      <c r="C70" s="28" t="s">
        <v>107</v>
      </c>
      <c r="D70" s="29">
        <v>52</v>
      </c>
      <c r="E70" s="29">
        <v>52</v>
      </c>
      <c r="F70" s="12">
        <f t="shared" si="5"/>
        <v>100</v>
      </c>
      <c r="G70" s="28">
        <v>8</v>
      </c>
      <c r="H70" s="8">
        <f t="shared" si="4"/>
        <v>15.384615384615385</v>
      </c>
      <c r="I70" s="4"/>
    </row>
    <row r="71" spans="2:9" ht="59.25" customHeight="1">
      <c r="B71" s="24" t="s">
        <v>94</v>
      </c>
      <c r="C71" s="32" t="s">
        <v>79</v>
      </c>
      <c r="D71" s="33">
        <f>D72</f>
        <v>140</v>
      </c>
      <c r="E71" s="33">
        <f>E72</f>
        <v>140</v>
      </c>
      <c r="F71" s="9">
        <f t="shared" si="5"/>
        <v>100</v>
      </c>
      <c r="G71" s="32">
        <f>G72</f>
        <v>137.4</v>
      </c>
      <c r="H71" s="8">
        <f t="shared" si="4"/>
        <v>98.142857142857139</v>
      </c>
      <c r="I71" s="4"/>
    </row>
    <row r="72" spans="2:9" ht="66.75" customHeight="1">
      <c r="B72" s="36" t="s">
        <v>95</v>
      </c>
      <c r="C72" s="28" t="s">
        <v>108</v>
      </c>
      <c r="D72" s="29">
        <v>140</v>
      </c>
      <c r="E72" s="29">
        <v>140</v>
      </c>
      <c r="F72" s="12">
        <f t="shared" si="5"/>
        <v>100</v>
      </c>
      <c r="G72" s="28">
        <v>137.4</v>
      </c>
      <c r="H72" s="8">
        <f t="shared" si="4"/>
        <v>98.142857142857139</v>
      </c>
      <c r="I72" s="4"/>
    </row>
    <row r="73" spans="2:9" ht="63.75" customHeight="1">
      <c r="B73" s="24" t="s">
        <v>96</v>
      </c>
      <c r="C73" s="32" t="s">
        <v>80</v>
      </c>
      <c r="D73" s="33">
        <f>D74</f>
        <v>663.25</v>
      </c>
      <c r="E73" s="33">
        <f>E74</f>
        <v>663.25</v>
      </c>
      <c r="F73" s="9">
        <f t="shared" si="5"/>
        <v>100</v>
      </c>
      <c r="G73" s="32">
        <f>G74</f>
        <v>200</v>
      </c>
      <c r="H73" s="8">
        <f t="shared" si="4"/>
        <v>30.154542027892951</v>
      </c>
      <c r="I73" s="4"/>
    </row>
    <row r="74" spans="2:9" ht="66.75" customHeight="1">
      <c r="B74" s="36" t="s">
        <v>97</v>
      </c>
      <c r="C74" s="28" t="s">
        <v>109</v>
      </c>
      <c r="D74" s="29">
        <v>663.25</v>
      </c>
      <c r="E74" s="29">
        <v>663.25</v>
      </c>
      <c r="F74" s="12">
        <f t="shared" si="5"/>
        <v>100</v>
      </c>
      <c r="G74" s="28">
        <v>200</v>
      </c>
      <c r="H74" s="8">
        <f t="shared" si="4"/>
        <v>30.154542027892951</v>
      </c>
      <c r="I74" s="4"/>
    </row>
    <row r="75" spans="2:9" ht="52.5" customHeight="1">
      <c r="B75" s="31" t="s">
        <v>111</v>
      </c>
      <c r="C75" s="32" t="s">
        <v>110</v>
      </c>
      <c r="D75" s="33">
        <f>D76</f>
        <v>534</v>
      </c>
      <c r="E75" s="33">
        <f>E76</f>
        <v>534</v>
      </c>
      <c r="F75" s="9">
        <f t="shared" si="5"/>
        <v>100</v>
      </c>
      <c r="G75" s="32">
        <f>G76</f>
        <v>561.70000000000005</v>
      </c>
      <c r="H75" s="8">
        <f t="shared" si="4"/>
        <v>105.18726591760301</v>
      </c>
      <c r="I75" s="4"/>
    </row>
    <row r="76" spans="2:9" ht="93" customHeight="1">
      <c r="B76" s="27" t="s">
        <v>98</v>
      </c>
      <c r="C76" s="28" t="s">
        <v>81</v>
      </c>
      <c r="D76" s="29">
        <v>534</v>
      </c>
      <c r="E76" s="29">
        <v>534</v>
      </c>
      <c r="F76" s="12">
        <f t="shared" si="5"/>
        <v>100</v>
      </c>
      <c r="G76" s="28">
        <v>561.70000000000005</v>
      </c>
      <c r="H76" s="8">
        <f t="shared" si="4"/>
        <v>105.18726591760301</v>
      </c>
      <c r="I76" s="4"/>
    </row>
    <row r="77" spans="2:9" ht="56.25" customHeight="1">
      <c r="B77" s="37" t="s">
        <v>112</v>
      </c>
      <c r="C77" s="37"/>
      <c r="D77" s="37"/>
      <c r="E77" s="38">
        <f>E5-E54</f>
        <v>4.9999999999727152E-2</v>
      </c>
      <c r="F77" s="37"/>
      <c r="G77" s="38">
        <f>G5-G54</f>
        <v>0</v>
      </c>
      <c r="H77" s="37"/>
      <c r="I77" s="4"/>
    </row>
    <row r="78" spans="2:9" ht="34.5" customHeight="1">
      <c r="B78" s="4"/>
      <c r="C78" s="4"/>
      <c r="D78" s="4"/>
      <c r="E78" s="4"/>
      <c r="F78" s="4"/>
      <c r="G78" s="4"/>
      <c r="H78" s="4"/>
      <c r="I78" s="4"/>
    </row>
    <row r="79" spans="2:9" ht="34.5" customHeight="1">
      <c r="B79" s="4"/>
      <c r="C79" s="4"/>
      <c r="D79" s="4"/>
      <c r="E79" s="4"/>
      <c r="F79" s="4"/>
      <c r="G79" s="4"/>
      <c r="H79" s="4"/>
      <c r="I79" s="4"/>
    </row>
  </sheetData>
  <mergeCells count="50">
    <mergeCell ref="B2:H2"/>
    <mergeCell ref="F12:F15"/>
    <mergeCell ref="G12:G15"/>
    <mergeCell ref="H12:H15"/>
    <mergeCell ref="C6:C8"/>
    <mergeCell ref="D6:D8"/>
    <mergeCell ref="E6:E8"/>
    <mergeCell ref="F6:F8"/>
    <mergeCell ref="G6:G8"/>
    <mergeCell ref="H6:H8"/>
    <mergeCell ref="B6:B8"/>
    <mergeCell ref="C12:C15"/>
    <mergeCell ref="D12:D15"/>
    <mergeCell ref="E12:E15"/>
    <mergeCell ref="G21:G24"/>
    <mergeCell ref="H21:H24"/>
    <mergeCell ref="C16:C19"/>
    <mergeCell ref="D16:D19"/>
    <mergeCell ref="E16:E19"/>
    <mergeCell ref="F16:F19"/>
    <mergeCell ref="G16:G19"/>
    <mergeCell ref="H16:H19"/>
    <mergeCell ref="C21:C24"/>
    <mergeCell ref="D21:D24"/>
    <mergeCell ref="E21:E24"/>
    <mergeCell ref="F21:F24"/>
    <mergeCell ref="G30:G33"/>
    <mergeCell ref="H30:H33"/>
    <mergeCell ref="C27:C28"/>
    <mergeCell ref="D27:D28"/>
    <mergeCell ref="E27:E28"/>
    <mergeCell ref="F27:F28"/>
    <mergeCell ref="G27:G28"/>
    <mergeCell ref="H27:H28"/>
    <mergeCell ref="C30:C33"/>
    <mergeCell ref="D30:D33"/>
    <mergeCell ref="E30:E33"/>
    <mergeCell ref="F30:F33"/>
    <mergeCell ref="G42:G43"/>
    <mergeCell ref="H42:H43"/>
    <mergeCell ref="C37:C39"/>
    <mergeCell ref="D37:D39"/>
    <mergeCell ref="E37:E39"/>
    <mergeCell ref="F37:F39"/>
    <mergeCell ref="G37:G39"/>
    <mergeCell ref="H37:H39"/>
    <mergeCell ref="C42:C43"/>
    <mergeCell ref="D42:D43"/>
    <mergeCell ref="E42:E43"/>
    <mergeCell ref="F42:F43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2016-12-22T04:18:51Z</cp:lastPrinted>
  <dcterms:created xsi:type="dcterms:W3CDTF">2013-11-14T04:17:11Z</dcterms:created>
  <dcterms:modified xsi:type="dcterms:W3CDTF">2016-12-22T04:19:02Z</dcterms:modified>
</cp:coreProperties>
</file>