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2F69159F-9BC5-4DD2-9E4A-2662C159C6E9}" xr6:coauthVersionLast="47" xr6:coauthVersionMax="47" xr10:uidLastSave="{00000000-0000-0000-0000-000000000000}"/>
  <bookViews>
    <workbookView xWindow="-120" yWindow="-120" windowWidth="29040" windowHeight="15840" xr2:uid="{FB12FA48-A80D-4B72-857E-02DFF1318B8A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8" i="1" l="1"/>
  <c r="D187" i="1"/>
  <c r="E187" i="1" s="1"/>
  <c r="C187" i="1"/>
  <c r="E186" i="1"/>
  <c r="E185" i="1"/>
  <c r="E184" i="1"/>
  <c r="E183" i="1"/>
  <c r="E182" i="1"/>
  <c r="E181" i="1"/>
  <c r="E180" i="1"/>
  <c r="E179" i="1"/>
  <c r="D179" i="1"/>
  <c r="C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D158" i="1"/>
  <c r="E158" i="1" s="1"/>
  <c r="C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D130" i="1"/>
  <c r="E130" i="1" s="1"/>
  <c r="C130" i="1"/>
  <c r="C117" i="1" s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0" i="1"/>
  <c r="D99" i="1"/>
  <c r="E99" i="1" s="1"/>
  <c r="C99" i="1"/>
  <c r="E98" i="1"/>
  <c r="E97" i="1"/>
  <c r="E96" i="1"/>
  <c r="E95" i="1"/>
  <c r="E94" i="1"/>
  <c r="D93" i="1"/>
  <c r="D85" i="1" s="1"/>
  <c r="E85" i="1" s="1"/>
  <c r="C93" i="1"/>
  <c r="E92" i="1"/>
  <c r="E91" i="1"/>
  <c r="E90" i="1"/>
  <c r="E89" i="1"/>
  <c r="E88" i="1"/>
  <c r="E87" i="1"/>
  <c r="E86" i="1"/>
  <c r="C85" i="1"/>
  <c r="E83" i="1"/>
  <c r="C83" i="1"/>
  <c r="C82" i="1"/>
  <c r="E82" i="1" s="1"/>
  <c r="E81" i="1"/>
  <c r="E80" i="1"/>
  <c r="D79" i="1"/>
  <c r="E79" i="1" s="1"/>
  <c r="C79" i="1"/>
  <c r="C78" i="1" s="1"/>
  <c r="C77" i="1" s="1"/>
  <c r="E76" i="1"/>
  <c r="E74" i="1"/>
  <c r="D74" i="1"/>
  <c r="C74" i="1"/>
  <c r="E73" i="1"/>
  <c r="E72" i="1"/>
  <c r="C72" i="1"/>
  <c r="C71" i="1"/>
  <c r="E71" i="1" s="1"/>
  <c r="E70" i="1"/>
  <c r="C70" i="1"/>
  <c r="E69" i="1"/>
  <c r="E68" i="1"/>
  <c r="E66" i="1"/>
  <c r="D66" i="1"/>
  <c r="C66" i="1"/>
  <c r="E65" i="1"/>
  <c r="E64" i="1"/>
  <c r="E63" i="1"/>
  <c r="D62" i="1"/>
  <c r="E62" i="1" s="1"/>
  <c r="C62" i="1"/>
  <c r="E61" i="1"/>
  <c r="C60" i="1"/>
  <c r="E60" i="1" s="1"/>
  <c r="E59" i="1"/>
  <c r="C59" i="1"/>
  <c r="C58" i="1"/>
  <c r="E58" i="1" s="1"/>
  <c r="E57" i="1"/>
  <c r="C57" i="1"/>
  <c r="E56" i="1"/>
  <c r="C55" i="1"/>
  <c r="E55" i="1" s="1"/>
  <c r="C54" i="1"/>
  <c r="E54" i="1" s="1"/>
  <c r="E53" i="1"/>
  <c r="E52" i="1"/>
  <c r="D52" i="1"/>
  <c r="C52" i="1"/>
  <c r="E51" i="1"/>
  <c r="E50" i="1"/>
  <c r="E49" i="1"/>
  <c r="D48" i="1"/>
  <c r="E48" i="1" s="1"/>
  <c r="C48" i="1"/>
  <c r="C45" i="1" s="1"/>
  <c r="C44" i="1" s="1"/>
  <c r="C47" i="1"/>
  <c r="E47" i="1" s="1"/>
  <c r="C46" i="1"/>
  <c r="E46" i="1" s="1"/>
  <c r="E43" i="1"/>
  <c r="E42" i="1"/>
  <c r="E41" i="1"/>
  <c r="D40" i="1"/>
  <c r="E40" i="1" s="1"/>
  <c r="C40" i="1"/>
  <c r="E39" i="1"/>
  <c r="E38" i="1"/>
  <c r="D37" i="1"/>
  <c r="E37" i="1" s="1"/>
  <c r="C37" i="1"/>
  <c r="E36" i="1"/>
  <c r="D35" i="1"/>
  <c r="E35" i="1" s="1"/>
  <c r="C35" i="1"/>
  <c r="E34" i="1"/>
  <c r="E33" i="1"/>
  <c r="E32" i="1"/>
  <c r="D30" i="1"/>
  <c r="E30" i="1" s="1"/>
  <c r="E29" i="1"/>
  <c r="E28" i="1"/>
  <c r="D27" i="1"/>
  <c r="E27" i="1" s="1"/>
  <c r="C27" i="1"/>
  <c r="E25" i="1"/>
  <c r="E24" i="1"/>
  <c r="E23" i="1"/>
  <c r="D22" i="1"/>
  <c r="E22" i="1" s="1"/>
  <c r="C22" i="1"/>
  <c r="C21" i="1"/>
  <c r="E19" i="1"/>
  <c r="E18" i="1"/>
  <c r="E16" i="1"/>
  <c r="E15" i="1"/>
  <c r="E14" i="1"/>
  <c r="D13" i="1"/>
  <c r="E13" i="1" s="1"/>
  <c r="C13" i="1"/>
  <c r="C12" i="1" s="1"/>
  <c r="C11" i="1" s="1"/>
  <c r="C10" i="1" l="1"/>
  <c r="C9" i="1" s="1"/>
  <c r="D21" i="1"/>
  <c r="E21" i="1" s="1"/>
  <c r="E93" i="1"/>
  <c r="D12" i="1"/>
  <c r="D45" i="1"/>
  <c r="D117" i="1"/>
  <c r="E117" i="1" s="1"/>
  <c r="E12" i="1" l="1"/>
  <c r="D11" i="1"/>
  <c r="D78" i="1"/>
  <c r="E45" i="1"/>
  <c r="D44" i="1"/>
  <c r="E44" i="1" s="1"/>
  <c r="E78" i="1" l="1"/>
  <c r="D77" i="1"/>
  <c r="E77" i="1" s="1"/>
  <c r="E11" i="1"/>
  <c r="D10" i="1"/>
  <c r="E10" i="1" l="1"/>
  <c r="D9" i="1"/>
  <c r="E9" i="1" s="1"/>
</calcChain>
</file>

<file path=xl/sharedStrings.xml><?xml version="1.0" encoding="utf-8"?>
<sst xmlns="http://schemas.openxmlformats.org/spreadsheetml/2006/main" count="363" uniqueCount="349">
  <si>
    <t>Приложение 2</t>
  </si>
  <si>
    <t>К  решению "Об исполнении  бюджета муниципального образования "Онгудайский район" за  2023 год"</t>
  </si>
  <si>
    <t>Исполнение доходов бюджета муниципального образования "Онгудайский район" по кодам классификации доходов бюджетов за 2023 год</t>
  </si>
  <si>
    <t>(тыс.рублей)</t>
  </si>
  <si>
    <t xml:space="preserve">Код дохода </t>
  </si>
  <si>
    <t>Наименование показателя</t>
  </si>
  <si>
    <t xml:space="preserve">Уточненный план </t>
  </si>
  <si>
    <t>Кассовое исполнение</t>
  </si>
  <si>
    <t>Процент исполнения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</si>
  <si>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</si>
  <si>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</si>
  <si>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</si>
  <si>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</si>
  <si>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НАЛОГОВЫЕ  ДОХОДЫ</t>
  </si>
  <si>
    <t>000  1  01  00000  00  0000  000</t>
  </si>
  <si>
    <t>НАЛОГИ НА ПРИБЫЛЬ, ДОХОДЫ</t>
  </si>
  <si>
    <t>182  1  01  02000  01  0000  110</t>
  </si>
  <si>
    <t>Налог на доходы физических лиц</t>
  </si>
  <si>
    <t>182  1  01  02010  01  0000  110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</si>
  <si>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и 228 Налогового кодекса Российской Федерации</t>
    </r>
  </si>
  <si>
    <t>182  1  01  02020  01  0000  110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</si>
  <si>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</si>
  <si>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182  1  01  02030  01  0000  110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</si>
  <si>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</si>
  <si>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</si>
  <si>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</si>
  <si>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182  1  01  02080  01  0000  110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</si>
  <si>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</si>
  <si>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182  1  01  02130  01  0000  110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</si>
  <si>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</si>
  <si>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182  1  01  02140  01  0000  110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</si>
  <si>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</si>
  <si>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000  1  03  00000  00  0000  000</t>
  </si>
  <si>
    <t>НАЛОГИ НА ТОВАРЫ (РАБОТЫ, УСЛУГИ), РЕАЛИЗУЕМЫЕ НА ТЕРРИТОРИИ РОССИЙСКОЙ ФЕДЕРАЦИИ</t>
  </si>
  <si>
    <t>100  1  03  02000  01  0000  000</t>
  </si>
  <si>
    <t>Акцизы по подакцизным товарам (продукции), производимым на территории Российской Федерации</t>
  </si>
  <si>
    <t>100 1  03  02230  01 0000 110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</si>
  <si>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</si>
  <si>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100  1  03  02240  01  0000 110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</si>
  <si>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</si>
  <si>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</si>
  <si>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</si>
  <si>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</si>
  <si>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</si>
  <si>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182  1  05  00000  00  0000  000</t>
  </si>
  <si>
    <t>НАЛОГИ НА СОВОКУПНЫЙ ДОХОД</t>
  </si>
  <si>
    <t>182  1  05  01000  00  0000  110</t>
  </si>
  <si>
    <t>Налог, взимаемый в связи с применением упрощенной системы налогообложения</t>
  </si>
  <si>
    <t>182 1  05  01010  01  0000  110</t>
  </si>
  <si>
    <t>Налог, взимаемый с налогоплательщиков, выбравших в качестве объекта налогообложения  доходы</t>
  </si>
  <si>
    <t>182  1  05  01020  01  0000  110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</si>
  <si>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</si>
  <si>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182  1  05  02010  02  0000  110</t>
  </si>
  <si>
    <t>Единый налог на вмененный доход для отдельных видов деятельности</t>
  </si>
  <si>
    <t>182  1  05  03010  01  0000  110</t>
  </si>
  <si>
    <t>Единый сельскохозяйственный налог</t>
  </si>
  <si>
    <t>182  1  05  04020  02  0000  110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</si>
  <si>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</si>
  <si>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182  1  05  01050  01  0000  110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</si>
  <si>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</si>
  <si>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182  1  06  00000  00  0000  000</t>
  </si>
  <si>
    <t>НАЛОГИ НА ИМУЩЕСТВО</t>
  </si>
  <si>
    <t>182  1  06  02010  02  0000  110</t>
  </si>
  <si>
    <t>Налог на имущество организаций по имуществу, не входящему в Единую систему газоснабжения</t>
  </si>
  <si>
    <t>182  1  07  00000  00  0000  000</t>
  </si>
  <si>
    <t>НАЛОГИ, СБОРЫ И РЕГУЛЯРНЫЕ ПЛАТЕЖИ ЗА ПОЛЬЗОВАНИЕ ПРИРОДНЫМИ РЕСУРСАМИ</t>
  </si>
  <si>
    <t>182  1  07  01020  01  0000  110</t>
  </si>
  <si>
    <t>Налог на добычу общераспространенных полезных ископаемых</t>
  </si>
  <si>
    <t>182  1  07  04010  01  0000  110</t>
  </si>
  <si>
    <t>Сбор за пользование объектами животного мира</t>
  </si>
  <si>
    <t>000  1  08  00000  00  0000  000</t>
  </si>
  <si>
    <t>ГОСУДАРСТВЕННАЯ ПОШЛИНА</t>
  </si>
  <si>
    <t>182  1  08  03010  01  0000  110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</si>
  <si>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</si>
  <si>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092  1  08  07084  01  0000  110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</si>
  <si>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</si>
  <si>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092  1  08  07150  01  1000  110</t>
  </si>
  <si>
    <t>Государственная пошлина за выдачу разрешения на установку рекламной конструкции</t>
  </si>
  <si>
    <t xml:space="preserve"> НЕНАЛОГОВЫЕ ДОХОДЫ</t>
  </si>
  <si>
    <t>800  1  11  00000  00  0000  000</t>
  </si>
  <si>
    <t>ДОХОДЫ ОТ ИСПОЛЬЗОВАНИЯ ИМУЩЕСТВА, НАХОДЯЩЕГОСЯ В ГОСУДАРСТВЕННОЙ И МУНИЦИПАЛЬНОЙ СОБСТВЕННОСТИ</t>
  </si>
  <si>
    <t>000  1  11  03000  00  0000  120</t>
  </si>
  <si>
    <t>Проценты, полученные от предоставления бюджетных кредитов внутри страны</t>
  </si>
  <si>
    <t>092  1  11  03050  05  0000  120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</si>
  <si>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</si>
  <si>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800  1  11  05000  00  0000  120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</si>
  <si>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</si>
  <si>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800  1  11  05013  05  0000  120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</si>
  <si>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</si>
  <si>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800  1  11  05025  05  0000  120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</si>
  <si>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</si>
  <si>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800  1  11  05035  05  0000  120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</si>
  <si>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</si>
  <si>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048 1  12  00000  00  0000  000</t>
  </si>
  <si>
    <t>ПЛАТЕЖИ ПРИ ПОЛЬЗОВАНИИ ПРИРОДНЫМИ РЕСУРСАМИ</t>
  </si>
  <si>
    <t>048  1  12  01010  01  0000  120</t>
  </si>
  <si>
    <t>Плата за выбросы загрязняющих веществ в атмосферный воздух стационарными объектами</t>
  </si>
  <si>
    <t>048  1  12  01020  01  0000  120</t>
  </si>
  <si>
    <t>Плата за выбросы загрязняющих веществ в атмосферный воздух передвижными объектами</t>
  </si>
  <si>
    <t>048  1  12  01030  01  0000  120</t>
  </si>
  <si>
    <t>Плата за сбросы загрязняющих веществ в водные объекты</t>
  </si>
  <si>
    <t>048  1  12  01040  01  0000  120</t>
  </si>
  <si>
    <t>Плата за размещение отходов производства и потребления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</si>
  <si>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</si>
  <si>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</si>
  <si>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</si>
  <si>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</si>
  <si>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000 1  13  01995  00  0000  130</t>
  </si>
  <si>
    <t>Прочие доходы от оказания платных услуг (работ)</t>
  </si>
  <si>
    <t>800  1  13  01995  05  0000  130</t>
  </si>
  <si>
    <t>Прочие доходы от оказания платных услуг (работ) получателями средств бюджетов муниципальных районов</t>
  </si>
  <si>
    <t>048  1  12  01070  01  0000  120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</si>
  <si>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</si>
  <si>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000 1  13  00000  00  0000  000</t>
  </si>
  <si>
    <t>ДОХОДЫ ОТ ОКАЗАНИЯ ПЛАТНЫХ УСЛУГ И КОМПЕНСАЦИИ ЗАТРАТ ГОСУДАРСТВА</t>
  </si>
  <si>
    <t>000 1  13  01995  05  0000  130</t>
  </si>
  <si>
    <t>000 1  13  02065  05  0000  130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</si>
  <si>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</si>
  <si>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000 1  13  02995  05  0000  130</t>
  </si>
  <si>
    <t>Прочие доходы от компенсации затрат бюджетов муниципальных районов</t>
  </si>
  <si>
    <t>800  1  14  00000  00  0000  000</t>
  </si>
  <si>
    <t>ДОХОДЫ ОТ ПРОДАЖИ МАТЕРИАЛЬНЫХ И НЕМАТЕРИАЛЬНЫХ АКТИВОВ</t>
  </si>
  <si>
    <t>800  1  14  02052  05  0000  410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</si>
  <si>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</si>
  <si>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800 1  14  06013  05  0000  430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</si>
  <si>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</si>
  <si>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800  1  14  06025  05  0000 430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</si>
  <si>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</si>
  <si>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000  1  15  00000  00  0000  000</t>
  </si>
  <si>
    <t>АДМИНИСТРАТИВНЫЕ ПЛАТЕЖИ И СБОРЫ</t>
  </si>
  <si>
    <t>000  1  15  02000  00  0000  140</t>
  </si>
  <si>
    <t>Платежи, взимаемые государственными и муниципальными организациями за выполнение определенных функций</t>
  </si>
  <si>
    <t>000  1  15  02050  05  0000  140</t>
  </si>
  <si>
    <t>Платежи, взимаемые организациями муниципальных районов за выполнение определенных функций</t>
  </si>
  <si>
    <t>000  1  16  00000  00  0000  000</t>
  </si>
  <si>
    <t>ШТРАФЫ, САНКЦИИ, ВОЗМЕЩЕНИЕ УЩЕРБА</t>
  </si>
  <si>
    <t>000  1  17  00000  00  0000  000</t>
  </si>
  <si>
    <t>ПРОЧИЕ НЕНАЛОГОВЫЕ ДОХОДЫ</t>
  </si>
  <si>
    <t>000  1  17  01050  00  0000  180</t>
  </si>
  <si>
    <t>Невыясненные поступления</t>
  </si>
  <si>
    <t>000  1  17  05050  05  0000  180</t>
  </si>
  <si>
    <t>Прочие неналоговые доходы бюджетов муниципальных районов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</si>
  <si>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</si>
  <si>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</si>
  <si>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</si>
  <si>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</si>
  <si>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092  2  02  10000  00  0000  150</t>
  </si>
  <si>
    <t>Дотации бюджетам субъектов Российской Федерации и муниципальных образований</t>
  </si>
  <si>
    <t>092  2  02  15001  05  0000  150</t>
  </si>
  <si>
    <t>Дотации бюджетам муниципальных районов на выравнивание бюджетной обеспеченности</t>
  </si>
  <si>
    <t>092  2  02 15002  05  0000  150</t>
  </si>
  <si>
    <t>Дотации бюджетам муниципальных районов на поддержку мер по обеспечению сбалансированности бюджетов</t>
  </si>
  <si>
    <t>092  2  02  01003  05  0000  151</t>
  </si>
  <si>
    <t>000  2  02  01999  00  0000  151</t>
  </si>
  <si>
    <t>Прочие дотации</t>
  </si>
  <si>
    <t>092  2  02  01999  05  0000  151</t>
  </si>
  <si>
    <t>Прочие дотации бюджетам муниципальных районов</t>
  </si>
  <si>
    <t>000  2  02  20000  00  0000  150</t>
  </si>
  <si>
    <t>Субсидии бюджетам субъектов Российской Федерации и муниципальных образований (межбюджетные субсидии)</t>
  </si>
  <si>
    <t>092  2  02 20051  05  0000  150</t>
  </si>
  <si>
    <t>Субсидии бюджетам на реализацию федеральных целевых программ</t>
  </si>
  <si>
    <t>092  2  02 25016  05  0000  150</t>
  </si>
  <si>
    <t>Реализация государственных программ субъектов Российской Федерации в области использования и охраны водных объектов (субсидии на капитальный ремонт гидротехнических сооружений, находящихся в муниципальной собственности, и капитальный ремонт и ликвидацию бесхозяйных гидротехнических сооружений) (через Министерство природных ресурсов, экологии и туризма Республики Алтай)</t>
  </si>
  <si>
    <t>074  2  02  25097  05  0000  150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</si>
  <si>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 (через Министерство образования и науки  Республики Алтай)</t>
  </si>
  <si>
    <t>074  2  02  25098  05  0000  150</t>
  </si>
  <si>
    <t>Субсидии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(через Министерство образования и науки  Республики Алтай)</t>
  </si>
  <si>
    <t>074  2  02  25304  05  0000  150</t>
  </si>
  <si>
    <t>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(через Министерство образования и науки  Республики Алтай)</t>
  </si>
  <si>
    <t>810  2  02  25467  05  0000  150</t>
  </si>
  <si>
    <t xml:space="preserve">Субсидия на обеспечение развития и укрепления материально-технической базы домов культуры в населенных пунктах с числом жителей до 50 тысяч человек </t>
  </si>
  <si>
    <t>800  2  02  25497  05  0000  150</t>
  </si>
  <si>
    <t>Субсидии на реализацию мероприятий по обеспечению жильем молодых семей (через Министерство образования и науки  Республики Алтай)</t>
  </si>
  <si>
    <t>810  2  02  25519  05  0000  150</t>
  </si>
  <si>
    <t>Субсидии на государственную поддержку отрасли культуры</t>
  </si>
  <si>
    <t>Субсидии бюджетам муниципальных районов на государственную поддержку лучших работников сельских учреждений культуры</t>
  </si>
  <si>
    <t xml:space="preserve">Субсидии бюджетам муниципальных районов на комплектование книжных фондов муниципальных общедоступных библиотек </t>
  </si>
  <si>
    <t>800  2  02  25576  05  0000  150</t>
  </si>
  <si>
    <t>Обеспечениекомплексного развития сельских территорий (субсидии на улучшение жилищных условий граждан, проживающих в сельской местности) (через Министерство сельского хозяйства Республики Алтай)</t>
  </si>
  <si>
    <t>074  2  02  25750  05  0000  150</t>
  </si>
  <si>
    <t>Субсидии бюджетам муниципальных районов на реализацию мероприятий по модернизации школьных систем образования (через Министерство образования и науки  Республики Алтай)</t>
  </si>
  <si>
    <t>074  2  02  20077  05  0000  150</t>
  </si>
  <si>
    <t>Субсидии на софинансирование капитальных вложений в объекты муниципальной собственности в части создания в Республике Алтай дополнительных мест для детей в возрасте от 1,5 до 3 лет в общеобразовательных организациях, осуществляющих деятельность по образовательным программам дошкольного образования (через Министерство регионального развития Республики Алтай)</t>
  </si>
  <si>
    <t>000  2  02  29999  05  0000  150</t>
  </si>
  <si>
    <t>Прочие субсидии бюджетам муниципальных районов</t>
  </si>
  <si>
    <t>(2904)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</si>
  <si>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</si>
  <si>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(2995)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</si>
  <si>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</si>
  <si>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(2966)</t>
  </si>
  <si>
    <t>Субсидии на предоставление ежемесячной надбавки к заработной плате молодым специалистам в муниципальных образовательных организациях  (через Министерство образования и науки Республики Алтай)</t>
  </si>
  <si>
    <t>(2975)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</si>
  <si>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</si>
  <si>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t>
  </si>
  <si>
    <t>Реализация мероприятий Федеральной целевой программы "Увековечение памяти погибших при защите Отечества на 2019 - 2024 годы" (субсидии)(через Министерство образования, науки и молодежной политики Республики Алтай)</t>
  </si>
  <si>
    <t>(2951)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</si>
  <si>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малообеспеченных семей  (через Министерство финансов Республики Алтай)</t>
  </si>
  <si>
    <t>(2952)</t>
  </si>
  <si>
    <t>Субсидии на софинансирование мероприятий, направленных на обеспечение горячим питанием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 (через Министерство финансов Республики Алтай)</t>
  </si>
  <si>
    <t>(2938)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</si>
  <si>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</si>
  <si>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(2929)</t>
  </si>
  <si>
    <t>Субсидии на поддержку и развитие сферы культуры (через Министерство сельского хозяйства Республики Алтай)</t>
  </si>
  <si>
    <t>(2821)</t>
  </si>
  <si>
    <t>Субсидии на формирование муниципального специализированного жилищного фонда для обеспечения педагогических работников (через Министерство образования и науки Республики Алтай)</t>
  </si>
  <si>
    <t>(2922), (2835)</t>
  </si>
  <si>
    <t>Субсидии на повышение оплаты труда работников муниципальных учреждений культуры в Республике Алтай (через Министерство культуры Республики Алтай)</t>
  </si>
  <si>
    <t>(2921), (2836)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</si>
  <si>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 (через Министерство образования и науки  Республики Алтай)</t>
  </si>
  <si>
    <t>074 (2930)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</si>
  <si>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 (через Министерство образования и науки  Республики Алтай)</t>
  </si>
  <si>
    <t>074 (2829)</t>
  </si>
  <si>
    <t>Субсидии на реализацию мероприятий по модернизации школьных систем образования (через Министерство образования и науки  Республики Алтай)</t>
  </si>
  <si>
    <t>(2839)</t>
  </si>
  <si>
    <t>Обеспечение мероприятий по модернизации систем коммунальной инфраструктуры за счет средств республиканского бюджета Республики Алтай</t>
  </si>
  <si>
    <t>(7995)</t>
  </si>
  <si>
    <t>Обеспечение мероприятий по модернизации систем коммунальной инфраструктуры за счет средств Фонда развития территорий</t>
  </si>
  <si>
    <t>000 2  02  30000  00  0000  150</t>
  </si>
  <si>
    <t xml:space="preserve">Субвенции бюджетам субъектов Российской Федерации и муниципальных образований </t>
  </si>
  <si>
    <t>000  2  02  03001  00  0000  151</t>
  </si>
  <si>
    <t>Субвенции бюджетам на оплату жилищно-коммунальных услуг отдельным категориям граждан</t>
  </si>
  <si>
    <t>000  2  02  03001  05  0000  151</t>
  </si>
  <si>
    <t>Субвенции бюджетам муниципальных районов на оплату жилищно-коммунальных услуг отдельным категориям граждан</t>
  </si>
  <si>
    <t>000  2  02  03002  00  0000  151</t>
  </si>
  <si>
    <t>Субвенции бюджетам на осуществление полномочий по подготовке проведения статистических переписей</t>
  </si>
  <si>
    <t>000  2  02  03002  05  0000  151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</si>
  <si>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</si>
  <si>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000  2  02  03004  00  0000  151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</si>
  <si>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</si>
  <si>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000  2  02  03004  05  0000  151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</si>
  <si>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</si>
  <si>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000  2  02  03013  00  0000  151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</si>
  <si>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</si>
  <si>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000  2  02  03013  05  0000  151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</si>
  <si>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</si>
  <si>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000  2  02  03021  00  0000  151</t>
  </si>
  <si>
    <t>Субвенции бюджетам муниципальных образований на ежемесячное денежное вознаграждение за классное руководство</t>
  </si>
  <si>
    <t>092  2  02  03021  05  0000  151</t>
  </si>
  <si>
    <t>Субвенции бюджетам муниципальных районов на ежемесячное денежное вознаграждение за классное руководство</t>
  </si>
  <si>
    <t>000  2  02  03022  00  0000  151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</si>
  <si>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</si>
  <si>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000  2  02  03022  05  0000  151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</si>
  <si>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</si>
  <si>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000  2  02  30024  05  0000  150</t>
  </si>
  <si>
    <t>Субвенции бюджетам муниципальных районов на выполнение передаваемых полномочий субъектов Российской Федерации</t>
  </si>
  <si>
    <t>(СП)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</si>
  <si>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</si>
  <si>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(2934), (2837)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</si>
  <si>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</si>
  <si>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(2945)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</si>
  <si>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</si>
  <si>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(2941)</t>
  </si>
  <si>
    <t>Субвенции на осуществление отдельных государственных полномочий Республики Алтай по организации мероприятий при осуществлении деятельности по обращению с  животными без владельцев на территории Республики Алтай (через Комитет ветеринарии с Госветинспекцией Республики Алтай)</t>
  </si>
  <si>
    <t>(2942)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</si>
  <si>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</si>
  <si>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(2967)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</si>
  <si>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</si>
  <si>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(2955)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</si>
  <si>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Аппарат Главы РА, Председателя Правительства РА и Правительства РА)</t>
  </si>
  <si>
    <t>(2968)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</si>
  <si>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</si>
  <si>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(2936)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</si>
  <si>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</si>
  <si>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(2962)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</si>
  <si>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территориальных соглашений, отраслевых (межотраслевых) соглашений и иных соглашений, заключаемых на территориальном уровне социального партнерства (через Министерство труда, социального развития и занятости населения Республики Алтай)</t>
  </si>
  <si>
    <t>(2940)</t>
  </si>
  <si>
    <t xml:space="preserve"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 (через Комитет по делам записи актов гражданского состояния и архивов Республики Алтай) </t>
  </si>
  <si>
    <t>(2969)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</si>
  <si>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</si>
  <si>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(2949)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</si>
  <si>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 (через Министерство экономического развития и имущественных отношений Республики Алтай)</t>
  </si>
  <si>
    <t>074  2  02  30029  05  0000  150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</si>
  <si>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</si>
  <si>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>800  2  02  35120  05  0000  150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</si>
  <si>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</si>
  <si>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000  2  02  03033  00  0000  151</t>
  </si>
  <si>
    <t>Субвенции бюджетам муниципальных образований на оздоровление детей</t>
  </si>
  <si>
    <t>092  2  02  03033  05  0000  151</t>
  </si>
  <si>
    <t>Субвенции   на   оздоровление   детей   школьного   возраста   до15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</si>
  <si>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000  2  02  03055  00  0000  151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</si>
  <si>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</si>
  <si>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000  2  02  03055  05  0000  151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</si>
  <si>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</si>
  <si>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000  2  02  03069  00  0000  151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</si>
  <si>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</si>
  <si>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092  2  02  03069  05  0000  151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</si>
  <si>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</si>
  <si>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092  2  02  35118  00  0000  150</t>
  </si>
  <si>
    <t>Субвенции бюджетам на осуществление первичного воинского учета на территориях, где отсутствуют военные комиссариаты</t>
  </si>
  <si>
    <t>092  2  02  35118  05  0000  150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</si>
  <si>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</si>
  <si>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092  2  02  35135  05  0000  150</t>
  </si>
  <si>
    <t xml:space="preserve">Субвенции бюджетам на обеспечение жильем отдельных категорий граждан, установленных Федеральными законами от 12 января 1995 года N 5-ФЗ "О ветеранах" </t>
  </si>
  <si>
    <t>092 2 02 35176 05 0000 150</t>
  </si>
  <si>
    <t>Субвенции бюджетам на обеспечение жильем отдельных категорий граждан, установленных Федеральными законами  от 24 ноября 1995 года N 181-ФЗ "О социальной защите инвалидов в Российской Федерации"</t>
  </si>
  <si>
    <t>000  2  02  03121  00  0000  151</t>
  </si>
  <si>
    <t>Субвенции бюджетам на проведение Всероссийской сельскохозяйственной переписи в 2016 году</t>
  </si>
  <si>
    <t>092  2  02  03121 05  0000  151</t>
  </si>
  <si>
    <t>Субвенции бюджетам муниципальных образований на проведение Всероссийской сельскохозяйственной переписи в 2016 году</t>
  </si>
  <si>
    <t>000  2  02  40000  00  0000  151</t>
  </si>
  <si>
    <t>Иные межбюджетные трансферты</t>
  </si>
  <si>
    <t>000  2  02  04029  00  0000  151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</si>
  <si>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</si>
  <si>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092  2  02  04029  05  0000  151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</si>
  <si>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</si>
  <si>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000  2  02  40014  00  0000  151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</si>
  <si>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</si>
  <si>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092  2  02  40014  05  0000  151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</si>
  <si>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</si>
  <si>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000  2  02  04999  00  0000  151</t>
  </si>
  <si>
    <t>Прочие межбюджетные трансферты, передаваемые бюджетам</t>
  </si>
  <si>
    <t>092  2  02  04999  05  0000  151</t>
  </si>
  <si>
    <t>Прочие межбюджетные трансферты, передаваемые бюджетам муниципальных районов</t>
  </si>
  <si>
    <t>000  2  07  00000  00  0000  180</t>
  </si>
  <si>
    <t>ПРОЧИЕ БЕЗВОЗМЕЗДНЫЕ ПОСТУПЛЕНИЯ</t>
  </si>
  <si>
    <t>810  2  07  05000  05  0000  180</t>
  </si>
  <si>
    <t>Прочие безвозмездные поступления в бюджеты муниципальных районов</t>
  </si>
  <si>
    <t>000  2  18  00000  00  0000  151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</si>
  <si>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</si>
  <si>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092  2  18  05010  05  0000  151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</si>
  <si>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</si>
  <si>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</si>
  <si>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</si>
  <si>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092  2  19  05000  05  0000  151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</si>
  <si>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</si>
  <si>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000  2  02  40000  00  0000  150</t>
  </si>
  <si>
    <t>092 2  02  40014  05  0000  150</t>
  </si>
  <si>
    <t>074  2  02  45303  05  0000  150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</si>
  <si>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(через Министерство образования и науки  Республики Алтай)</t>
  </si>
  <si>
    <t>074  2  02  45321  05  0000  150</t>
  </si>
  <si>
    <t xml:space="preserve">Иные межбюджетные трансферты на реализацию мероприятий индивидуальной программы социально-экономического развития Республики Алтай (завершение строительства, укомплектование средствами обучения и воспитания, мягким инвентарем образовательных организаций в Республике Алтай) (через Министерство регионального развития Республики Алтай) </t>
  </si>
  <si>
    <t>800  2  02  45321  05  0000  150</t>
  </si>
  <si>
    <t>Иные межбюджетные трансферты на реализацию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отходами)(через Министерство регионального развития Республики Алтай)</t>
  </si>
  <si>
    <t>Иные межбюджетные трансферты на реализацию мероприятий индивидуальной программы социально-экономического развития Республики Алтай (финансирование мероприятий в сфере обращения с жидкими бытовыми отходами) в муниципальных образованиях Республики Алтай</t>
  </si>
  <si>
    <t>074  2  02  45179  05  0000  150</t>
  </si>
  <si>
    <t>Иные межбюджетные трансферты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(через Министерство образования и науки  Республики Алтай)</t>
  </si>
  <si>
    <t>092  2  02  49999  05  0000  150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</si>
  <si>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</si>
  <si>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</si>
  <si>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000  2  18  05010  05  0000  150</t>
  </si>
  <si>
    <t>Доходы бюджетов муниципальных районов от возврата бюджетными учреждениями остатков субсидий прошлых лет</t>
  </si>
  <si>
    <t>000  2  18  05020  05  0000  150</t>
  </si>
  <si>
    <t>Доходы бюджетов муниципальных районов от возврата автономными учреждениями остатков субсидий прошлых лет</t>
  </si>
  <si>
    <t>000  2  18  05030  05  0000  150</t>
  </si>
  <si>
    <t>Доходы бюджетов муниципальных районов от возврата иными организациями остатков субсидий прошлых лет</t>
  </si>
  <si>
    <t>000  2  18  60010  05  0000  150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</si>
  <si>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</si>
  <si>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000  2  19  60010  05  0000  150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</si>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</sst>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_-* #,##0.00_р_._-;\-* #,##0.00_р_._-;_-* &quot;-&quot;??_р_._-;_-@_-"/>
    <numFmt numFmtId="166" formatCode="_-* #,##0.0_р_._-;\-* #,##0.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/>
    <xf numFmtId="164" fontId="2" fillId="0" borderId="0" xfId="2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164" fontId="4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/>
    </xf>
    <xf numFmtId="165" fontId="5" fillId="0" borderId="0" xfId="3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horizontal="center" vertical="top"/>
    </xf>
    <xf numFmtId="165" fontId="5" fillId="0" borderId="0" xfId="0" applyNumberFormat="1" applyFont="1"/>
    <xf numFmtId="4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 wrapText="1"/>
    </xf>
    <xf numFmtId="166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center"/>
    </xf>
  </cellXfs>
  <cellStyles count="4">
    <cellStyle name="Обычный" xfId="0" builtinId="0"/>
    <cellStyle name="Обычный 16" xfId="2" xr:uid="{ACF047AF-9DA7-4C93-993D-4B60BCF61C8C}"/>
    <cellStyle name="Обычный_прилож 8,10 -2008г." xfId="1" xr:uid="{924CD1F7-F869-4A17-B4E4-F8C363B672E8}"/>
    <cellStyle name="Финансовый 13" xfId="3" xr:uid="{A1920947-231C-47F9-8ED2-369EDFCBA8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72;%20&#1089;&#1072;&#1081;&#1090;%20&#1087;&#1088;&#1086;&#1077;&#1082;&#1090;%20&#1048;&#1089;&#1087;&#1086;&#1083;&#1085;%20&#1079;&#1072;%202023&#1075;/&#1055;&#1088;&#1080;&#1083;%201,2%20&#1048;&#1089;&#1087;&#1086;&#1083;&#1085;%202023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 Источн"/>
      <sheetName val="прил 2 Дох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4809-058B-42E8-AB91-79B1B11B3C67}">
  <dimension ref="A1:E188"/>
  <sheetViews>
    <sheetView tabSelected="1" workbookViewId="0">
      <selection activeCell="A7" sqref="A7:XFD7"/>
    </sheetView>
  </sheetViews>
  <sheetFormatPr defaultRowHeight="15" x14ac:dyDescent="0.25"/>
  <cols>
    <col min="1" max="1" width="33.140625" customWidth="1"/>
    <col min="2" max="2" width="69" customWidth="1"/>
    <col min="3" max="5" width="19.85546875" customWidth="1"/>
  </cols>
  <sheetData>
    <row r="1" spans="1:5" x14ac:dyDescent="0.25">
      <c r="A1" s="1"/>
      <c r="B1" s="1"/>
      <c r="C1" s="1"/>
      <c r="D1" s="2" t="s">
        <v>0</v>
      </c>
      <c r="E1" s="3"/>
    </row>
    <row r="2" spans="1:5" ht="26.25" customHeight="1" x14ac:dyDescent="0.25">
      <c r="A2" s="1"/>
      <c r="B2" s="1"/>
      <c r="C2" s="1"/>
      <c r="D2" s="4" t="s">
        <v>1</v>
      </c>
      <c r="E2" s="3"/>
    </row>
    <row r="3" spans="1:5" ht="17.25" customHeight="1" x14ac:dyDescent="0.25">
      <c r="A3" s="5"/>
      <c r="B3" s="6"/>
      <c r="C3" s="7"/>
      <c r="D3" s="7"/>
      <c r="E3" s="7"/>
    </row>
    <row r="4" spans="1:5" ht="1.5" customHeight="1" x14ac:dyDescent="0.25">
      <c r="A4" s="8"/>
      <c r="B4" s="9"/>
      <c r="C4" s="10"/>
      <c r="D4" s="11"/>
      <c r="E4" s="12"/>
    </row>
    <row r="5" spans="1:5" ht="33.75" customHeight="1" x14ac:dyDescent="0.25">
      <c r="A5" s="13" t="s">
        <v>2</v>
      </c>
      <c r="B5" s="13"/>
      <c r="C5" s="13"/>
      <c r="D5" s="13"/>
      <c r="E5" s="13"/>
    </row>
    <row r="6" spans="1:5" ht="15.75" x14ac:dyDescent="0.25">
      <c r="A6" s="14"/>
      <c r="B6" s="14"/>
      <c r="C6" s="7"/>
      <c r="D6" s="7"/>
      <c r="E6" s="7" t="s">
        <v>3</v>
      </c>
    </row>
    <row r="7" spans="1:5" ht="31.5" x14ac:dyDescent="0.25">
      <c r="A7" s="15" t="s">
        <v>4</v>
      </c>
      <c r="B7" s="16" t="s">
        <v>5</v>
      </c>
      <c r="C7" s="17" t="s">
        <v>6</v>
      </c>
      <c r="D7" s="18" t="s">
        <v>7</v>
      </c>
      <c r="E7" s="18" t="s">
        <v>8</v>
      </c>
    </row>
    <row r="8" spans="1:5" x14ac:dyDescent="0.25">
      <c r="A8" s="19">
        <v>1</v>
      </c>
      <c r="B8" s="19">
        <v>2</v>
      </c>
      <c r="C8" s="19">
        <v>3</v>
      </c>
      <c r="D8" s="19">
        <v>4</v>
      </c>
      <c r="E8" s="19">
        <v>5</v>
      </c>
    </row>
    <row r="9" spans="1:5" ht="15.75" x14ac:dyDescent="0.25">
      <c r="A9" s="20" t="s">
        <v>9</v>
      </c>
      <c r="B9" s="21" t="s">
        <v>10</v>
      </c>
      <c r="C9" s="22">
        <f>C10+C77</f>
        <v>952234.08244999999</v>
      </c>
      <c r="D9" s="23">
        <f>D10+D77</f>
        <v>941339.06255999999</v>
      </c>
      <c r="E9" s="22">
        <f t="shared" ref="E9:E72" si="0">D9/C9*100</f>
        <v>98.855846467712212</v>
      </c>
    </row>
    <row r="10" spans="1:5" ht="15.75" x14ac:dyDescent="0.25">
      <c r="A10" s="20" t="s">
        <v>11</v>
      </c>
      <c r="B10" s="21" t="s">
        <v>12</v>
      </c>
      <c r="C10" s="22">
        <f>C11+C44</f>
        <v>191185.22692000002</v>
      </c>
      <c r="D10" s="22">
        <f>D11+D44</f>
        <v>197191.84373000002</v>
      </c>
      <c r="E10" s="22">
        <f t="shared" si="0"/>
        <v>103.14177873822513</v>
      </c>
    </row>
    <row r="11" spans="1:5" ht="15.75" x14ac:dyDescent="0.25">
      <c r="A11" s="20"/>
      <c r="B11" s="21" t="s">
        <v>13</v>
      </c>
      <c r="C11" s="22">
        <f>C12+C21+C27+C35+C37+C40</f>
        <v>159375.42248000001</v>
      </c>
      <c r="D11" s="22">
        <f>D12+D21+D27+D35+D37+D40</f>
        <v>164868.27959000002</v>
      </c>
      <c r="E11" s="22">
        <f t="shared" si="0"/>
        <v>103.44648944268012</v>
      </c>
    </row>
    <row r="12" spans="1:5" ht="15.75" x14ac:dyDescent="0.25">
      <c r="A12" s="20" t="s">
        <v>14</v>
      </c>
      <c r="B12" s="21" t="s">
        <v>15</v>
      </c>
      <c r="C12" s="22">
        <f>C13</f>
        <v>74884.705409999995</v>
      </c>
      <c r="D12" s="22">
        <f>D13</f>
        <v>80612.042989999987</v>
      </c>
      <c r="E12" s="22">
        <f t="shared" si="0"/>
        <v>107.64820739915093</v>
      </c>
    </row>
    <row r="13" spans="1:5" ht="15.75" x14ac:dyDescent="0.25">
      <c r="A13" s="20" t="s">
        <v>16</v>
      </c>
      <c r="B13" s="21" t="s">
        <v>17</v>
      </c>
      <c r="C13" s="22">
        <f>C14+C15+C16+C17+C18+C19+C20</f>
        <v>74884.705409999995</v>
      </c>
      <c r="D13" s="22">
        <f>D14+D15+D16+D17+D18+D19+D20</f>
        <v>80612.042989999987</v>
      </c>
      <c r="E13" s="22">
        <f t="shared" si="0"/>
        <v>107.64820739915093</v>
      </c>
    </row>
    <row r="14" spans="1:5" ht="81.75" x14ac:dyDescent="0.25">
      <c r="A14" s="20" t="s">
        <v>18</v>
      </c>
      <c r="B14" s="21" t="s">
        <v>19</v>
      </c>
      <c r="C14" s="22">
        <v>71234.705409999995</v>
      </c>
      <c r="D14" s="22">
        <v>76873.865579999998</v>
      </c>
      <c r="E14" s="22">
        <f t="shared" si="0"/>
        <v>107.9163100872575</v>
      </c>
    </row>
    <row r="15" spans="1:5" ht="110.25" x14ac:dyDescent="0.25">
      <c r="A15" s="20" t="s">
        <v>20</v>
      </c>
      <c r="B15" s="21" t="s">
        <v>21</v>
      </c>
      <c r="C15" s="22">
        <v>900</v>
      </c>
      <c r="D15" s="22">
        <v>822.80552999999998</v>
      </c>
      <c r="E15" s="22">
        <f t="shared" si="0"/>
        <v>91.422836666666669</v>
      </c>
    </row>
    <row r="16" spans="1:5" ht="47.25" x14ac:dyDescent="0.25">
      <c r="A16" s="20" t="s">
        <v>22</v>
      </c>
      <c r="B16" s="21" t="s">
        <v>23</v>
      </c>
      <c r="C16" s="22">
        <v>2500</v>
      </c>
      <c r="D16" s="22">
        <v>2342.5533</v>
      </c>
      <c r="E16" s="22">
        <f t="shared" si="0"/>
        <v>93.702132000000006</v>
      </c>
    </row>
    <row r="17" spans="1:5" ht="94.5" x14ac:dyDescent="0.25">
      <c r="A17" s="20" t="s">
        <v>24</v>
      </c>
      <c r="B17" s="21" t="s">
        <v>25</v>
      </c>
      <c r="C17" s="22"/>
      <c r="D17" s="22">
        <v>0.09</v>
      </c>
      <c r="E17" s="22"/>
    </row>
    <row r="18" spans="1:5" ht="94.5" x14ac:dyDescent="0.25">
      <c r="A18" s="20" t="s">
        <v>26</v>
      </c>
      <c r="B18" s="21" t="s">
        <v>27</v>
      </c>
      <c r="C18" s="22">
        <v>100</v>
      </c>
      <c r="D18" s="22">
        <v>-6.2584600000000004</v>
      </c>
      <c r="E18" s="22">
        <f t="shared" si="0"/>
        <v>-6.2584600000000004</v>
      </c>
    </row>
    <row r="19" spans="1:5" ht="47.25" x14ac:dyDescent="0.25">
      <c r="A19" s="20" t="s">
        <v>28</v>
      </c>
      <c r="B19" s="21" t="s">
        <v>29</v>
      </c>
      <c r="C19" s="22">
        <v>150</v>
      </c>
      <c r="D19" s="22">
        <v>496.48703999999998</v>
      </c>
      <c r="E19" s="22">
        <f t="shared" si="0"/>
        <v>330.99135999999999</v>
      </c>
    </row>
    <row r="20" spans="1:5" ht="47.25" x14ac:dyDescent="0.25">
      <c r="A20" s="20" t="s">
        <v>30</v>
      </c>
      <c r="B20" s="21" t="s">
        <v>31</v>
      </c>
      <c r="C20" s="22"/>
      <c r="D20" s="22">
        <v>82.5</v>
      </c>
      <c r="E20" s="22"/>
    </row>
    <row r="21" spans="1:5" ht="31.5" x14ac:dyDescent="0.25">
      <c r="A21" s="20" t="s">
        <v>32</v>
      </c>
      <c r="B21" s="21" t="s">
        <v>33</v>
      </c>
      <c r="C21" s="22">
        <f>C22</f>
        <v>17049.352319999998</v>
      </c>
      <c r="D21" s="22">
        <f>D22</f>
        <v>17739.71413</v>
      </c>
      <c r="E21" s="22">
        <f t="shared" si="0"/>
        <v>104.04919669112687</v>
      </c>
    </row>
    <row r="22" spans="1:5" ht="31.5" x14ac:dyDescent="0.25">
      <c r="A22" s="20" t="s">
        <v>34</v>
      </c>
      <c r="B22" s="21" t="s">
        <v>35</v>
      </c>
      <c r="C22" s="22">
        <f>C23+C24+C25</f>
        <v>17049.352319999998</v>
      </c>
      <c r="D22" s="22">
        <f>D24+D25+D23+D26</f>
        <v>17739.71413</v>
      </c>
      <c r="E22" s="22">
        <f t="shared" si="0"/>
        <v>104.04919669112687</v>
      </c>
    </row>
    <row r="23" spans="1:5" ht="78.75" x14ac:dyDescent="0.25">
      <c r="A23" s="20" t="s">
        <v>36</v>
      </c>
      <c r="B23" s="21" t="s">
        <v>37</v>
      </c>
      <c r="C23" s="22">
        <v>8083.6</v>
      </c>
      <c r="D23" s="24">
        <v>9191.9128299999993</v>
      </c>
      <c r="E23" s="22">
        <f t="shared" si="0"/>
        <v>113.71063424711761</v>
      </c>
    </row>
    <row r="24" spans="1:5" ht="94.5" x14ac:dyDescent="0.25">
      <c r="A24" s="20" t="s">
        <v>38</v>
      </c>
      <c r="B24" s="21" t="s">
        <v>39</v>
      </c>
      <c r="C24" s="22">
        <v>165.26231999999999</v>
      </c>
      <c r="D24" s="22">
        <v>48.008470000000003</v>
      </c>
      <c r="E24" s="22">
        <f t="shared" si="0"/>
        <v>29.049858431129373</v>
      </c>
    </row>
    <row r="25" spans="1:5" ht="78.75" x14ac:dyDescent="0.25">
      <c r="A25" s="20" t="s">
        <v>40</v>
      </c>
      <c r="B25" s="21" t="s">
        <v>41</v>
      </c>
      <c r="C25" s="22">
        <v>8800.49</v>
      </c>
      <c r="D25" s="22">
        <v>9500.5592300000008</v>
      </c>
      <c r="E25" s="22">
        <f t="shared" si="0"/>
        <v>107.95488921639591</v>
      </c>
    </row>
    <row r="26" spans="1:5" ht="78.75" x14ac:dyDescent="0.25">
      <c r="A26" s="20" t="s">
        <v>42</v>
      </c>
      <c r="B26" s="21" t="s">
        <v>43</v>
      </c>
      <c r="C26" s="22"/>
      <c r="D26" s="22">
        <v>-1000.7664</v>
      </c>
      <c r="E26" s="22"/>
    </row>
    <row r="27" spans="1:5" ht="15.75" x14ac:dyDescent="0.25">
      <c r="A27" s="20" t="s">
        <v>44</v>
      </c>
      <c r="B27" s="21" t="s">
        <v>45</v>
      </c>
      <c r="C27" s="22">
        <f>C28+C31+C32+C33</f>
        <v>34450</v>
      </c>
      <c r="D27" s="22">
        <f>D28+D31+D32+D33+D34</f>
        <v>33977.695599999999</v>
      </c>
      <c r="E27" s="22">
        <f t="shared" si="0"/>
        <v>98.629014804063857</v>
      </c>
    </row>
    <row r="28" spans="1:5" ht="31.5" x14ac:dyDescent="0.25">
      <c r="A28" s="20" t="s">
        <v>46</v>
      </c>
      <c r="B28" s="21" t="s">
        <v>47</v>
      </c>
      <c r="C28" s="22">
        <v>31100</v>
      </c>
      <c r="D28" s="22">
        <v>31209.27578</v>
      </c>
      <c r="E28" s="22">
        <f t="shared" si="0"/>
        <v>100.3513690675241</v>
      </c>
    </row>
    <row r="29" spans="1:5" ht="31.5" x14ac:dyDescent="0.25">
      <c r="A29" s="20" t="s">
        <v>48</v>
      </c>
      <c r="B29" s="21" t="s">
        <v>49</v>
      </c>
      <c r="C29" s="22">
        <v>9425.2900000000009</v>
      </c>
      <c r="D29" s="22">
        <v>7075.7190600000004</v>
      </c>
      <c r="E29" s="22">
        <f t="shared" si="0"/>
        <v>75.071632384786042</v>
      </c>
    </row>
    <row r="30" spans="1:5" ht="47.25" x14ac:dyDescent="0.25">
      <c r="A30" s="20" t="s">
        <v>50</v>
      </c>
      <c r="B30" s="21" t="s">
        <v>51</v>
      </c>
      <c r="C30" s="22">
        <v>4583.6000000000004</v>
      </c>
      <c r="D30" s="22">
        <f>3127.41537-1.12138</f>
        <v>3126.2939900000001</v>
      </c>
      <c r="E30" s="22">
        <f t="shared" si="0"/>
        <v>68.206082337027667</v>
      </c>
    </row>
    <row r="31" spans="1:5" ht="31.5" x14ac:dyDescent="0.25">
      <c r="A31" s="20" t="s">
        <v>52</v>
      </c>
      <c r="B31" s="21" t="s">
        <v>53</v>
      </c>
      <c r="C31" s="22"/>
      <c r="D31" s="22">
        <v>-2.3637999999999999</v>
      </c>
      <c r="E31" s="22"/>
    </row>
    <row r="32" spans="1:5" ht="15.75" x14ac:dyDescent="0.25">
      <c r="A32" s="20" t="s">
        <v>54</v>
      </c>
      <c r="B32" s="21" t="s">
        <v>55</v>
      </c>
      <c r="C32" s="22">
        <v>1650</v>
      </c>
      <c r="D32" s="22">
        <v>1636.32177</v>
      </c>
      <c r="E32" s="22">
        <f t="shared" si="0"/>
        <v>99.171016363636369</v>
      </c>
    </row>
    <row r="33" spans="1:5" ht="47.25" x14ac:dyDescent="0.25">
      <c r="A33" s="20" t="s">
        <v>56</v>
      </c>
      <c r="B33" s="21" t="s">
        <v>57</v>
      </c>
      <c r="C33" s="22">
        <v>1700</v>
      </c>
      <c r="D33" s="22">
        <v>1134.4618499999999</v>
      </c>
      <c r="E33" s="22">
        <f t="shared" si="0"/>
        <v>66.733049999999992</v>
      </c>
    </row>
    <row r="34" spans="1:5" ht="47.25" x14ac:dyDescent="0.25">
      <c r="A34" s="20" t="s">
        <v>58</v>
      </c>
      <c r="B34" s="21" t="s">
        <v>59</v>
      </c>
      <c r="C34" s="22"/>
      <c r="D34" s="22"/>
      <c r="E34" s="22" t="e">
        <f t="shared" si="0"/>
        <v>#DIV/0!</v>
      </c>
    </row>
    <row r="35" spans="1:5" ht="15.75" x14ac:dyDescent="0.25">
      <c r="A35" s="20" t="s">
        <v>60</v>
      </c>
      <c r="B35" s="21" t="s">
        <v>61</v>
      </c>
      <c r="C35" s="22">
        <f>C36</f>
        <v>26700</v>
      </c>
      <c r="D35" s="22">
        <f>D36</f>
        <v>26093.696090000001</v>
      </c>
      <c r="E35" s="22">
        <f t="shared" si="0"/>
        <v>97.729198838951319</v>
      </c>
    </row>
    <row r="36" spans="1:5" ht="31.5" x14ac:dyDescent="0.25">
      <c r="A36" s="20" t="s">
        <v>62</v>
      </c>
      <c r="B36" s="21" t="s">
        <v>63</v>
      </c>
      <c r="C36" s="22">
        <v>26700</v>
      </c>
      <c r="D36" s="22">
        <v>26093.696090000001</v>
      </c>
      <c r="E36" s="22">
        <f t="shared" si="0"/>
        <v>97.729198838951319</v>
      </c>
    </row>
    <row r="37" spans="1:5" ht="31.5" x14ac:dyDescent="0.25">
      <c r="A37" s="20" t="s">
        <v>64</v>
      </c>
      <c r="B37" s="21" t="s">
        <v>65</v>
      </c>
      <c r="C37" s="22">
        <f>C38+C39</f>
        <v>3615</v>
      </c>
      <c r="D37" s="22">
        <f>D38+D39</f>
        <v>3644.8993999999998</v>
      </c>
      <c r="E37" s="22">
        <f t="shared" si="0"/>
        <v>100.8270926694329</v>
      </c>
    </row>
    <row r="38" spans="1:5" ht="15.75" x14ac:dyDescent="0.25">
      <c r="A38" s="20" t="s">
        <v>66</v>
      </c>
      <c r="B38" s="21" t="s">
        <v>67</v>
      </c>
      <c r="C38" s="22">
        <v>3570</v>
      </c>
      <c r="D38" s="22">
        <v>3576.2440299999998</v>
      </c>
      <c r="E38" s="22">
        <f t="shared" si="0"/>
        <v>100.17490280112045</v>
      </c>
    </row>
    <row r="39" spans="1:5" ht="15.75" x14ac:dyDescent="0.25">
      <c r="A39" s="20" t="s">
        <v>68</v>
      </c>
      <c r="B39" s="21" t="s">
        <v>69</v>
      </c>
      <c r="C39" s="22">
        <v>45</v>
      </c>
      <c r="D39" s="22">
        <v>68.655370000000005</v>
      </c>
      <c r="E39" s="22">
        <f t="shared" si="0"/>
        <v>152.5674888888889</v>
      </c>
    </row>
    <row r="40" spans="1:5" ht="15.75" x14ac:dyDescent="0.25">
      <c r="A40" s="20" t="s">
        <v>70</v>
      </c>
      <c r="B40" s="21" t="s">
        <v>71</v>
      </c>
      <c r="C40" s="22">
        <f>C41+C42+C43</f>
        <v>2676.3647500000002</v>
      </c>
      <c r="D40" s="22">
        <f>D41+D42+D43</f>
        <v>2800.2313800000002</v>
      </c>
      <c r="E40" s="22">
        <f t="shared" si="0"/>
        <v>104.62816699405415</v>
      </c>
    </row>
    <row r="41" spans="1:5" ht="47.25" x14ac:dyDescent="0.25">
      <c r="A41" s="20" t="s">
        <v>72</v>
      </c>
      <c r="B41" s="21" t="s">
        <v>73</v>
      </c>
      <c r="C41" s="22">
        <v>2351.3647500000002</v>
      </c>
      <c r="D41" s="22">
        <v>2475.2313800000002</v>
      </c>
      <c r="E41" s="22">
        <f t="shared" si="0"/>
        <v>105.26786114319356</v>
      </c>
    </row>
    <row r="42" spans="1:5" ht="63" x14ac:dyDescent="0.25">
      <c r="A42" s="20" t="s">
        <v>74</v>
      </c>
      <c r="B42" s="21" t="s">
        <v>75</v>
      </c>
      <c r="C42" s="22">
        <v>325</v>
      </c>
      <c r="D42" s="22">
        <v>325</v>
      </c>
      <c r="E42" s="22">
        <f t="shared" si="0"/>
        <v>100</v>
      </c>
    </row>
    <row r="43" spans="1:5" ht="31.5" x14ac:dyDescent="0.25">
      <c r="A43" s="20" t="s">
        <v>76</v>
      </c>
      <c r="B43" s="21" t="s">
        <v>77</v>
      </c>
      <c r="C43" s="22"/>
      <c r="D43" s="22"/>
      <c r="E43" s="22" t="e">
        <f t="shared" si="0"/>
        <v>#DIV/0!</v>
      </c>
    </row>
    <row r="44" spans="1:5" ht="15.75" x14ac:dyDescent="0.25">
      <c r="A44" s="20"/>
      <c r="B44" s="21" t="s">
        <v>78</v>
      </c>
      <c r="C44" s="22">
        <f>C45+C52+C66+C73+C62+C74</f>
        <v>31809.804440000004</v>
      </c>
      <c r="D44" s="22">
        <f>D45+D52+D66+D73+D62+D74</f>
        <v>32323.564140000002</v>
      </c>
      <c r="E44" s="22">
        <f t="shared" si="0"/>
        <v>101.61509858059348</v>
      </c>
    </row>
    <row r="45" spans="1:5" ht="47.25" x14ac:dyDescent="0.25">
      <c r="A45" s="20" t="s">
        <v>79</v>
      </c>
      <c r="B45" s="21" t="s">
        <v>80</v>
      </c>
      <c r="C45" s="22">
        <f>C48</f>
        <v>5369.9</v>
      </c>
      <c r="D45" s="22">
        <f>D48</f>
        <v>6037.5361199999998</v>
      </c>
      <c r="E45" s="22">
        <f t="shared" si="0"/>
        <v>112.43293394662844</v>
      </c>
    </row>
    <row r="46" spans="1:5" ht="31.5" x14ac:dyDescent="0.25">
      <c r="A46" s="20" t="s">
        <v>81</v>
      </c>
      <c r="B46" s="21" t="s">
        <v>82</v>
      </c>
      <c r="C46" s="22" t="e">
        <f>#REF!+#REF!</f>
        <v>#REF!</v>
      </c>
      <c r="D46" s="22"/>
      <c r="E46" s="22" t="e">
        <f t="shared" si="0"/>
        <v>#REF!</v>
      </c>
    </row>
    <row r="47" spans="1:5" ht="31.5" x14ac:dyDescent="0.25">
      <c r="A47" s="20" t="s">
        <v>83</v>
      </c>
      <c r="B47" s="21" t="s">
        <v>84</v>
      </c>
      <c r="C47" s="22" t="e">
        <f>#REF!+#REF!</f>
        <v>#REF!</v>
      </c>
      <c r="D47" s="22"/>
      <c r="E47" s="22" t="e">
        <f t="shared" si="0"/>
        <v>#REF!</v>
      </c>
    </row>
    <row r="48" spans="1:5" ht="94.5" x14ac:dyDescent="0.25">
      <c r="A48" s="20" t="s">
        <v>85</v>
      </c>
      <c r="B48" s="21" t="s">
        <v>86</v>
      </c>
      <c r="C48" s="22">
        <f>C49+C50+C51</f>
        <v>5369.9</v>
      </c>
      <c r="D48" s="22">
        <f>D49+D50+D51</f>
        <v>6037.5361199999998</v>
      </c>
      <c r="E48" s="22">
        <f t="shared" si="0"/>
        <v>112.43293394662844</v>
      </c>
    </row>
    <row r="49" spans="1:5" ht="94.5" x14ac:dyDescent="0.25">
      <c r="A49" s="20" t="s">
        <v>87</v>
      </c>
      <c r="B49" s="21" t="s">
        <v>88</v>
      </c>
      <c r="C49" s="22">
        <v>5200</v>
      </c>
      <c r="D49" s="22">
        <v>5867.9123300000001</v>
      </c>
      <c r="E49" s="22">
        <f t="shared" si="0"/>
        <v>112.8444678846154</v>
      </c>
    </row>
    <row r="50" spans="1:5" ht="78.75" x14ac:dyDescent="0.25">
      <c r="A50" s="20" t="s">
        <v>89</v>
      </c>
      <c r="B50" s="21" t="s">
        <v>90</v>
      </c>
      <c r="C50" s="22">
        <v>60</v>
      </c>
      <c r="D50" s="22">
        <v>54.929369999999999</v>
      </c>
      <c r="E50" s="22">
        <f t="shared" si="0"/>
        <v>91.548949999999991</v>
      </c>
    </row>
    <row r="51" spans="1:5" ht="63" x14ac:dyDescent="0.25">
      <c r="A51" s="20" t="s">
        <v>91</v>
      </c>
      <c r="B51" s="21" t="s">
        <v>92</v>
      </c>
      <c r="C51" s="22">
        <v>109.9</v>
      </c>
      <c r="D51" s="22">
        <v>114.69441999999999</v>
      </c>
      <c r="E51" s="22">
        <f t="shared" si="0"/>
        <v>104.36252957233847</v>
      </c>
    </row>
    <row r="52" spans="1:5" ht="15.75" x14ac:dyDescent="0.25">
      <c r="A52" s="20" t="s">
        <v>93</v>
      </c>
      <c r="B52" s="21" t="s">
        <v>94</v>
      </c>
      <c r="C52" s="22">
        <f>C53+C56</f>
        <v>80</v>
      </c>
      <c r="D52" s="22">
        <f>D53+D56+D61</f>
        <v>75.780029999999996</v>
      </c>
      <c r="E52" s="22">
        <f t="shared" si="0"/>
        <v>94.725037499999999</v>
      </c>
    </row>
    <row r="53" spans="1:5" ht="31.5" x14ac:dyDescent="0.25">
      <c r="A53" s="20" t="s">
        <v>95</v>
      </c>
      <c r="B53" s="21" t="s">
        <v>96</v>
      </c>
      <c r="C53" s="22">
        <v>29</v>
      </c>
      <c r="D53" s="22">
        <v>27.867149999999999</v>
      </c>
      <c r="E53" s="22">
        <f t="shared" si="0"/>
        <v>96.093620689655168</v>
      </c>
    </row>
    <row r="54" spans="1:5" ht="31.5" x14ac:dyDescent="0.25">
      <c r="A54" s="20" t="s">
        <v>97</v>
      </c>
      <c r="B54" s="21" t="s">
        <v>98</v>
      </c>
      <c r="C54" s="22" t="e">
        <f>#REF!+#REF!</f>
        <v>#REF!</v>
      </c>
      <c r="D54" s="22"/>
      <c r="E54" s="22" t="e">
        <f t="shared" si="0"/>
        <v>#REF!</v>
      </c>
    </row>
    <row r="55" spans="1:5" ht="15.75" x14ac:dyDescent="0.25">
      <c r="A55" s="20" t="s">
        <v>99</v>
      </c>
      <c r="B55" s="21" t="s">
        <v>100</v>
      </c>
      <c r="C55" s="22" t="e">
        <f>#REF!+#REF!</f>
        <v>#REF!</v>
      </c>
      <c r="D55" s="22"/>
      <c r="E55" s="22" t="e">
        <f t="shared" si="0"/>
        <v>#REF!</v>
      </c>
    </row>
    <row r="56" spans="1:5" ht="15.75" x14ac:dyDescent="0.25">
      <c r="A56" s="20" t="s">
        <v>101</v>
      </c>
      <c r="B56" s="21" t="s">
        <v>102</v>
      </c>
      <c r="C56" s="22">
        <v>51</v>
      </c>
      <c r="D56" s="22">
        <v>47.912880000000001</v>
      </c>
      <c r="E56" s="22">
        <f t="shared" si="0"/>
        <v>93.946823529411773</v>
      </c>
    </row>
    <row r="57" spans="1:5" ht="31.5" x14ac:dyDescent="0.25">
      <c r="A57" s="20" t="s">
        <v>103</v>
      </c>
      <c r="B57" s="21" t="s">
        <v>104</v>
      </c>
      <c r="C57" s="22" t="e">
        <f>#REF!+#REF!</f>
        <v>#REF!</v>
      </c>
      <c r="D57" s="22"/>
      <c r="E57" s="22" t="e">
        <f t="shared" si="0"/>
        <v>#REF!</v>
      </c>
    </row>
    <row r="58" spans="1:5" ht="15.75" x14ac:dyDescent="0.25">
      <c r="A58" s="20" t="s">
        <v>105</v>
      </c>
      <c r="B58" s="21" t="s">
        <v>106</v>
      </c>
      <c r="C58" s="22" t="e">
        <f>#REF!+#REF!</f>
        <v>#REF!</v>
      </c>
      <c r="D58" s="22"/>
      <c r="E58" s="22" t="e">
        <f t="shared" si="0"/>
        <v>#REF!</v>
      </c>
    </row>
    <row r="59" spans="1:5" ht="15.75" x14ac:dyDescent="0.25">
      <c r="A59" s="20" t="s">
        <v>107</v>
      </c>
      <c r="B59" s="21" t="s">
        <v>108</v>
      </c>
      <c r="C59" s="22" t="e">
        <f>#REF!+#REF!</f>
        <v>#REF!</v>
      </c>
      <c r="D59" s="22"/>
      <c r="E59" s="22" t="e">
        <f t="shared" si="0"/>
        <v>#REF!</v>
      </c>
    </row>
    <row r="60" spans="1:5" ht="31.5" x14ac:dyDescent="0.25">
      <c r="A60" s="20" t="s">
        <v>109</v>
      </c>
      <c r="B60" s="21" t="s">
        <v>110</v>
      </c>
      <c r="C60" s="22" t="e">
        <f>#REF!+#REF!</f>
        <v>#REF!</v>
      </c>
      <c r="D60" s="22"/>
      <c r="E60" s="22" t="e">
        <f t="shared" si="0"/>
        <v>#REF!</v>
      </c>
    </row>
    <row r="61" spans="1:5" ht="47.25" x14ac:dyDescent="0.25">
      <c r="A61" s="20" t="s">
        <v>111</v>
      </c>
      <c r="B61" s="21" t="s">
        <v>112</v>
      </c>
      <c r="C61" s="22"/>
      <c r="D61" s="22"/>
      <c r="E61" s="22" t="e">
        <f t="shared" si="0"/>
        <v>#DIV/0!</v>
      </c>
    </row>
    <row r="62" spans="1:5" ht="31.5" x14ac:dyDescent="0.25">
      <c r="A62" s="20" t="s">
        <v>113</v>
      </c>
      <c r="B62" s="21" t="s">
        <v>114</v>
      </c>
      <c r="C62" s="22">
        <f>C63+C64+C65</f>
        <v>22332.825440000001</v>
      </c>
      <c r="D62" s="22">
        <f>D64+D63+D65</f>
        <v>21888.186560000002</v>
      </c>
      <c r="E62" s="22">
        <f t="shared" si="0"/>
        <v>98.009034364260899</v>
      </c>
    </row>
    <row r="63" spans="1:5" ht="31.5" x14ac:dyDescent="0.25">
      <c r="A63" s="20" t="s">
        <v>115</v>
      </c>
      <c r="B63" s="21" t="s">
        <v>110</v>
      </c>
      <c r="C63" s="22">
        <v>14625.43246</v>
      </c>
      <c r="D63" s="22">
        <v>14103.98749</v>
      </c>
      <c r="E63" s="22">
        <f t="shared" si="0"/>
        <v>96.434669734203538</v>
      </c>
    </row>
    <row r="64" spans="1:5" ht="47.25" x14ac:dyDescent="0.25">
      <c r="A64" s="20" t="s">
        <v>116</v>
      </c>
      <c r="B64" s="21" t="s">
        <v>117</v>
      </c>
      <c r="C64" s="22">
        <v>73.04983</v>
      </c>
      <c r="D64" s="22">
        <v>73.049819999999997</v>
      </c>
      <c r="E64" s="22">
        <f t="shared" si="0"/>
        <v>99.999986310714206</v>
      </c>
    </row>
    <row r="65" spans="1:5" ht="31.5" x14ac:dyDescent="0.25">
      <c r="A65" s="20" t="s">
        <v>118</v>
      </c>
      <c r="B65" s="21" t="s">
        <v>119</v>
      </c>
      <c r="C65" s="22">
        <v>7634.3431499999997</v>
      </c>
      <c r="D65" s="22">
        <v>7711.1492500000004</v>
      </c>
      <c r="E65" s="22">
        <f t="shared" si="0"/>
        <v>101.00606035766155</v>
      </c>
    </row>
    <row r="66" spans="1:5" ht="31.5" x14ac:dyDescent="0.25">
      <c r="A66" s="20" t="s">
        <v>120</v>
      </c>
      <c r="B66" s="21" t="s">
        <v>121</v>
      </c>
      <c r="C66" s="22">
        <f>C67+C68+C69</f>
        <v>2100</v>
      </c>
      <c r="D66" s="22">
        <f>D67+D68+D69</f>
        <v>2238.35943</v>
      </c>
      <c r="E66" s="22">
        <f t="shared" si="0"/>
        <v>106.58854428571429</v>
      </c>
    </row>
    <row r="67" spans="1:5" ht="78.75" x14ac:dyDescent="0.25">
      <c r="A67" s="20" t="s">
        <v>122</v>
      </c>
      <c r="B67" s="21" t="s">
        <v>123</v>
      </c>
      <c r="C67" s="22">
        <v>0</v>
      </c>
      <c r="D67" s="22">
        <v>0</v>
      </c>
      <c r="E67" s="22"/>
    </row>
    <row r="68" spans="1:5" ht="63" x14ac:dyDescent="0.25">
      <c r="A68" s="20" t="s">
        <v>124</v>
      </c>
      <c r="B68" s="21" t="s">
        <v>125</v>
      </c>
      <c r="C68" s="22">
        <v>2100</v>
      </c>
      <c r="D68" s="22">
        <v>2238.35943</v>
      </c>
      <c r="E68" s="22">
        <f t="shared" si="0"/>
        <v>106.58854428571429</v>
      </c>
    </row>
    <row r="69" spans="1:5" ht="63" x14ac:dyDescent="0.25">
      <c r="A69" s="20" t="s">
        <v>126</v>
      </c>
      <c r="B69" s="21" t="s">
        <v>127</v>
      </c>
      <c r="C69" s="22"/>
      <c r="D69" s="22"/>
      <c r="E69" s="22" t="e">
        <f t="shared" si="0"/>
        <v>#DIV/0!</v>
      </c>
    </row>
    <row r="70" spans="1:5" ht="15.75" x14ac:dyDescent="0.25">
      <c r="A70" s="20" t="s">
        <v>128</v>
      </c>
      <c r="B70" s="21" t="s">
        <v>129</v>
      </c>
      <c r="C70" s="22" t="e">
        <f>#REF!+#REF!</f>
        <v>#REF!</v>
      </c>
      <c r="D70" s="22"/>
      <c r="E70" s="22" t="e">
        <f t="shared" si="0"/>
        <v>#REF!</v>
      </c>
    </row>
    <row r="71" spans="1:5" ht="31.5" x14ac:dyDescent="0.25">
      <c r="A71" s="20" t="s">
        <v>130</v>
      </c>
      <c r="B71" s="21" t="s">
        <v>131</v>
      </c>
      <c r="C71" s="22" t="e">
        <f>#REF!+#REF!</f>
        <v>#REF!</v>
      </c>
      <c r="D71" s="22"/>
      <c r="E71" s="22" t="e">
        <f t="shared" si="0"/>
        <v>#REF!</v>
      </c>
    </row>
    <row r="72" spans="1:5" ht="31.5" x14ac:dyDescent="0.25">
      <c r="A72" s="20" t="s">
        <v>132</v>
      </c>
      <c r="B72" s="21" t="s">
        <v>133</v>
      </c>
      <c r="C72" s="22" t="e">
        <f>#REF!+#REF!</f>
        <v>#REF!</v>
      </c>
      <c r="D72" s="22"/>
      <c r="E72" s="22" t="e">
        <f t="shared" si="0"/>
        <v>#REF!</v>
      </c>
    </row>
    <row r="73" spans="1:5" ht="15.75" x14ac:dyDescent="0.25">
      <c r="A73" s="20" t="s">
        <v>134</v>
      </c>
      <c r="B73" s="21" t="s">
        <v>135</v>
      </c>
      <c r="C73" s="22">
        <v>1700</v>
      </c>
      <c r="D73" s="22">
        <v>1828.65987</v>
      </c>
      <c r="E73" s="22">
        <f t="shared" ref="E73:E136" si="1">D73/C73*100</f>
        <v>107.56822764705882</v>
      </c>
    </row>
    <row r="74" spans="1:5" ht="15.75" x14ac:dyDescent="0.25">
      <c r="A74" s="20" t="s">
        <v>136</v>
      </c>
      <c r="B74" s="21" t="s">
        <v>137</v>
      </c>
      <c r="C74" s="22">
        <f>C75+C76</f>
        <v>227.07900000000001</v>
      </c>
      <c r="D74" s="22">
        <f>D75+D76</f>
        <v>255.04213000000001</v>
      </c>
      <c r="E74" s="22">
        <f t="shared" si="1"/>
        <v>112.31427388706135</v>
      </c>
    </row>
    <row r="75" spans="1:5" ht="15.75" x14ac:dyDescent="0.25">
      <c r="A75" s="20" t="s">
        <v>138</v>
      </c>
      <c r="B75" s="21" t="s">
        <v>139</v>
      </c>
      <c r="C75" s="22"/>
      <c r="D75" s="22">
        <v>27.96313</v>
      </c>
      <c r="E75" s="22"/>
    </row>
    <row r="76" spans="1:5" ht="15.75" x14ac:dyDescent="0.25">
      <c r="A76" s="20" t="s">
        <v>140</v>
      </c>
      <c r="B76" s="21" t="s">
        <v>141</v>
      </c>
      <c r="C76" s="22">
        <v>227.07900000000001</v>
      </c>
      <c r="D76" s="22">
        <v>227.07900000000001</v>
      </c>
      <c r="E76" s="22">
        <f t="shared" si="1"/>
        <v>100</v>
      </c>
    </row>
    <row r="77" spans="1:5" ht="15.75" x14ac:dyDescent="0.25">
      <c r="A77" s="20" t="s">
        <v>142</v>
      </c>
      <c r="B77" s="21" t="s">
        <v>143</v>
      </c>
      <c r="C77" s="22">
        <f>C78+C179+C187</f>
        <v>761048.85552999994</v>
      </c>
      <c r="D77" s="22">
        <f>D78+D179+D187</f>
        <v>744147.21882999991</v>
      </c>
      <c r="E77" s="22">
        <f t="shared" si="1"/>
        <v>97.779165348296914</v>
      </c>
    </row>
    <row r="78" spans="1:5" ht="31.5" x14ac:dyDescent="0.25">
      <c r="A78" s="20" t="s">
        <v>144</v>
      </c>
      <c r="B78" s="21" t="s">
        <v>145</v>
      </c>
      <c r="C78" s="22">
        <f>C79+C85+C117+C158</f>
        <v>761309.19851999998</v>
      </c>
      <c r="D78" s="22">
        <f>D79+D85+D117+D158</f>
        <v>744360.02756999992</v>
      </c>
      <c r="E78" s="22">
        <f t="shared" si="1"/>
        <v>97.773681050623111</v>
      </c>
    </row>
    <row r="79" spans="1:5" ht="31.5" x14ac:dyDescent="0.25">
      <c r="A79" s="20" t="s">
        <v>146</v>
      </c>
      <c r="B79" s="21" t="s">
        <v>147</v>
      </c>
      <c r="C79" s="22">
        <f>C80+C81</f>
        <v>196861.07787000001</v>
      </c>
      <c r="D79" s="22">
        <f>D80+D81</f>
        <v>196861.07787000001</v>
      </c>
      <c r="E79" s="22">
        <f t="shared" si="1"/>
        <v>100</v>
      </c>
    </row>
    <row r="80" spans="1:5" ht="31.5" x14ac:dyDescent="0.25">
      <c r="A80" s="20" t="s">
        <v>148</v>
      </c>
      <c r="B80" s="21" t="s">
        <v>149</v>
      </c>
      <c r="C80" s="22">
        <v>169832.5</v>
      </c>
      <c r="D80" s="22">
        <v>169832.5</v>
      </c>
      <c r="E80" s="22">
        <f t="shared" si="1"/>
        <v>100</v>
      </c>
    </row>
    <row r="81" spans="1:5" ht="31.5" x14ac:dyDescent="0.25">
      <c r="A81" s="20" t="s">
        <v>150</v>
      </c>
      <c r="B81" s="21" t="s">
        <v>151</v>
      </c>
      <c r="C81" s="22">
        <v>27028.577870000001</v>
      </c>
      <c r="D81" s="22">
        <v>27028.577870000001</v>
      </c>
      <c r="E81" s="22">
        <f t="shared" si="1"/>
        <v>100</v>
      </c>
    </row>
    <row r="82" spans="1:5" ht="31.5" x14ac:dyDescent="0.25">
      <c r="A82" s="20" t="s">
        <v>152</v>
      </c>
      <c r="B82" s="21" t="s">
        <v>151</v>
      </c>
      <c r="C82" s="22" t="e">
        <f>#REF!+#REF!</f>
        <v>#REF!</v>
      </c>
      <c r="D82" s="22"/>
      <c r="E82" s="22" t="e">
        <f t="shared" si="1"/>
        <v>#REF!</v>
      </c>
    </row>
    <row r="83" spans="1:5" ht="15.75" x14ac:dyDescent="0.25">
      <c r="A83" s="20" t="s">
        <v>153</v>
      </c>
      <c r="B83" s="21" t="s">
        <v>154</v>
      </c>
      <c r="C83" s="22" t="e">
        <f>#REF!+#REF!</f>
        <v>#REF!</v>
      </c>
      <c r="D83" s="22"/>
      <c r="E83" s="22" t="e">
        <f t="shared" si="1"/>
        <v>#REF!</v>
      </c>
    </row>
    <row r="84" spans="1:5" ht="15.75" x14ac:dyDescent="0.25">
      <c r="A84" s="20" t="s">
        <v>155</v>
      </c>
      <c r="B84" s="21" t="s">
        <v>156</v>
      </c>
      <c r="C84" s="22"/>
      <c r="D84" s="22"/>
      <c r="E84" s="22"/>
    </row>
    <row r="85" spans="1:5" ht="31.5" x14ac:dyDescent="0.25">
      <c r="A85" s="20" t="s">
        <v>157</v>
      </c>
      <c r="B85" s="21" t="s">
        <v>158</v>
      </c>
      <c r="C85" s="22">
        <f>C89+C90+C91+C92+C93+C96+C97+C98+C99</f>
        <v>233786.95765</v>
      </c>
      <c r="D85" s="22">
        <f>D89+D90+D91+D92+D93+D96+D97+D98+D99</f>
        <v>224587.78764</v>
      </c>
      <c r="E85" s="22">
        <f t="shared" si="1"/>
        <v>96.065148328859308</v>
      </c>
    </row>
    <row r="86" spans="1:5" ht="31.5" x14ac:dyDescent="0.25">
      <c r="A86" s="20" t="s">
        <v>159</v>
      </c>
      <c r="B86" s="21" t="s">
        <v>160</v>
      </c>
      <c r="C86" s="22"/>
      <c r="D86" s="22"/>
      <c r="E86" s="22" t="e">
        <f t="shared" si="1"/>
        <v>#DIV/0!</v>
      </c>
    </row>
    <row r="87" spans="1:5" ht="110.25" x14ac:dyDescent="0.25">
      <c r="A87" s="20" t="s">
        <v>161</v>
      </c>
      <c r="B87" s="21" t="s">
        <v>162</v>
      </c>
      <c r="C87" s="22"/>
      <c r="D87" s="22"/>
      <c r="E87" s="22" t="e">
        <f t="shared" si="1"/>
        <v>#DIV/0!</v>
      </c>
    </row>
    <row r="88" spans="1:5" ht="63" x14ac:dyDescent="0.25">
      <c r="A88" s="20" t="s">
        <v>163</v>
      </c>
      <c r="B88" s="21" t="s">
        <v>164</v>
      </c>
      <c r="C88" s="22"/>
      <c r="D88" s="22"/>
      <c r="E88" s="22" t="e">
        <f t="shared" si="1"/>
        <v>#DIV/0!</v>
      </c>
    </row>
    <row r="89" spans="1:5" ht="78.75" x14ac:dyDescent="0.25">
      <c r="A89" s="20" t="s">
        <v>165</v>
      </c>
      <c r="B89" s="21" t="s">
        <v>166</v>
      </c>
      <c r="C89" s="22">
        <v>5846.5656600000002</v>
      </c>
      <c r="D89" s="22">
        <v>5846.5656600000002</v>
      </c>
      <c r="E89" s="22">
        <f t="shared" si="1"/>
        <v>100</v>
      </c>
    </row>
    <row r="90" spans="1:5" ht="63" x14ac:dyDescent="0.25">
      <c r="A90" s="20" t="s">
        <v>167</v>
      </c>
      <c r="B90" s="21" t="s">
        <v>168</v>
      </c>
      <c r="C90" s="22">
        <v>15111.03599</v>
      </c>
      <c r="D90" s="22">
        <v>15111.035980000001</v>
      </c>
      <c r="E90" s="22">
        <f t="shared" si="1"/>
        <v>99.999999933823204</v>
      </c>
    </row>
    <row r="91" spans="1:5" ht="47.25" x14ac:dyDescent="0.25">
      <c r="A91" s="20" t="s">
        <v>169</v>
      </c>
      <c r="B91" s="21" t="s">
        <v>170</v>
      </c>
      <c r="C91" s="22">
        <v>1118.39534</v>
      </c>
      <c r="D91" s="22">
        <v>1118.39534</v>
      </c>
      <c r="E91" s="22">
        <f t="shared" si="1"/>
        <v>100</v>
      </c>
    </row>
    <row r="92" spans="1:5" ht="47.25" x14ac:dyDescent="0.25">
      <c r="A92" s="20" t="s">
        <v>171</v>
      </c>
      <c r="B92" s="21" t="s">
        <v>172</v>
      </c>
      <c r="C92" s="22">
        <v>659.726</v>
      </c>
      <c r="D92" s="22">
        <v>659.726</v>
      </c>
      <c r="E92" s="22">
        <f t="shared" si="1"/>
        <v>100</v>
      </c>
    </row>
    <row r="93" spans="1:5" ht="15.75" x14ac:dyDescent="0.25">
      <c r="A93" s="20" t="s">
        <v>173</v>
      </c>
      <c r="B93" s="21" t="s">
        <v>174</v>
      </c>
      <c r="C93" s="22">
        <f>SUM(C94:C95)</f>
        <v>145.12371999999999</v>
      </c>
      <c r="D93" s="22">
        <f>SUM(D94:D95)</f>
        <v>145.12371999999999</v>
      </c>
      <c r="E93" s="22">
        <f t="shared" si="1"/>
        <v>100</v>
      </c>
    </row>
    <row r="94" spans="1:5" ht="31.5" x14ac:dyDescent="0.25">
      <c r="A94" s="20" t="s">
        <v>173</v>
      </c>
      <c r="B94" s="21" t="s">
        <v>175</v>
      </c>
      <c r="C94" s="22">
        <v>50.505049999999997</v>
      </c>
      <c r="D94" s="22">
        <v>50.505049999999997</v>
      </c>
      <c r="E94" s="22">
        <f t="shared" si="1"/>
        <v>100</v>
      </c>
    </row>
    <row r="95" spans="1:5" ht="31.5" x14ac:dyDescent="0.25">
      <c r="A95" s="20" t="s">
        <v>173</v>
      </c>
      <c r="B95" s="21" t="s">
        <v>176</v>
      </c>
      <c r="C95" s="22">
        <v>94.618669999999995</v>
      </c>
      <c r="D95" s="22">
        <v>94.618669999999995</v>
      </c>
      <c r="E95" s="22">
        <f t="shared" si="1"/>
        <v>100</v>
      </c>
    </row>
    <row r="96" spans="1:5" ht="63" x14ac:dyDescent="0.25">
      <c r="A96" s="20" t="s">
        <v>177</v>
      </c>
      <c r="B96" s="21" t="s">
        <v>178</v>
      </c>
      <c r="C96" s="22">
        <v>1089.0935999999999</v>
      </c>
      <c r="D96" s="22">
        <v>1089.0935999999999</v>
      </c>
      <c r="E96" s="22">
        <f t="shared" si="1"/>
        <v>100</v>
      </c>
    </row>
    <row r="97" spans="1:5" ht="47.25" x14ac:dyDescent="0.25">
      <c r="A97" s="20" t="s">
        <v>179</v>
      </c>
      <c r="B97" s="21" t="s">
        <v>180</v>
      </c>
      <c r="C97" s="22">
        <v>30321.919190000001</v>
      </c>
      <c r="D97" s="22">
        <v>30321.919190000001</v>
      </c>
      <c r="E97" s="22">
        <f t="shared" si="1"/>
        <v>100</v>
      </c>
    </row>
    <row r="98" spans="1:5" ht="110.25" x14ac:dyDescent="0.25">
      <c r="A98" s="20" t="s">
        <v>181</v>
      </c>
      <c r="B98" s="21" t="s">
        <v>182</v>
      </c>
      <c r="C98" s="22">
        <v>31760.62</v>
      </c>
      <c r="D98" s="22">
        <v>31760.62</v>
      </c>
      <c r="E98" s="22">
        <f t="shared" si="1"/>
        <v>100</v>
      </c>
    </row>
    <row r="99" spans="1:5" ht="15.75" x14ac:dyDescent="0.25">
      <c r="A99" s="20" t="s">
        <v>183</v>
      </c>
      <c r="B99" s="21" t="s">
        <v>184</v>
      </c>
      <c r="C99" s="22">
        <f>SUM(C100:C116)</f>
        <v>147734.47814999998</v>
      </c>
      <c r="D99" s="22">
        <f>SUM(D100:D116)</f>
        <v>138535.30815</v>
      </c>
      <c r="E99" s="22">
        <f t="shared" si="1"/>
        <v>93.773173252989906</v>
      </c>
    </row>
    <row r="100" spans="1:5" ht="47.25" x14ac:dyDescent="0.25">
      <c r="A100" s="20" t="s">
        <v>185</v>
      </c>
      <c r="B100" s="21" t="s">
        <v>186</v>
      </c>
      <c r="C100" s="22">
        <v>2.3912</v>
      </c>
      <c r="D100" s="22">
        <v>2.3912</v>
      </c>
      <c r="E100" s="22">
        <f t="shared" si="1"/>
        <v>100</v>
      </c>
    </row>
    <row r="101" spans="1:5" ht="78.75" x14ac:dyDescent="0.25">
      <c r="A101" s="20" t="s">
        <v>187</v>
      </c>
      <c r="B101" s="21" t="s">
        <v>188</v>
      </c>
      <c r="C101" s="22"/>
      <c r="D101" s="22"/>
      <c r="E101" s="22"/>
    </row>
    <row r="102" spans="1:5" ht="63" x14ac:dyDescent="0.25">
      <c r="A102" s="20" t="s">
        <v>189</v>
      </c>
      <c r="B102" s="21" t="s">
        <v>190</v>
      </c>
      <c r="C102" s="22">
        <v>865.7</v>
      </c>
      <c r="D102" s="22">
        <v>865.7</v>
      </c>
      <c r="E102" s="22">
        <f t="shared" si="1"/>
        <v>100</v>
      </c>
    </row>
    <row r="103" spans="1:5" ht="78.75" x14ac:dyDescent="0.25">
      <c r="A103" s="20" t="s">
        <v>191</v>
      </c>
      <c r="B103" s="21" t="s">
        <v>192</v>
      </c>
      <c r="C103" s="22">
        <v>4881.07</v>
      </c>
      <c r="D103" s="22">
        <v>4881.07</v>
      </c>
      <c r="E103" s="22">
        <f t="shared" si="1"/>
        <v>100</v>
      </c>
    </row>
    <row r="104" spans="1:5" ht="63" x14ac:dyDescent="0.25">
      <c r="A104" s="20"/>
      <c r="B104" s="21" t="s">
        <v>193</v>
      </c>
      <c r="C104" s="22"/>
      <c r="D104" s="22"/>
      <c r="E104" s="22" t="e">
        <f t="shared" si="1"/>
        <v>#DIV/0!</v>
      </c>
    </row>
    <row r="105" spans="1:5" ht="63" x14ac:dyDescent="0.25">
      <c r="A105" s="20"/>
      <c r="B105" s="21" t="s">
        <v>194</v>
      </c>
      <c r="C105" s="22"/>
      <c r="D105" s="22"/>
      <c r="E105" s="22" t="e">
        <f t="shared" si="1"/>
        <v>#DIV/0!</v>
      </c>
    </row>
    <row r="106" spans="1:5" ht="78.75" x14ac:dyDescent="0.25">
      <c r="A106" s="20" t="s">
        <v>195</v>
      </c>
      <c r="B106" s="21" t="s">
        <v>196</v>
      </c>
      <c r="C106" s="22">
        <v>1469.3577700000001</v>
      </c>
      <c r="D106" s="22">
        <v>1469.3577700000001</v>
      </c>
      <c r="E106" s="22">
        <f t="shared" si="1"/>
        <v>100</v>
      </c>
    </row>
    <row r="107" spans="1:5" ht="94.5" x14ac:dyDescent="0.25">
      <c r="A107" s="20" t="s">
        <v>197</v>
      </c>
      <c r="B107" s="21" t="s">
        <v>198</v>
      </c>
      <c r="C107" s="22">
        <v>737.38108999999997</v>
      </c>
      <c r="D107" s="22">
        <v>737.38108999999997</v>
      </c>
      <c r="E107" s="22">
        <f t="shared" si="1"/>
        <v>100</v>
      </c>
    </row>
    <row r="108" spans="1:5" ht="47.25" x14ac:dyDescent="0.25">
      <c r="A108" s="20" t="s">
        <v>199</v>
      </c>
      <c r="B108" s="21" t="s">
        <v>200</v>
      </c>
      <c r="C108" s="22">
        <v>109684.7</v>
      </c>
      <c r="D108" s="22">
        <v>109684.7</v>
      </c>
      <c r="E108" s="22">
        <f t="shared" si="1"/>
        <v>100</v>
      </c>
    </row>
    <row r="109" spans="1:5" ht="31.5" x14ac:dyDescent="0.25">
      <c r="A109" s="20" t="s">
        <v>201</v>
      </c>
      <c r="B109" s="21" t="s">
        <v>202</v>
      </c>
      <c r="C109" s="22">
        <v>250</v>
      </c>
      <c r="D109" s="22">
        <v>250</v>
      </c>
      <c r="E109" s="22">
        <f t="shared" si="1"/>
        <v>100</v>
      </c>
    </row>
    <row r="110" spans="1:5" ht="63" x14ac:dyDescent="0.25">
      <c r="A110" s="20" t="s">
        <v>203</v>
      </c>
      <c r="B110" s="21" t="s">
        <v>204</v>
      </c>
      <c r="C110" s="22">
        <v>2107</v>
      </c>
      <c r="D110" s="22">
        <v>2107</v>
      </c>
      <c r="E110" s="22">
        <f t="shared" si="1"/>
        <v>100</v>
      </c>
    </row>
    <row r="111" spans="1:5" ht="47.25" x14ac:dyDescent="0.25">
      <c r="A111" s="20" t="s">
        <v>205</v>
      </c>
      <c r="B111" s="21" t="s">
        <v>206</v>
      </c>
      <c r="C111" s="22">
        <v>3623.8</v>
      </c>
      <c r="D111" s="22">
        <v>3623.8</v>
      </c>
      <c r="E111" s="22">
        <f t="shared" si="1"/>
        <v>100</v>
      </c>
    </row>
    <row r="112" spans="1:5" ht="78.75" x14ac:dyDescent="0.25">
      <c r="A112" s="20" t="s">
        <v>207</v>
      </c>
      <c r="B112" s="21" t="s">
        <v>208</v>
      </c>
      <c r="C112" s="22">
        <v>1498.1</v>
      </c>
      <c r="D112" s="22">
        <v>1498.1</v>
      </c>
      <c r="E112" s="22">
        <f t="shared" si="1"/>
        <v>100</v>
      </c>
    </row>
    <row r="113" spans="1:5" ht="63" x14ac:dyDescent="0.25">
      <c r="A113" s="20" t="s">
        <v>209</v>
      </c>
      <c r="B113" s="21" t="s">
        <v>210</v>
      </c>
      <c r="C113" s="22">
        <v>1960</v>
      </c>
      <c r="D113" s="22">
        <v>1960</v>
      </c>
      <c r="E113" s="22">
        <f t="shared" si="1"/>
        <v>100</v>
      </c>
    </row>
    <row r="114" spans="1:5" ht="47.25" x14ac:dyDescent="0.25">
      <c r="A114" s="20" t="s">
        <v>211</v>
      </c>
      <c r="B114" s="21" t="s">
        <v>212</v>
      </c>
      <c r="C114" s="22">
        <v>2256.6380899999999</v>
      </c>
      <c r="D114" s="22">
        <v>2256.6380899999999</v>
      </c>
      <c r="E114" s="22">
        <f t="shared" si="1"/>
        <v>100</v>
      </c>
    </row>
    <row r="115" spans="1:5" ht="47.25" x14ac:dyDescent="0.25">
      <c r="A115" s="20" t="s">
        <v>213</v>
      </c>
      <c r="B115" s="21" t="s">
        <v>214</v>
      </c>
      <c r="C115" s="22">
        <v>223.34</v>
      </c>
      <c r="D115" s="22">
        <v>111.67</v>
      </c>
      <c r="E115" s="22">
        <f t="shared" si="1"/>
        <v>50</v>
      </c>
    </row>
    <row r="116" spans="1:5" ht="47.25" x14ac:dyDescent="0.25">
      <c r="A116" s="20" t="s">
        <v>215</v>
      </c>
      <c r="B116" s="21" t="s">
        <v>216</v>
      </c>
      <c r="C116" s="22">
        <v>18175</v>
      </c>
      <c r="D116" s="22">
        <v>9087.5</v>
      </c>
      <c r="E116" s="22">
        <f>D116/C116*100</f>
        <v>50</v>
      </c>
    </row>
    <row r="117" spans="1:5" ht="31.5" x14ac:dyDescent="0.25">
      <c r="A117" s="20" t="s">
        <v>217</v>
      </c>
      <c r="B117" s="21" t="s">
        <v>218</v>
      </c>
      <c r="C117" s="22">
        <f>C130+C144+C145</f>
        <v>288075.75999999983</v>
      </c>
      <c r="D117" s="22">
        <f>D130+D144+D145</f>
        <v>288075.75999999983</v>
      </c>
      <c r="E117" s="22">
        <f t="shared" si="1"/>
        <v>100</v>
      </c>
    </row>
    <row r="118" spans="1:5" ht="31.5" x14ac:dyDescent="0.25">
      <c r="A118" s="20" t="s">
        <v>219</v>
      </c>
      <c r="B118" s="21" t="s">
        <v>220</v>
      </c>
      <c r="C118" s="22"/>
      <c r="D118" s="22"/>
      <c r="E118" s="22" t="e">
        <f t="shared" si="1"/>
        <v>#DIV/0!</v>
      </c>
    </row>
    <row r="119" spans="1:5" ht="31.5" x14ac:dyDescent="0.25">
      <c r="A119" s="20" t="s">
        <v>221</v>
      </c>
      <c r="B119" s="21" t="s">
        <v>222</v>
      </c>
      <c r="C119" s="22"/>
      <c r="D119" s="22"/>
      <c r="E119" s="22" t="e">
        <f t="shared" si="1"/>
        <v>#DIV/0!</v>
      </c>
    </row>
    <row r="120" spans="1:5" ht="31.5" x14ac:dyDescent="0.25">
      <c r="A120" s="20" t="s">
        <v>223</v>
      </c>
      <c r="B120" s="21" t="s">
        <v>224</v>
      </c>
      <c r="C120" s="22"/>
      <c r="D120" s="22"/>
      <c r="E120" s="22" t="e">
        <f t="shared" si="1"/>
        <v>#DIV/0!</v>
      </c>
    </row>
    <row r="121" spans="1:5" ht="31.5" x14ac:dyDescent="0.25">
      <c r="A121" s="20" t="s">
        <v>225</v>
      </c>
      <c r="B121" s="21" t="s">
        <v>226</v>
      </c>
      <c r="C121" s="22"/>
      <c r="D121" s="22"/>
      <c r="E121" s="22" t="e">
        <f t="shared" si="1"/>
        <v>#DIV/0!</v>
      </c>
    </row>
    <row r="122" spans="1:5" ht="47.25" x14ac:dyDescent="0.25">
      <c r="A122" s="20" t="s">
        <v>227</v>
      </c>
      <c r="B122" s="21" t="s">
        <v>228</v>
      </c>
      <c r="C122" s="22"/>
      <c r="D122" s="22"/>
      <c r="E122" s="22" t="e">
        <f t="shared" si="1"/>
        <v>#DIV/0!</v>
      </c>
    </row>
    <row r="123" spans="1:5" ht="47.25" x14ac:dyDescent="0.25">
      <c r="A123" s="20" t="s">
        <v>229</v>
      </c>
      <c r="B123" s="21" t="s">
        <v>230</v>
      </c>
      <c r="C123" s="22"/>
      <c r="D123" s="22"/>
      <c r="E123" s="22" t="e">
        <f t="shared" si="1"/>
        <v>#DIV/0!</v>
      </c>
    </row>
    <row r="124" spans="1:5" ht="47.25" x14ac:dyDescent="0.25">
      <c r="A124" s="20" t="s">
        <v>231</v>
      </c>
      <c r="B124" s="21" t="s">
        <v>232</v>
      </c>
      <c r="C124" s="22"/>
      <c r="D124" s="22"/>
      <c r="E124" s="22" t="e">
        <f t="shared" si="1"/>
        <v>#DIV/0!</v>
      </c>
    </row>
    <row r="125" spans="1:5" ht="47.25" x14ac:dyDescent="0.25">
      <c r="A125" s="20" t="s">
        <v>233</v>
      </c>
      <c r="B125" s="21" t="s">
        <v>234</v>
      </c>
      <c r="C125" s="22"/>
      <c r="D125" s="22"/>
      <c r="E125" s="22" t="e">
        <f t="shared" si="1"/>
        <v>#DIV/0!</v>
      </c>
    </row>
    <row r="126" spans="1:5" ht="31.5" x14ac:dyDescent="0.25">
      <c r="A126" s="20" t="s">
        <v>235</v>
      </c>
      <c r="B126" s="21" t="s">
        <v>236</v>
      </c>
      <c r="C126" s="22"/>
      <c r="D126" s="22"/>
      <c r="E126" s="22" t="e">
        <f t="shared" si="1"/>
        <v>#DIV/0!</v>
      </c>
    </row>
    <row r="127" spans="1:5" ht="31.5" x14ac:dyDescent="0.25">
      <c r="A127" s="20" t="s">
        <v>237</v>
      </c>
      <c r="B127" s="21" t="s">
        <v>238</v>
      </c>
      <c r="C127" s="22"/>
      <c r="D127" s="22"/>
      <c r="E127" s="22" t="e">
        <f t="shared" si="1"/>
        <v>#DIV/0!</v>
      </c>
    </row>
    <row r="128" spans="1:5" ht="47.25" x14ac:dyDescent="0.25">
      <c r="A128" s="20" t="s">
        <v>239</v>
      </c>
      <c r="B128" s="21" t="s">
        <v>240</v>
      </c>
      <c r="C128" s="22"/>
      <c r="D128" s="22"/>
      <c r="E128" s="22" t="e">
        <f t="shared" si="1"/>
        <v>#DIV/0!</v>
      </c>
    </row>
    <row r="129" spans="1:5" ht="47.25" x14ac:dyDescent="0.25">
      <c r="A129" s="20" t="s">
        <v>241</v>
      </c>
      <c r="B129" s="21" t="s">
        <v>242</v>
      </c>
      <c r="C129" s="22"/>
      <c r="D129" s="22"/>
      <c r="E129" s="22" t="e">
        <f t="shared" si="1"/>
        <v>#DIV/0!</v>
      </c>
    </row>
    <row r="130" spans="1:5" ht="31.5" x14ac:dyDescent="0.25">
      <c r="A130" s="20" t="s">
        <v>243</v>
      </c>
      <c r="B130" s="21" t="s">
        <v>244</v>
      </c>
      <c r="C130" s="22">
        <f>SUM(C131:C143)</f>
        <v>285810.95999999985</v>
      </c>
      <c r="D130" s="22">
        <f>SUM(D131:D143)</f>
        <v>285810.95999999985</v>
      </c>
      <c r="E130" s="22">
        <f t="shared" si="1"/>
        <v>100</v>
      </c>
    </row>
    <row r="131" spans="1:5" ht="78.75" x14ac:dyDescent="0.25">
      <c r="A131" s="20" t="s">
        <v>245</v>
      </c>
      <c r="B131" s="21" t="s">
        <v>246</v>
      </c>
      <c r="C131" s="22">
        <v>5813.1</v>
      </c>
      <c r="D131" s="22">
        <v>5813.1</v>
      </c>
      <c r="E131" s="22">
        <f t="shared" si="1"/>
        <v>100</v>
      </c>
    </row>
    <row r="132" spans="1:5" ht="141.75" x14ac:dyDescent="0.25">
      <c r="A132" s="20" t="s">
        <v>247</v>
      </c>
      <c r="B132" s="21" t="s">
        <v>248</v>
      </c>
      <c r="C132" s="22">
        <v>274693.36</v>
      </c>
      <c r="D132" s="22">
        <v>274693.36</v>
      </c>
      <c r="E132" s="22">
        <f t="shared" si="1"/>
        <v>100</v>
      </c>
    </row>
    <row r="133" spans="1:5" ht="63" x14ac:dyDescent="0.25">
      <c r="A133" s="20" t="s">
        <v>249</v>
      </c>
      <c r="B133" s="21" t="s">
        <v>250</v>
      </c>
      <c r="C133" s="22">
        <v>1405.3</v>
      </c>
      <c r="D133" s="22">
        <v>1405.3</v>
      </c>
      <c r="E133" s="22">
        <f t="shared" si="1"/>
        <v>100</v>
      </c>
    </row>
    <row r="134" spans="1:5" ht="78.75" x14ac:dyDescent="0.25">
      <c r="A134" s="20" t="s">
        <v>251</v>
      </c>
      <c r="B134" s="21" t="s">
        <v>252</v>
      </c>
      <c r="C134" s="22">
        <v>619.29999999999995</v>
      </c>
      <c r="D134" s="22">
        <v>619.29999999999995</v>
      </c>
      <c r="E134" s="22">
        <f t="shared" si="1"/>
        <v>100</v>
      </c>
    </row>
    <row r="135" spans="1:5" ht="126" x14ac:dyDescent="0.25">
      <c r="A135" s="20" t="s">
        <v>253</v>
      </c>
      <c r="B135" s="21" t="s">
        <v>254</v>
      </c>
      <c r="C135" s="22">
        <v>189.6</v>
      </c>
      <c r="D135" s="22">
        <v>189.6</v>
      </c>
      <c r="E135" s="22">
        <f t="shared" si="1"/>
        <v>100</v>
      </c>
    </row>
    <row r="136" spans="1:5" ht="63" x14ac:dyDescent="0.25">
      <c r="A136" s="20" t="s">
        <v>255</v>
      </c>
      <c r="B136" s="21" t="s">
        <v>256</v>
      </c>
      <c r="C136" s="22">
        <v>76.7</v>
      </c>
      <c r="D136" s="22">
        <v>76.7</v>
      </c>
      <c r="E136" s="22">
        <f t="shared" si="1"/>
        <v>100</v>
      </c>
    </row>
    <row r="137" spans="1:5" ht="94.5" x14ac:dyDescent="0.25">
      <c r="A137" s="20" t="s">
        <v>257</v>
      </c>
      <c r="B137" s="21" t="s">
        <v>258</v>
      </c>
      <c r="C137" s="22">
        <v>341</v>
      </c>
      <c r="D137" s="22">
        <v>341</v>
      </c>
      <c r="E137" s="22">
        <f t="shared" ref="E137:E188" si="2">D137/C137*100</f>
        <v>100</v>
      </c>
    </row>
    <row r="138" spans="1:5" ht="78.75" x14ac:dyDescent="0.25">
      <c r="A138" s="20" t="s">
        <v>259</v>
      </c>
      <c r="B138" s="21" t="s">
        <v>260</v>
      </c>
      <c r="C138" s="22">
        <v>0.1</v>
      </c>
      <c r="D138" s="22">
        <v>0.1</v>
      </c>
      <c r="E138" s="22">
        <f t="shared" si="2"/>
        <v>100</v>
      </c>
    </row>
    <row r="139" spans="1:5" ht="63" x14ac:dyDescent="0.25">
      <c r="A139" s="20" t="s">
        <v>261</v>
      </c>
      <c r="B139" s="21" t="s">
        <v>262</v>
      </c>
      <c r="C139" s="22">
        <v>1600.3</v>
      </c>
      <c r="D139" s="22">
        <v>1600.3</v>
      </c>
      <c r="E139" s="22">
        <f t="shared" si="2"/>
        <v>100</v>
      </c>
    </row>
    <row r="140" spans="1:5" ht="110.25" x14ac:dyDescent="0.25">
      <c r="A140" s="20" t="s">
        <v>263</v>
      </c>
      <c r="B140" s="21" t="s">
        <v>264</v>
      </c>
      <c r="C140" s="22">
        <v>112.6</v>
      </c>
      <c r="D140" s="22">
        <v>112.6</v>
      </c>
      <c r="E140" s="22">
        <f t="shared" si="2"/>
        <v>100</v>
      </c>
    </row>
    <row r="141" spans="1:5" ht="110.25" x14ac:dyDescent="0.25">
      <c r="A141" s="20" t="s">
        <v>265</v>
      </c>
      <c r="B141" s="21" t="s">
        <v>266</v>
      </c>
      <c r="C141" s="22">
        <v>886.1</v>
      </c>
      <c r="D141" s="22">
        <v>886.1</v>
      </c>
      <c r="E141" s="22">
        <f t="shared" si="2"/>
        <v>100</v>
      </c>
    </row>
    <row r="142" spans="1:5" ht="94.5" x14ac:dyDescent="0.25">
      <c r="A142" s="20" t="s">
        <v>267</v>
      </c>
      <c r="B142" s="21" t="s">
        <v>268</v>
      </c>
      <c r="C142" s="22"/>
      <c r="D142" s="22"/>
      <c r="E142" s="22" t="e">
        <f t="shared" si="2"/>
        <v>#DIV/0!</v>
      </c>
    </row>
    <row r="143" spans="1:5" ht="78.75" x14ac:dyDescent="0.25">
      <c r="A143" s="20" t="s">
        <v>269</v>
      </c>
      <c r="B143" s="21" t="s">
        <v>270</v>
      </c>
      <c r="C143" s="22">
        <v>73.5</v>
      </c>
      <c r="D143" s="22">
        <v>73.5</v>
      </c>
      <c r="E143" s="22">
        <f t="shared" si="2"/>
        <v>100</v>
      </c>
    </row>
    <row r="144" spans="1:5" ht="94.5" x14ac:dyDescent="0.25">
      <c r="A144" s="20" t="s">
        <v>271</v>
      </c>
      <c r="B144" s="21" t="s">
        <v>272</v>
      </c>
      <c r="C144" s="22">
        <v>2264.8000000000002</v>
      </c>
      <c r="D144" s="22">
        <v>2264.8000000000002</v>
      </c>
      <c r="E144" s="22">
        <f t="shared" si="2"/>
        <v>100</v>
      </c>
    </row>
    <row r="145" spans="1:5" ht="63" x14ac:dyDescent="0.25">
      <c r="A145" s="20" t="s">
        <v>273</v>
      </c>
      <c r="B145" s="21" t="s">
        <v>274</v>
      </c>
      <c r="C145" s="22">
        <v>0</v>
      </c>
      <c r="D145" s="22">
        <v>0</v>
      </c>
      <c r="E145" s="22" t="e">
        <f t="shared" si="2"/>
        <v>#DIV/0!</v>
      </c>
    </row>
    <row r="146" spans="1:5" ht="31.5" x14ac:dyDescent="0.25">
      <c r="A146" s="20" t="s">
        <v>275</v>
      </c>
      <c r="B146" s="21" t="s">
        <v>276</v>
      </c>
      <c r="C146" s="22"/>
      <c r="D146" s="22"/>
      <c r="E146" s="22" t="e">
        <f t="shared" si="2"/>
        <v>#DIV/0!</v>
      </c>
    </row>
    <row r="147" spans="1:5" ht="78.75" x14ac:dyDescent="0.25">
      <c r="A147" s="20" t="s">
        <v>277</v>
      </c>
      <c r="B147" s="21" t="s">
        <v>278</v>
      </c>
      <c r="C147" s="22"/>
      <c r="D147" s="22"/>
      <c r="E147" s="22" t="e">
        <f t="shared" si="2"/>
        <v>#DIV/0!</v>
      </c>
    </row>
    <row r="148" spans="1:5" ht="63" x14ac:dyDescent="0.25">
      <c r="A148" s="20" t="s">
        <v>279</v>
      </c>
      <c r="B148" s="21" t="s">
        <v>280</v>
      </c>
      <c r="C148" s="22"/>
      <c r="D148" s="22"/>
      <c r="E148" s="22" t="e">
        <f t="shared" si="2"/>
        <v>#DIV/0!</v>
      </c>
    </row>
    <row r="149" spans="1:5" ht="63" x14ac:dyDescent="0.25">
      <c r="A149" s="20" t="s">
        <v>281</v>
      </c>
      <c r="B149" s="21" t="s">
        <v>282</v>
      </c>
      <c r="C149" s="22"/>
      <c r="D149" s="22"/>
      <c r="E149" s="22" t="e">
        <f t="shared" si="2"/>
        <v>#DIV/0!</v>
      </c>
    </row>
    <row r="150" spans="1:5" ht="94.5" x14ac:dyDescent="0.25">
      <c r="A150" s="20" t="s">
        <v>283</v>
      </c>
      <c r="B150" s="21" t="s">
        <v>284</v>
      </c>
      <c r="C150" s="22"/>
      <c r="D150" s="22"/>
      <c r="E150" s="22" t="e">
        <f t="shared" si="2"/>
        <v>#DIV/0!</v>
      </c>
    </row>
    <row r="151" spans="1:5" ht="94.5" x14ac:dyDescent="0.25">
      <c r="A151" s="20" t="s">
        <v>285</v>
      </c>
      <c r="B151" s="21" t="s">
        <v>286</v>
      </c>
      <c r="C151" s="22"/>
      <c r="D151" s="22"/>
      <c r="E151" s="22" t="e">
        <f t="shared" si="2"/>
        <v>#DIV/0!</v>
      </c>
    </row>
    <row r="152" spans="1:5" ht="31.5" x14ac:dyDescent="0.25">
      <c r="A152" s="20" t="s">
        <v>287</v>
      </c>
      <c r="B152" s="21" t="s">
        <v>288</v>
      </c>
      <c r="C152" s="22"/>
      <c r="D152" s="22"/>
      <c r="E152" s="22" t="e">
        <f t="shared" si="2"/>
        <v>#DIV/0!</v>
      </c>
    </row>
    <row r="153" spans="1:5" ht="47.25" x14ac:dyDescent="0.25">
      <c r="A153" s="20" t="s">
        <v>289</v>
      </c>
      <c r="B153" s="21" t="s">
        <v>290</v>
      </c>
      <c r="C153" s="22"/>
      <c r="D153" s="22"/>
      <c r="E153" s="22" t="e">
        <f t="shared" si="2"/>
        <v>#DIV/0!</v>
      </c>
    </row>
    <row r="154" spans="1:5" ht="47.25" x14ac:dyDescent="0.25">
      <c r="A154" s="20" t="s">
        <v>291</v>
      </c>
      <c r="B154" s="21" t="s">
        <v>292</v>
      </c>
      <c r="C154" s="22"/>
      <c r="D154" s="22"/>
      <c r="E154" s="22" t="e">
        <f t="shared" si="2"/>
        <v>#DIV/0!</v>
      </c>
    </row>
    <row r="155" spans="1:5" ht="63" x14ac:dyDescent="0.25">
      <c r="A155" s="20" t="s">
        <v>293</v>
      </c>
      <c r="B155" s="21" t="s">
        <v>294</v>
      </c>
      <c r="C155" s="22"/>
      <c r="D155" s="22"/>
      <c r="E155" s="22" t="e">
        <f t="shared" si="2"/>
        <v>#DIV/0!</v>
      </c>
    </row>
    <row r="156" spans="1:5" ht="31.5" x14ac:dyDescent="0.25">
      <c r="A156" s="20" t="s">
        <v>295</v>
      </c>
      <c r="B156" s="21" t="s">
        <v>296</v>
      </c>
      <c r="C156" s="22"/>
      <c r="D156" s="22"/>
      <c r="E156" s="22" t="e">
        <f t="shared" si="2"/>
        <v>#DIV/0!</v>
      </c>
    </row>
    <row r="157" spans="1:5" ht="31.5" x14ac:dyDescent="0.25">
      <c r="A157" s="20" t="s">
        <v>297</v>
      </c>
      <c r="B157" s="21" t="s">
        <v>298</v>
      </c>
      <c r="C157" s="22"/>
      <c r="D157" s="22"/>
      <c r="E157" s="22" t="e">
        <f t="shared" si="2"/>
        <v>#DIV/0!</v>
      </c>
    </row>
    <row r="158" spans="1:5" ht="15.75" x14ac:dyDescent="0.25">
      <c r="A158" s="20" t="s">
        <v>299</v>
      </c>
      <c r="B158" s="21" t="s">
        <v>300</v>
      </c>
      <c r="C158" s="22">
        <f>SUM(C162:C178)</f>
        <v>42585.402999999998</v>
      </c>
      <c r="D158" s="22">
        <f>SUM(D162:D178)</f>
        <v>34835.402059999993</v>
      </c>
      <c r="E158" s="22">
        <f t="shared" si="2"/>
        <v>81.801273689954272</v>
      </c>
    </row>
    <row r="159" spans="1:5" ht="47.25" x14ac:dyDescent="0.25">
      <c r="A159" s="20" t="s">
        <v>301</v>
      </c>
      <c r="B159" s="21" t="s">
        <v>302</v>
      </c>
      <c r="C159" s="22"/>
      <c r="D159" s="22"/>
      <c r="E159" s="22" t="e">
        <f t="shared" si="2"/>
        <v>#DIV/0!</v>
      </c>
    </row>
    <row r="160" spans="1:5" ht="63" x14ac:dyDescent="0.25">
      <c r="A160" s="20" t="s">
        <v>303</v>
      </c>
      <c r="B160" s="21" t="s">
        <v>304</v>
      </c>
      <c r="C160" s="22"/>
      <c r="D160" s="22"/>
      <c r="E160" s="22" t="e">
        <f t="shared" si="2"/>
        <v>#DIV/0!</v>
      </c>
    </row>
    <row r="161" spans="1:5" ht="63" x14ac:dyDescent="0.25">
      <c r="A161" s="20" t="s">
        <v>305</v>
      </c>
      <c r="B161" s="21" t="s">
        <v>306</v>
      </c>
      <c r="C161" s="22"/>
      <c r="D161" s="22"/>
      <c r="E161" s="22" t="e">
        <f t="shared" si="2"/>
        <v>#DIV/0!</v>
      </c>
    </row>
    <row r="162" spans="1:5" ht="63" x14ac:dyDescent="0.25">
      <c r="A162" s="20" t="s">
        <v>307</v>
      </c>
      <c r="B162" s="21" t="s">
        <v>308</v>
      </c>
      <c r="C162" s="22">
        <v>100</v>
      </c>
      <c r="D162" s="22">
        <v>100</v>
      </c>
      <c r="E162" s="22">
        <f t="shared" si="2"/>
        <v>100</v>
      </c>
    </row>
    <row r="163" spans="1:5" ht="15.75" x14ac:dyDescent="0.25">
      <c r="A163" s="20" t="s">
        <v>309</v>
      </c>
      <c r="B163" s="21" t="s">
        <v>310</v>
      </c>
      <c r="C163" s="22"/>
      <c r="D163" s="22"/>
      <c r="E163" s="22" t="e">
        <f t="shared" si="2"/>
        <v>#DIV/0!</v>
      </c>
    </row>
    <row r="164" spans="1:5" ht="31.5" x14ac:dyDescent="0.25">
      <c r="A164" s="20" t="s">
        <v>311</v>
      </c>
      <c r="B164" s="21" t="s">
        <v>312</v>
      </c>
      <c r="C164" s="22"/>
      <c r="D164" s="22"/>
      <c r="E164" s="22" t="e">
        <f t="shared" si="2"/>
        <v>#DIV/0!</v>
      </c>
    </row>
    <row r="165" spans="1:5" ht="15.75" x14ac:dyDescent="0.25">
      <c r="A165" s="20" t="s">
        <v>313</v>
      </c>
      <c r="B165" s="21" t="s">
        <v>314</v>
      </c>
      <c r="C165" s="22"/>
      <c r="D165" s="22"/>
      <c r="E165" s="22" t="e">
        <f t="shared" si="2"/>
        <v>#DIV/0!</v>
      </c>
    </row>
    <row r="166" spans="1:5" ht="31.5" x14ac:dyDescent="0.25">
      <c r="A166" s="20" t="s">
        <v>315</v>
      </c>
      <c r="B166" s="21" t="s">
        <v>316</v>
      </c>
      <c r="C166" s="22"/>
      <c r="D166" s="22"/>
      <c r="E166" s="22" t="e">
        <f t="shared" si="2"/>
        <v>#DIV/0!</v>
      </c>
    </row>
    <row r="167" spans="1:5" ht="94.5" x14ac:dyDescent="0.25">
      <c r="A167" s="20" t="s">
        <v>317</v>
      </c>
      <c r="B167" s="21" t="s">
        <v>318</v>
      </c>
      <c r="C167" s="22"/>
      <c r="D167" s="22"/>
      <c r="E167" s="22" t="e">
        <f t="shared" si="2"/>
        <v>#DIV/0!</v>
      </c>
    </row>
    <row r="168" spans="1:5" ht="63" x14ac:dyDescent="0.25">
      <c r="A168" s="20" t="s">
        <v>319</v>
      </c>
      <c r="B168" s="21" t="s">
        <v>320</v>
      </c>
      <c r="C168" s="22"/>
      <c r="D168" s="22"/>
      <c r="E168" s="22" t="e">
        <f t="shared" si="2"/>
        <v>#DIV/0!</v>
      </c>
    </row>
    <row r="169" spans="1:5" ht="47.25" x14ac:dyDescent="0.25">
      <c r="A169" s="20" t="s">
        <v>321</v>
      </c>
      <c r="B169" s="21" t="s">
        <v>322</v>
      </c>
      <c r="C169" s="22"/>
      <c r="D169" s="22"/>
      <c r="E169" s="22" t="e">
        <f t="shared" si="2"/>
        <v>#DIV/0!</v>
      </c>
    </row>
    <row r="170" spans="1:5" ht="47.25" x14ac:dyDescent="0.25">
      <c r="A170" s="20" t="s">
        <v>323</v>
      </c>
      <c r="B170" s="21" t="s">
        <v>324</v>
      </c>
      <c r="C170" s="22"/>
      <c r="D170" s="22"/>
      <c r="E170" s="22" t="e">
        <f t="shared" si="2"/>
        <v>#DIV/0!</v>
      </c>
    </row>
    <row r="171" spans="1:5" ht="15.75" x14ac:dyDescent="0.25">
      <c r="A171" s="20" t="s">
        <v>325</v>
      </c>
      <c r="B171" s="21" t="s">
        <v>300</v>
      </c>
      <c r="C171" s="22"/>
      <c r="D171" s="22"/>
      <c r="E171" s="22" t="e">
        <f t="shared" si="2"/>
        <v>#DIV/0!</v>
      </c>
    </row>
    <row r="172" spans="1:5" ht="63" x14ac:dyDescent="0.25">
      <c r="A172" s="20" t="s">
        <v>326</v>
      </c>
      <c r="B172" s="21" t="s">
        <v>306</v>
      </c>
      <c r="C172" s="22"/>
      <c r="D172" s="22"/>
      <c r="E172" s="22" t="e">
        <f t="shared" si="2"/>
        <v>#DIV/0!</v>
      </c>
    </row>
    <row r="173" spans="1:5" ht="78.75" x14ac:dyDescent="0.25">
      <c r="A173" s="20" t="s">
        <v>327</v>
      </c>
      <c r="B173" s="21" t="s">
        <v>328</v>
      </c>
      <c r="C173" s="22">
        <v>20274.2</v>
      </c>
      <c r="D173" s="22">
        <v>20274.2</v>
      </c>
      <c r="E173" s="22">
        <f t="shared" si="2"/>
        <v>100</v>
      </c>
    </row>
    <row r="174" spans="1:5" ht="94.5" x14ac:dyDescent="0.25">
      <c r="A174" s="20" t="s">
        <v>329</v>
      </c>
      <c r="B174" s="21" t="s">
        <v>330</v>
      </c>
      <c r="C174" s="22">
        <v>10390</v>
      </c>
      <c r="D174" s="22">
        <v>10390</v>
      </c>
      <c r="E174" s="22">
        <f t="shared" si="2"/>
        <v>100</v>
      </c>
    </row>
    <row r="175" spans="1:5" ht="78.75" x14ac:dyDescent="0.25">
      <c r="A175" s="20" t="s">
        <v>331</v>
      </c>
      <c r="B175" s="21" t="s">
        <v>332</v>
      </c>
      <c r="C175" s="22">
        <v>3000</v>
      </c>
      <c r="D175" s="22">
        <v>3000</v>
      </c>
      <c r="E175" s="22">
        <f t="shared" si="2"/>
        <v>100</v>
      </c>
    </row>
    <row r="176" spans="1:5" ht="78.75" x14ac:dyDescent="0.25">
      <c r="A176" s="20" t="s">
        <v>331</v>
      </c>
      <c r="B176" s="21" t="s">
        <v>333</v>
      </c>
      <c r="C176" s="22">
        <v>7750</v>
      </c>
      <c r="D176" s="22">
        <v>0</v>
      </c>
      <c r="E176" s="22">
        <f t="shared" si="2"/>
        <v>0</v>
      </c>
    </row>
    <row r="177" spans="1:5" ht="78.75" x14ac:dyDescent="0.25">
      <c r="A177" s="20" t="s">
        <v>334</v>
      </c>
      <c r="B177" s="21" t="s">
        <v>335</v>
      </c>
      <c r="C177" s="22">
        <v>327.10300000000001</v>
      </c>
      <c r="D177" s="22">
        <v>327.10205999999999</v>
      </c>
      <c r="E177" s="22">
        <f t="shared" si="2"/>
        <v>99.999712628743836</v>
      </c>
    </row>
    <row r="178" spans="1:5" ht="47.25" x14ac:dyDescent="0.25">
      <c r="A178" s="20" t="s">
        <v>336</v>
      </c>
      <c r="B178" s="21" t="s">
        <v>337</v>
      </c>
      <c r="C178" s="22">
        <v>744.1</v>
      </c>
      <c r="D178" s="22">
        <v>744.1</v>
      </c>
      <c r="E178" s="22">
        <f t="shared" si="2"/>
        <v>100</v>
      </c>
    </row>
    <row r="179" spans="1:5" ht="78.75" x14ac:dyDescent="0.25">
      <c r="A179" s="20"/>
      <c r="B179" s="21" t="s">
        <v>338</v>
      </c>
      <c r="C179" s="22">
        <f>C183+C184+C185+C186</f>
        <v>945.28342999999995</v>
      </c>
      <c r="D179" s="22">
        <f>D183+D184+D185+D186</f>
        <v>945.28342999999995</v>
      </c>
      <c r="E179" s="22">
        <f t="shared" si="2"/>
        <v>100</v>
      </c>
    </row>
    <row r="180" spans="1:5" ht="31.5" x14ac:dyDescent="0.25">
      <c r="A180" s="20" t="s">
        <v>339</v>
      </c>
      <c r="B180" s="21" t="s">
        <v>340</v>
      </c>
      <c r="C180" s="22"/>
      <c r="D180" s="22"/>
      <c r="E180" s="22" t="e">
        <f t="shared" si="2"/>
        <v>#DIV/0!</v>
      </c>
    </row>
    <row r="181" spans="1:5" ht="31.5" x14ac:dyDescent="0.25">
      <c r="A181" s="20" t="s">
        <v>341</v>
      </c>
      <c r="B181" s="21" t="s">
        <v>342</v>
      </c>
      <c r="C181" s="22"/>
      <c r="D181" s="22"/>
      <c r="E181" s="22" t="e">
        <f t="shared" si="2"/>
        <v>#DIV/0!</v>
      </c>
    </row>
    <row r="182" spans="1:5" ht="31.5" x14ac:dyDescent="0.25">
      <c r="A182" s="20" t="s">
        <v>343</v>
      </c>
      <c r="B182" s="21" t="s">
        <v>344</v>
      </c>
      <c r="C182" s="22"/>
      <c r="D182" s="22"/>
      <c r="E182" s="22" t="e">
        <f t="shared" si="2"/>
        <v>#DIV/0!</v>
      </c>
    </row>
    <row r="183" spans="1:5" ht="63" x14ac:dyDescent="0.25">
      <c r="A183" s="20" t="s">
        <v>345</v>
      </c>
      <c r="B183" s="21" t="s">
        <v>346</v>
      </c>
      <c r="C183" s="22">
        <v>220</v>
      </c>
      <c r="D183" s="22">
        <v>220</v>
      </c>
      <c r="E183" s="22">
        <f t="shared" si="2"/>
        <v>100</v>
      </c>
    </row>
    <row r="184" spans="1:5" ht="31.5" x14ac:dyDescent="0.25">
      <c r="A184" s="20" t="s">
        <v>339</v>
      </c>
      <c r="B184" s="21" t="s">
        <v>340</v>
      </c>
      <c r="C184" s="22">
        <v>547.28842999999995</v>
      </c>
      <c r="D184" s="22">
        <v>547.28842999999995</v>
      </c>
      <c r="E184" s="22">
        <f t="shared" si="2"/>
        <v>100</v>
      </c>
    </row>
    <row r="185" spans="1:5" ht="31.5" x14ac:dyDescent="0.25">
      <c r="A185" s="20" t="s">
        <v>341</v>
      </c>
      <c r="B185" s="21" t="s">
        <v>342</v>
      </c>
      <c r="C185" s="22">
        <v>171.51599999999999</v>
      </c>
      <c r="D185" s="22">
        <v>171.51599999999999</v>
      </c>
      <c r="E185" s="22">
        <f t="shared" si="2"/>
        <v>100</v>
      </c>
    </row>
    <row r="186" spans="1:5" ht="31.5" x14ac:dyDescent="0.25">
      <c r="A186" s="20" t="s">
        <v>343</v>
      </c>
      <c r="B186" s="21" t="s">
        <v>344</v>
      </c>
      <c r="C186" s="22">
        <v>6.4790000000000001</v>
      </c>
      <c r="D186" s="22">
        <v>6.4790000000000001</v>
      </c>
      <c r="E186" s="22">
        <f t="shared" si="2"/>
        <v>100</v>
      </c>
    </row>
    <row r="187" spans="1:5" ht="47.25" x14ac:dyDescent="0.25">
      <c r="A187" s="20"/>
      <c r="B187" s="21" t="s">
        <v>322</v>
      </c>
      <c r="C187" s="22">
        <f>C188</f>
        <v>-1205.6264200000001</v>
      </c>
      <c r="D187" s="22">
        <f>D188</f>
        <v>-1158.0921699999999</v>
      </c>
      <c r="E187" s="22">
        <f t="shared" si="2"/>
        <v>96.05729857844355</v>
      </c>
    </row>
    <row r="188" spans="1:5" ht="47.25" x14ac:dyDescent="0.25">
      <c r="A188" s="20" t="s">
        <v>347</v>
      </c>
      <c r="B188" s="21" t="s">
        <v>348</v>
      </c>
      <c r="C188" s="22">
        <v>-1205.6264200000001</v>
      </c>
      <c r="D188" s="22">
        <v>-1158.0921699999999</v>
      </c>
      <c r="E188" s="22">
        <f t="shared" si="2"/>
        <v>96.05729857844355</v>
      </c>
    </row>
  </sheetData>
  <mergeCells count="3">
    <mergeCell ref="D1:E1"/>
    <mergeCell ref="D2:E2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2024-05-02T08:36:46Z</dcterms:created>
  <dcterms:modified xsi:type="dcterms:W3CDTF">2024-05-02T08:38:49Z</dcterms:modified>
</cp:coreProperties>
</file>