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11"/>
  </bookViews>
  <sheets>
    <sheet name="пр5" sheetId="1" r:id="rId1"/>
    <sheet name="прил 5" sheetId="2" state="hidden" r:id="rId2"/>
    <sheet name="пр7" sheetId="3" r:id="rId3"/>
    <sheet name="прил7" sheetId="4" state="hidden" r:id="rId4"/>
    <sheet name="пр11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r:id="rId12"/>
  </sheets>
  <externalReferences>
    <externalReference r:id="rId15"/>
  </externalReferences>
  <definedNames>
    <definedName name="_Toc105952697" localSheetId="2">'пр7'!$A$2</definedName>
    <definedName name="_Toc105952697" localSheetId="3">'прил7'!$A$2</definedName>
    <definedName name="_Toc105952698" localSheetId="2">'пр7'!#REF!</definedName>
    <definedName name="_Toc105952698" localSheetId="3">'прил7'!#REF!</definedName>
    <definedName name="_xlnm.Print_Titles" localSheetId="0">'пр5'!$4:$5</definedName>
    <definedName name="_xlnm.Print_Titles" localSheetId="1">'прил 5'!$4:$5</definedName>
    <definedName name="_xlnm.Print_Area" localSheetId="7">'lkz hf,kj'!$A$1:$M$91</definedName>
    <definedName name="_xlnm.Print_Area" localSheetId="4">'пр11'!$A$1:$R$186</definedName>
    <definedName name="_xlnm.Print_Area" localSheetId="0">'пр5'!$A$1:$H$56</definedName>
    <definedName name="_xlnm.Print_Area" localSheetId="2">'пр7'!$A$1:$H$34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<sst xmlns="http://schemas.openxmlformats.org/spreadsheetml/2006/main" count="4497" uniqueCount="441">
  <si>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</si>
  <si>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</si>
  <si>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</si>
  <si>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</si>
  <si>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</si>
  <si>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</si>
  <si>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</si>
  <si>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</si>
  <si>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</si>
  <si>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</si>
  <si>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</si>
  <si>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</si>
  <si>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</si>
  <si>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</si>
  <si>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</si>
  <si>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</si>
  <si>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</si>
  <si>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</si>
  <si>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</si>
  <si>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</si>
  <si>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</si>
  <si>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</si>
  <si>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</si>
  <si>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</si>
  <si>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</si>
  <si>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</si>
  <si>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</si>
  <si>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</si>
  <si>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</si>
  <si>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</si>
  <si>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</si>
  <si>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</si>
  <si>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</si>
  <si>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</si>
  <si>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</si>
  <si>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</si>
  <si>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</si>
  <si>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</si>
  <si>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</si>
  <si>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</si>
  <si>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</si>
  <si>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</si>
  <si>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</si>
  <si>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</si>
  <si>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</si>
  <si>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</si>
  <si>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</si>
  <si>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</si>
  <si>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</si>
  <si>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</si>
  <si>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</si>
  <si>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</si>
  <si>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</si>
  <si>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</si>
  <si>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</si>
  <si>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</si>
  <si>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</si>
  <si>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</si>
  <si>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</si>
  <si>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</si>
  <si>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</si>
  <si>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</si>
  <si>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</si>
  <si>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</si>
  <si>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</si>
  <si>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</si>
  <si>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</si>
  <si>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</si>
  <si>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</si>
  <si>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</si>
  <si>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</si>
  <si>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</si>
  <si>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</si>
  <si>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</si>
  <si>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</si>
  <si>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</si>
  <si>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</si>
  <si>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</si>
  <si>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</si>
  <si>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</si>
  <si>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</si>
  <si>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</si>
  <si>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</si>
  <si>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</si>
  <si>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</si>
  <si>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</si>
  <si>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</si>
  <si>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</si>
  <si>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</si>
  <si>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</si>
  <si>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</si>
  <si>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</si>
  <si>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</si>
  <si>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</si>
  <si>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</si>
  <si>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</si>
  <si>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</si>
  <si>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</si>
  <si>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</si>
  <si>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</si>
  <si>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</si>
  <si>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</si>
  <si>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</si>
  <si>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</si>
  <si>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</si>
  <si>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</si>
  <si>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</si>
  <si>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</si>
  <si>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</si>
  <si>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</si>
  <si>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</si>
  <si>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</si>
  <si>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</si>
  <si>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</si>
  <si>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</si>
  <si>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</si>
  <si>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</si>
  <si>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</si>
  <si>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</si>
  <si>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</si>
  <si>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</si>
  <si>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</si>
  <si>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</si>
  <si>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</si>
  <si>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</si>
  <si>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</si>
  <si>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</si>
  <si>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</si>
  <si>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</si>
  <si>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</si>
  <si>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</si>
  <si>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</si>
  <si>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</si>
  <si>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</si>
  <si>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</si>
  <si>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</si>
  <si>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</si>
  <si>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</si>
  <si>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</si>
  <si>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</si>
  <si>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</si>
  <si>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</si>
  <si>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</si>
  <si>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</si>
  <si>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</si>
  <si>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</si>
  <si>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</si>
  <si>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</si>
  <si>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</si>
  <si>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</si>
  <si>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</si>
  <si>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</si>
  <si>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</si>
  <si>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</si>
  <si>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</si>
  <si>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</si>
  <si>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</si>
  <si>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</si>
  <si>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</si>
  <si>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</si>
  <si>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</si>
  <si>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</si>
  <si>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</si>
  <si>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</si>
  <si>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</si>
  <si>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</si>
  <si>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</si>
  <si>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</si>
  <si>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</si>
  <si>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</si>
  <si>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</si>
  <si>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</si>
  <si>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</si>
  <si>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</si>
  <si>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</si>
  <si>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</si>
  <si>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</si>
  <si>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</si>
  <si>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</si>
  <si>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</si>
  <si>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</si>
  <si>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</si>
  <si>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</si>
  <si>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</si>
  <si>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</si>
  <si>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</si>
  <si>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</si>
  <si>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</si>
  <si>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</si>
  <si>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</si>
  <si>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</si>
  <si>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</si>
  <si>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</si>
  <si>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</si>
  <si>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</si>
  <si>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</si>
  <si>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</si>
  <si>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</si>
  <si>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</si>
  <si>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</si>
  <si>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</si>
  <si>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</si>
  <si>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</si>
  <si>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</si>
  <si>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</si>
  <si>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</si>
  <si>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</si>
  <si>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</si>
  <si>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</si>
  <si>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</si>
  <si>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</si>
  <si>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</si>
  <si>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</si>
  <si>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</si>
  <si>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</si>
  <si>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</si>
  <si>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</si>
  <si>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</si>
  <si>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</si>
  <si>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</si>
  <si>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</si>
  <si>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</si>
  <si>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</si>
  <si>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</si>
  <si>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</si>
  <si>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</si>
  <si>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</si>
  <si>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</si>
  <si>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</si>
  <si>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</si>
  <si>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</si>
  <si>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</si>
  <si>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</si>
  <si>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</si>
  <si>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</si>
  <si>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</si>
  <si>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</si>
  <si>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</si>
  <si>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</si>
  <si>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</si>
  <si>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</si>
  <si>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</si>
  <si>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</si>
  <si>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</si>
  <si>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</si>
  <si>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</si>
  <si>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</si>
  <si>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</si>
  <si>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</si>
  <si>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</si>
  <si>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</si>
  <si>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</si>
  <si>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</si>
  <si>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</si>
  <si>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</si>
  <si>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</si>
  <si>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</si>
  <si>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</si>
  <si>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</si>
  <si>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</si>
  <si>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</si>
  <si>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</si>
  <si>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</si>
  <si>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</si>
  <si>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</si>
  <si>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</si>
  <si>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</si>
  <si>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</si>
  <si>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</si>
  <si>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</si>
  <si>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</si>
  <si>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</si>
  <si>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</si>
  <si>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</si>
  <si>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</si>
  <si>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</si>
  <si>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</si>
  <si>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</si>
  <si>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</si>
  <si>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</si>
  <si>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</si>
  <si>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</si>
  <si>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</si>
  <si>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</si>
  <si>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</si>
  <si>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</si>
  <si>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</si>
  <si>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</si>
  <si>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</si>
  <si>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</si>
  <si>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</si>
  <si>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</si>
  <si>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</si>
  <si>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</si>
  <si>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</si>
  <si>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</si>
  <si>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</si>
  <si>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</si>
  <si>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</si>
  <si>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</si>
  <si>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</si>
  <si>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</si>
  <si>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</si>
  <si>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</si>
  <si>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</si>
  <si>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</si>
  <si>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</si>
  <si>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</si>
  <si>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</si>
  <si>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</si>
  <si>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</si>
  <si>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</si>
  <si>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</si>
  <si>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</si>
  <si>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</si>
  <si>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</si>
  <si>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</si>
  <si>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</si>
  <si>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</si>
  <si>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</si>
  <si>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</si>
  <si>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</si>
  <si>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</si>
  <si>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</si>
  <si>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</si>
  <si>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</si>
  <si>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</si>
  <si>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</si>
  <si>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</si>
  <si>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</si>
  <si>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</si>
  <si>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</si>
  <si>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</si>
  <si>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</si>
  <si>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</si>
  <si>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</si>
  <si>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</si>
  <si>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</si>
  <si>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</si>
  <si>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</si>
  <si>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</si>
  <si>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</si>
  <si>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</si>
  <si>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</si>
  <si>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</si>
  <si>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</si>
  <si>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</si>
  <si>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</si>
  <si>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</si>
  <si>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</si>
  <si>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</si>
  <si>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</si>
  <si>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</si>
  <si>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</si>
  <si>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</si>
  <si>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</si>
  <si>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</si>
  <si>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</si>
  <si>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</si>
  <si>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</si>
  <si>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</si>
  <si>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</si>
  <si>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</si>
  <si>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</si>
  <si>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</si>
  <si>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</si>
  <si>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</si>
  <si>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</si>
  <si>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</si>
  <si>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</si>
  <si>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</si>
  <si>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</si>
  <si>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</si>
  <si>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</si>
  <si>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</si>
  <si>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</si>
  <si>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</si>
  <si>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</si>
  <si>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</si>
  <si>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</si>
  <si>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</si>
  <si>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</si>
  <si>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</si>
  <si>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</si>
  <si>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</si>
  <si>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</si>
  <si>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</si>
  <si>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</si>
  <si>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</si>
  <si>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</si>
  <si>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</si>
  <si>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</si>
  <si>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</si>
  <si>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</si>
  <si>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</si>
  <si>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</si>
  <si>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</si>
  <si>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</si>
  <si>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</si>
  <si>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</si>
  <si>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</si>
  <si>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</si>
  <si>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</si>
  <si>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</si>
  <si>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</si>
  <si>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</si>
  <si>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2 02 15001 10 0000 151</t>
  </si>
  <si>
    <t>2 02 15000 00 0000 151</t>
  </si>
  <si>
    <t>2 02 35118 10 0000 151</t>
  </si>
  <si>
    <t>2 02 30000 00 0000 151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</si>
  <si>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</si>
  <si>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</si>
  <si>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Объём поступлений доходов по основным источникам в бюджет муниципального образования "Елинское сельское поселение"  в 2018 году</t>
  </si>
  <si>
    <t>Утвержденная сумма</t>
  </si>
  <si>
    <t>(тыс.руб.)</t>
  </si>
  <si>
    <t>Приложение № 7 к решению "О бюджете муниципального образования "Елинское сельское поселение" на 2018 год и плановый период 2019-2020 гг. "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</si>
  <si>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2018 год</t>
  </si>
  <si>
    <t>Сумма на 2018 год</t>
  </si>
  <si>
    <t>Изменения (+,-)</t>
  </si>
  <si>
    <t>460,52</t>
  </si>
  <si>
    <t>1189,31</t>
  </si>
  <si>
    <t>60,9</t>
  </si>
  <si>
    <t>373,38</t>
  </si>
  <si>
    <t>109,23</t>
  </si>
  <si>
    <t>942,78</t>
  </si>
  <si>
    <t>325,38</t>
  </si>
  <si>
    <t xml:space="preserve">Приложение № 11 к решению  "О бюджете муниципального образования "Елинское сельское поселение" на 2018 год и плановый период 2019-2020 гг." </t>
  </si>
  <si>
    <t>Ведомственная структура расходов бюджета муниципального образования "Елинское сельское поселение" на 2018 год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</si>
  <si>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</si>
  <si>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</si>
  <si>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</si>
  <si>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</si>
  <si>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</si>
  <si>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</si>
  <si>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</si>
  <si>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</si>
  <si>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 xml:space="preserve">Приложение № 9 к решению  "О бюджете муниципального образования "Елинское сельское поселение" на 2018 год и плановый период 2019-2020 гг."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</si>
  <si>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2018 год</t>
  </si>
  <si>
    <t>Специальные расходы</t>
  </si>
  <si>
    <t>ПРОЕКТ Приложение № 5 к решению "О бюджете муниципального образования "Елинское  сельское поселение" на 2018 год и плановый период 2019-2020гг"</t>
  </si>
  <si>
    <t>ПРОЕКТ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</si>
</sst>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2" fillId="0" borderId="10" xfId="54" applyFont="1" applyFill="1" applyBorder="1" applyAlignment="1">
      <alignment horizontal="left" wrapText="1"/>
      <protection/>
    </xf>
    <xf numFmtId="0" fontId="52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2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1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2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2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1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27" borderId="0" xfId="0" applyFont="1" applyFill="1" applyAlignment="1">
      <alignment wrapText="1"/>
    </xf>
    <xf numFmtId="0" fontId="2" fillId="27" borderId="0" xfId="0" applyFont="1" applyFill="1" applyAlignment="1">
      <alignment wrapText="1"/>
    </xf>
    <xf numFmtId="0" fontId="2" fillId="27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0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67.5" customHeight="1">
      <c r="B1" s="4"/>
      <c r="C1" s="4"/>
      <c r="D1" s="4"/>
      <c r="E1" s="276" t="s">
        <v>439</v>
      </c>
      <c r="F1" s="277"/>
      <c r="G1" s="277"/>
      <c r="H1" s="277"/>
    </row>
    <row r="2" spans="1:9" s="5" customFormat="1" ht="48.75" customHeight="1">
      <c r="A2" s="275" t="s">
        <v>412</v>
      </c>
      <c r="B2" s="275"/>
      <c r="C2" s="275"/>
      <c r="D2" s="275"/>
      <c r="E2" s="275"/>
      <c r="F2" s="275"/>
      <c r="G2" s="275"/>
      <c r="H2" s="275"/>
      <c r="I2" s="93"/>
    </row>
    <row r="3" spans="2:8" s="5" customFormat="1" ht="12.75">
      <c r="B3" s="113"/>
      <c r="C3" s="113"/>
      <c r="D3" s="113"/>
      <c r="E3" s="113"/>
      <c r="F3" s="259" t="s">
        <v>414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413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483.09999999999997</v>
      </c>
      <c r="E6" s="53">
        <f>F6-D6</f>
        <v>-4.110000000000014</v>
      </c>
      <c r="F6" s="115">
        <f>F8+F17+F20+F25+F28</f>
        <v>478.98999999999995</v>
      </c>
      <c r="G6" s="115">
        <f>G7+G27</f>
        <v>32.07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6"/>
      <c r="E7" s="53">
        <f aca="true" t="shared" si="0" ref="E7:E48">F7-D7</f>
        <v>431.09</v>
      </c>
      <c r="F7" s="52">
        <f>F8+F17+F20+F25+F12</f>
        <v>431.09</v>
      </c>
      <c r="G7" s="52">
        <f>G8+G17+G20+G25</f>
        <v>3.670000000000001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6">
        <f>D9</f>
        <v>29.7</v>
      </c>
      <c r="E8" s="53">
        <f t="shared" si="0"/>
        <v>0.09000000000000341</v>
      </c>
      <c r="F8" s="52">
        <f>F9</f>
        <v>29.790000000000003</v>
      </c>
      <c r="G8" s="52">
        <f>G9</f>
        <v>-1.8900000000000015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7">
        <f>D10+D11</f>
        <v>29.7</v>
      </c>
      <c r="E9" s="54">
        <f t="shared" si="0"/>
        <v>0.09000000000000341</v>
      </c>
      <c r="F9" s="26">
        <f>F10+F11</f>
        <v>29.790000000000003</v>
      </c>
      <c r="G9" s="26">
        <f>SUM(G10:G11)</f>
        <v>-1.8900000000000015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28.9</v>
      </c>
      <c r="E10" s="54">
        <f t="shared" si="0"/>
        <v>0.20000000000000284</v>
      </c>
      <c r="F10" s="26">
        <v>29.1</v>
      </c>
      <c r="G10" s="54">
        <f aca="true" t="shared" si="1" ref="G10:G38">H10-F10</f>
        <v>-2.6000000000000014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0.8</v>
      </c>
      <c r="E11" s="54">
        <f t="shared" si="0"/>
        <v>-0.1100000000000001</v>
      </c>
      <c r="F11" s="26">
        <v>0.69</v>
      </c>
      <c r="G11" s="54">
        <f t="shared" si="1"/>
        <v>0.71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6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7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7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7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7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6">
        <f>D19</f>
        <v>143.5</v>
      </c>
      <c r="E17" s="53">
        <f t="shared" si="0"/>
        <v>-0.4000000000000057</v>
      </c>
      <c r="F17" s="52">
        <f>F19</f>
        <v>143.1</v>
      </c>
      <c r="G17" s="53">
        <f t="shared" si="1"/>
        <v>-0.29999999999998295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7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7">
        <v>143.5</v>
      </c>
      <c r="E19" s="54">
        <f t="shared" si="0"/>
        <v>-0.4000000000000057</v>
      </c>
      <c r="F19" s="26">
        <v>143.1</v>
      </c>
      <c r="G19" s="54">
        <f t="shared" si="1"/>
        <v>-0.29999999999998295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6">
        <f>D21+D22</f>
        <v>246.1</v>
      </c>
      <c r="E20" s="53">
        <f t="shared" si="0"/>
        <v>-0.9000000000000057</v>
      </c>
      <c r="F20" s="52">
        <f>F21+F22</f>
        <v>245.2</v>
      </c>
      <c r="G20" s="53">
        <f t="shared" si="1"/>
        <v>-1.1400000000000148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7">
        <v>50.4</v>
      </c>
      <c r="E21" s="54">
        <f t="shared" si="0"/>
        <v>-0.10000000000000142</v>
      </c>
      <c r="F21" s="26">
        <v>50.3</v>
      </c>
      <c r="G21" s="54">
        <f t="shared" si="1"/>
        <v>-1.1400000000000006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404</v>
      </c>
      <c r="D22" s="257">
        <f>D23+D24</f>
        <v>195.7</v>
      </c>
      <c r="E22" s="54">
        <f t="shared" si="0"/>
        <v>-0.799999999999983</v>
      </c>
      <c r="F22" s="48">
        <f>F23+F24</f>
        <v>194.9</v>
      </c>
      <c r="G22" s="54">
        <f t="shared" si="1"/>
        <v>0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402</v>
      </c>
      <c r="C23" s="47" t="s">
        <v>410</v>
      </c>
      <c r="D23" s="257">
        <v>68</v>
      </c>
      <c r="E23" s="54">
        <f t="shared" si="0"/>
        <v>0</v>
      </c>
      <c r="F23" s="48">
        <v>68</v>
      </c>
      <c r="G23" s="54">
        <f t="shared" si="1"/>
        <v>100.39999999999998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403</v>
      </c>
      <c r="C24" s="47" t="s">
        <v>411</v>
      </c>
      <c r="D24" s="257">
        <v>127.7</v>
      </c>
      <c r="E24" s="54">
        <f t="shared" si="0"/>
        <v>-0.7999999999999972</v>
      </c>
      <c r="F24" s="26">
        <v>126.9</v>
      </c>
      <c r="G24" s="54">
        <f t="shared" si="1"/>
        <v>-100.4</v>
      </c>
      <c r="H24" s="26">
        <f>29.8-3.3</f>
        <v>26.5</v>
      </c>
      <c r="I24" s="253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6">
        <f>D26</f>
        <v>14</v>
      </c>
      <c r="E25" s="53">
        <f t="shared" si="0"/>
        <v>-1</v>
      </c>
      <c r="F25" s="118">
        <f>F26</f>
        <v>13</v>
      </c>
      <c r="G25" s="53">
        <f t="shared" si="1"/>
        <v>7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7">
        <v>14</v>
      </c>
      <c r="E26" s="54">
        <f t="shared" si="0"/>
        <v>-1</v>
      </c>
      <c r="F26" s="48">
        <v>13</v>
      </c>
      <c r="G26" s="54">
        <f t="shared" si="1"/>
        <v>7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6"/>
      <c r="E27" s="53">
        <f t="shared" si="0"/>
        <v>47.9</v>
      </c>
      <c r="F27" s="58">
        <f>F28+F32+F34</f>
        <v>47.9</v>
      </c>
      <c r="G27" s="53">
        <f t="shared" si="1"/>
        <v>28.4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6">
        <f>D29</f>
        <v>49.8</v>
      </c>
      <c r="E28" s="53">
        <f t="shared" si="0"/>
        <v>-1.8999999999999986</v>
      </c>
      <c r="F28" s="58">
        <f>F29</f>
        <v>47.9</v>
      </c>
      <c r="G28" s="53">
        <f t="shared" si="1"/>
        <v>28.4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7">
        <f>D36</f>
        <v>49.8</v>
      </c>
      <c r="E29" s="54">
        <f t="shared" si="0"/>
        <v>-1.8999999999999986</v>
      </c>
      <c r="F29" s="51">
        <f>F36</f>
        <v>47.9</v>
      </c>
      <c r="G29" s="53">
        <f t="shared" si="1"/>
        <v>28.4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7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7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6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7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6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7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336</v>
      </c>
      <c r="C36" s="47" t="s">
        <v>335</v>
      </c>
      <c r="D36" s="257">
        <v>49.8</v>
      </c>
      <c r="E36" s="54">
        <f t="shared" si="0"/>
        <v>-1.8999999999999986</v>
      </c>
      <c r="F36" s="26">
        <v>47.9</v>
      </c>
      <c r="G36" s="53">
        <f t="shared" si="1"/>
        <v>28.4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6">
        <f>D38</f>
        <v>2993.4</v>
      </c>
      <c r="E37" s="53">
        <f t="shared" si="0"/>
        <v>30.73999999999978</v>
      </c>
      <c r="F37" s="52">
        <f>F38</f>
        <v>3024.14</v>
      </c>
      <c r="G37" s="53">
        <f t="shared" si="1"/>
        <v>-81.77999999999975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6">
        <f>D39+D47</f>
        <v>2993.4</v>
      </c>
      <c r="E38" s="53">
        <f t="shared" si="0"/>
        <v>30.73999999999978</v>
      </c>
      <c r="F38" s="118">
        <f>F39+F47</f>
        <v>3024.14</v>
      </c>
      <c r="G38" s="53">
        <f t="shared" si="1"/>
        <v>-81.77999999999975</v>
      </c>
      <c r="H38" s="118">
        <f>H39+H47+H53</f>
        <v>2942.36</v>
      </c>
    </row>
    <row r="39" spans="1:8" s="5" customFormat="1" ht="25.5">
      <c r="A39" s="92" t="s">
        <v>43</v>
      </c>
      <c r="B39" s="39" t="s">
        <v>407</v>
      </c>
      <c r="C39" s="47" t="s">
        <v>66</v>
      </c>
      <c r="D39" s="257">
        <f>D40</f>
        <v>2932.5</v>
      </c>
      <c r="E39" s="54">
        <f t="shared" si="0"/>
        <v>26.539999999999964</v>
      </c>
      <c r="F39" s="48">
        <f>F40</f>
        <v>2959.04</v>
      </c>
      <c r="G39" s="48">
        <f>G40</f>
        <v>-670.04</v>
      </c>
      <c r="H39" s="48">
        <f>H40</f>
        <v>2289</v>
      </c>
    </row>
    <row r="40" spans="1:8" s="5" customFormat="1" ht="18.75" customHeight="1">
      <c r="A40" s="92" t="s">
        <v>80</v>
      </c>
      <c r="B40" s="39" t="s">
        <v>406</v>
      </c>
      <c r="C40" s="47" t="s">
        <v>165</v>
      </c>
      <c r="D40" s="257">
        <f>D46</f>
        <v>2932.5</v>
      </c>
      <c r="E40" s="54">
        <f t="shared" si="0"/>
        <v>26.539999999999964</v>
      </c>
      <c r="F40" s="48">
        <f>F46</f>
        <v>2959.04</v>
      </c>
      <c r="G40" s="48">
        <f aca="true" t="shared" si="2" ref="G40:G56">H40-F40</f>
        <v>-670.04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57"/>
      <c r="E41" s="54">
        <f t="shared" si="0"/>
        <v>3079.1</v>
      </c>
      <c r="F41" s="48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57"/>
      <c r="E42" s="54">
        <f t="shared" si="0"/>
        <v>812.6</v>
      </c>
      <c r="F42" s="48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56"/>
      <c r="E43" s="54">
        <f t="shared" si="0"/>
        <v>0</v>
      </c>
      <c r="F43" s="118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57"/>
      <c r="E44" s="54">
        <f t="shared" si="0"/>
        <v>0</v>
      </c>
      <c r="F44" s="48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57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57" customHeight="1">
      <c r="A46" s="92" t="s">
        <v>80</v>
      </c>
      <c r="B46" s="39" t="s">
        <v>406</v>
      </c>
      <c r="C46" s="205" t="s">
        <v>401</v>
      </c>
      <c r="D46" s="258">
        <v>2932.5</v>
      </c>
      <c r="E46" s="54">
        <f t="shared" si="0"/>
        <v>26.539999999999964</v>
      </c>
      <c r="F46" s="48">
        <v>2959.04</v>
      </c>
      <c r="G46" s="54"/>
      <c r="H46" s="48"/>
    </row>
    <row r="47" spans="1:8" s="5" customFormat="1" ht="25.5">
      <c r="A47" s="92" t="s">
        <v>43</v>
      </c>
      <c r="B47" s="39" t="s">
        <v>409</v>
      </c>
      <c r="C47" s="46" t="s">
        <v>67</v>
      </c>
      <c r="D47" s="256">
        <f>D48</f>
        <v>60.9</v>
      </c>
      <c r="E47" s="53">
        <f t="shared" si="0"/>
        <v>4.199999999999996</v>
      </c>
      <c r="F47" s="118">
        <f>F48</f>
        <v>65.1</v>
      </c>
      <c r="G47" s="53">
        <f t="shared" si="2"/>
        <v>588.26</v>
      </c>
      <c r="H47" s="118">
        <f>H48+H52</f>
        <v>653.36</v>
      </c>
    </row>
    <row r="48" spans="1:8" s="5" customFormat="1" ht="31.5" customHeight="1">
      <c r="A48" s="92" t="s">
        <v>80</v>
      </c>
      <c r="B48" s="39" t="s">
        <v>408</v>
      </c>
      <c r="C48" s="47" t="s">
        <v>110</v>
      </c>
      <c r="D48" s="257">
        <v>60.9</v>
      </c>
      <c r="E48" s="54">
        <f t="shared" si="0"/>
        <v>4.199999999999996</v>
      </c>
      <c r="F48" s="48">
        <v>65.1</v>
      </c>
      <c r="G48" s="54">
        <f t="shared" si="2"/>
        <v>-1.3999999999999915</v>
      </c>
      <c r="H48" s="48">
        <v>63.7</v>
      </c>
    </row>
    <row r="49" spans="1:8" s="14" customFormat="1" ht="19.5" customHeight="1" hidden="1">
      <c r="A49" s="106" t="s">
        <v>43</v>
      </c>
      <c r="B49" s="16" t="s">
        <v>178</v>
      </c>
      <c r="C49" s="46" t="s">
        <v>195</v>
      </c>
      <c r="D49" s="256"/>
      <c r="E49" s="255"/>
      <c r="F49" s="118">
        <f>F51</f>
        <v>0</v>
      </c>
      <c r="G49" s="54">
        <f t="shared" si="2"/>
        <v>138</v>
      </c>
      <c r="H49" s="118">
        <f>H50</f>
        <v>138</v>
      </c>
    </row>
    <row r="50" spans="1:8" s="14" customFormat="1" ht="62.25" customHeight="1" hidden="1">
      <c r="A50" s="119" t="s">
        <v>43</v>
      </c>
      <c r="B50" s="39" t="s">
        <v>194</v>
      </c>
      <c r="C50" s="47" t="s">
        <v>193</v>
      </c>
      <c r="D50" s="257"/>
      <c r="E50" s="254"/>
      <c r="F50" s="48"/>
      <c r="G50" s="54">
        <f t="shared" si="2"/>
        <v>138</v>
      </c>
      <c r="H50" s="48">
        <f>H51</f>
        <v>138</v>
      </c>
    </row>
    <row r="51" spans="1:8" s="5" customFormat="1" ht="66" customHeight="1" hidden="1">
      <c r="A51" s="120" t="s">
        <v>80</v>
      </c>
      <c r="B51" s="39" t="s">
        <v>177</v>
      </c>
      <c r="C51" s="47" t="s">
        <v>193</v>
      </c>
      <c r="D51" s="257"/>
      <c r="E51" s="254"/>
      <c r="F51" s="48"/>
      <c r="G51" s="54">
        <f t="shared" si="2"/>
        <v>138</v>
      </c>
      <c r="H51" s="48">
        <v>138</v>
      </c>
    </row>
    <row r="52" spans="1:8" s="5" customFormat="1" ht="84" customHeight="1" hidden="1">
      <c r="A52" s="150" t="s">
        <v>80</v>
      </c>
      <c r="B52" s="39" t="s">
        <v>338</v>
      </c>
      <c r="C52" s="204" t="s">
        <v>400</v>
      </c>
      <c r="D52" s="26"/>
      <c r="E52" s="39"/>
      <c r="F52" s="48">
        <v>584.96</v>
      </c>
      <c r="G52" s="54">
        <f t="shared" si="2"/>
        <v>4.699999999999932</v>
      </c>
      <c r="H52" s="48">
        <v>589.66</v>
      </c>
    </row>
    <row r="53" spans="1:8" s="5" customFormat="1" ht="17.25" customHeight="1" hidden="1">
      <c r="A53" s="106" t="s">
        <v>43</v>
      </c>
      <c r="B53" s="16" t="s">
        <v>178</v>
      </c>
      <c r="C53" s="46" t="s">
        <v>195</v>
      </c>
      <c r="D53" s="256"/>
      <c r="E53" s="255"/>
      <c r="F53" s="118">
        <f>F54</f>
        <v>0</v>
      </c>
      <c r="G53" s="53">
        <f t="shared" si="2"/>
        <v>0</v>
      </c>
      <c r="H53" s="118">
        <f>H54</f>
        <v>0</v>
      </c>
    </row>
    <row r="54" spans="1:8" s="5" customFormat="1" ht="42" customHeight="1" hidden="1">
      <c r="A54" s="119" t="s">
        <v>43</v>
      </c>
      <c r="B54" s="39" t="s">
        <v>194</v>
      </c>
      <c r="C54" s="47" t="s">
        <v>193</v>
      </c>
      <c r="D54" s="257"/>
      <c r="E54" s="254"/>
      <c r="F54" s="48">
        <f>F55</f>
        <v>0</v>
      </c>
      <c r="G54" s="54">
        <f t="shared" si="2"/>
        <v>0</v>
      </c>
      <c r="H54" s="48">
        <f>H55</f>
        <v>0</v>
      </c>
    </row>
    <row r="55" spans="1:8" s="5" customFormat="1" ht="13.5" customHeight="1" hidden="1">
      <c r="A55" s="120" t="s">
        <v>80</v>
      </c>
      <c r="B55" s="39" t="s">
        <v>177</v>
      </c>
      <c r="C55" s="47" t="s">
        <v>193</v>
      </c>
      <c r="D55" s="257"/>
      <c r="E55" s="254"/>
      <c r="F55" s="48">
        <v>0</v>
      </c>
      <c r="G55" s="54">
        <f t="shared" si="2"/>
        <v>0</v>
      </c>
      <c r="H55" s="48">
        <v>0</v>
      </c>
    </row>
    <row r="56" spans="1:8" s="5" customFormat="1" ht="12.75">
      <c r="A56" s="92"/>
      <c r="B56" s="39"/>
      <c r="C56" s="46" t="s">
        <v>78</v>
      </c>
      <c r="D56" s="256">
        <f>D37+D6</f>
        <v>3476.5</v>
      </c>
      <c r="E56" s="256">
        <f>E37+E6</f>
        <v>26.629999999999768</v>
      </c>
      <c r="F56" s="118">
        <f>F37+F6</f>
        <v>3503.1299999999997</v>
      </c>
      <c r="G56" s="118">
        <f t="shared" si="2"/>
        <v>-49.70999999999958</v>
      </c>
      <c r="H56" s="118">
        <f>H37+H6</f>
        <v>3453.42</v>
      </c>
    </row>
    <row r="57" spans="1:8" ht="12.75" customHeight="1">
      <c r="A57" s="111"/>
      <c r="B57" s="272"/>
      <c r="C57" s="273"/>
      <c r="D57" s="273"/>
      <c r="E57" s="273"/>
      <c r="F57" s="274"/>
      <c r="G57" s="111"/>
      <c r="H57" s="112"/>
    </row>
    <row r="58" spans="1:8" ht="12.75" customHeight="1">
      <c r="A58" s="111"/>
      <c r="B58" s="273"/>
      <c r="C58" s="273"/>
      <c r="D58" s="273"/>
      <c r="E58" s="273"/>
      <c r="F58" s="274"/>
      <c r="G58" s="111"/>
      <c r="H58" s="112"/>
    </row>
    <row r="59" spans="2:8" ht="12.75" customHeight="1">
      <c r="B59" s="268"/>
      <c r="C59" s="269"/>
      <c r="D59" s="269"/>
      <c r="E59" s="269"/>
      <c r="F59" s="270"/>
      <c r="G59" s="27"/>
      <c r="H59" s="28"/>
    </row>
    <row r="60" spans="2:8" ht="15">
      <c r="B60" s="269"/>
      <c r="C60" s="269"/>
      <c r="D60" s="269"/>
      <c r="E60" s="269"/>
      <c r="F60" s="270"/>
      <c r="G60" s="27"/>
      <c r="H60" s="28"/>
    </row>
    <row r="61" spans="2:8" ht="26.25" customHeight="1">
      <c r="B61" s="271"/>
      <c r="C61" s="271"/>
      <c r="D61" s="271"/>
      <c r="E61" s="271"/>
      <c r="F61" s="271"/>
      <c r="G61" s="27"/>
      <c r="H61" s="27"/>
    </row>
    <row r="62" spans="2:8" ht="15">
      <c r="B62" s="6"/>
      <c r="C62" s="6"/>
      <c r="D62" s="6"/>
      <c r="E62" s="6"/>
      <c r="F62" s="6"/>
      <c r="G62" s="27"/>
      <c r="H62" s="27"/>
    </row>
    <row r="63" spans="2:8" ht="15">
      <c r="B63" s="6"/>
      <c r="C63" s="6"/>
      <c r="D63" s="6"/>
      <c r="E63" s="6"/>
      <c r="F63" s="6"/>
      <c r="G63" s="27"/>
      <c r="H63" s="27"/>
    </row>
    <row r="64" spans="2:8" ht="15">
      <c r="B64" s="6"/>
      <c r="C64" s="6"/>
      <c r="D64" s="6"/>
      <c r="E64" s="6"/>
      <c r="F64" s="6"/>
      <c r="G64" s="27"/>
      <c r="H64" s="27"/>
    </row>
    <row r="65" spans="2:8" ht="15">
      <c r="B65" s="6"/>
      <c r="C65" s="6"/>
      <c r="D65" s="6"/>
      <c r="E65" s="6"/>
      <c r="F65" s="6"/>
      <c r="G65" s="27"/>
      <c r="H65" s="27"/>
    </row>
    <row r="66" spans="2:8" ht="15">
      <c r="B66" s="6"/>
      <c r="C66" s="6"/>
      <c r="D66" s="6"/>
      <c r="E66" s="6"/>
      <c r="F66" s="6"/>
      <c r="G66" s="27"/>
      <c r="H66" s="27"/>
    </row>
    <row r="67" spans="2:8" ht="15">
      <c r="B67" s="6"/>
      <c r="C67" s="6"/>
      <c r="D67" s="6"/>
      <c r="E67" s="6"/>
      <c r="F67" s="6"/>
      <c r="G67" s="27"/>
      <c r="H67" s="27"/>
    </row>
    <row r="68" spans="2:8" ht="15">
      <c r="B68" s="6"/>
      <c r="C68" s="6"/>
      <c r="D68" s="6"/>
      <c r="E68" s="6"/>
      <c r="F68" s="6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</sheetData>
  <sheetProtection/>
  <mergeCells count="5">
    <mergeCell ref="B59:F60"/>
    <mergeCell ref="B61:F61"/>
    <mergeCell ref="B57:F58"/>
    <mergeCell ref="A2:H2"/>
    <mergeCell ref="E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05"/>
      <c r="B1" s="305"/>
      <c r="C1" s="305"/>
      <c r="D1" s="305"/>
      <c r="E1" s="305"/>
      <c r="F1" s="276" t="s">
        <v>205</v>
      </c>
      <c r="G1" s="276"/>
      <c r="H1" s="276"/>
      <c r="I1" s="276"/>
      <c r="J1" s="276"/>
    </row>
    <row r="2" spans="1:10" ht="15.75">
      <c r="A2" s="289" t="s">
        <v>206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85" t="s">
        <v>12</v>
      </c>
      <c r="B4" s="285" t="s">
        <v>13</v>
      </c>
      <c r="C4" s="285" t="s">
        <v>8</v>
      </c>
      <c r="D4" s="285" t="s">
        <v>9</v>
      </c>
      <c r="E4" s="285" t="s">
        <v>10</v>
      </c>
      <c r="F4" s="285" t="s">
        <v>11</v>
      </c>
      <c r="G4" s="287" t="s">
        <v>131</v>
      </c>
      <c r="H4" s="303"/>
      <c r="I4" s="303"/>
      <c r="J4" s="304"/>
    </row>
    <row r="5" spans="1:10" ht="51">
      <c r="A5" s="286"/>
      <c r="B5" s="286"/>
      <c r="C5" s="286"/>
      <c r="D5" s="286"/>
      <c r="E5" s="286"/>
      <c r="F5" s="286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06" t="s">
        <v>341</v>
      </c>
      <c r="B1" s="306"/>
      <c r="C1" s="306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46">
      <selection activeCell="A63" sqref="A63"/>
    </sheetView>
  </sheetViews>
  <sheetFormatPr defaultColWidth="9.00390625" defaultRowHeight="12.75"/>
  <cols>
    <col min="1" max="1" width="28.00390625" style="0" customWidth="1"/>
    <col min="2" max="2" width="2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9.625" style="0" customWidth="1"/>
    <col min="9" max="9" width="10.375" style="0" customWidth="1"/>
    <col min="10" max="10" width="11.37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54" customHeight="1">
      <c r="A1" s="300" t="s">
        <v>440</v>
      </c>
      <c r="B1" s="300"/>
      <c r="C1" s="300"/>
      <c r="D1" s="300"/>
      <c r="E1" s="300"/>
      <c r="F1" s="276" t="s">
        <v>436</v>
      </c>
      <c r="G1" s="276"/>
      <c r="H1" s="276"/>
      <c r="I1" s="276"/>
      <c r="J1" s="276"/>
      <c r="K1" s="276"/>
      <c r="L1" s="276"/>
      <c r="M1" s="18"/>
      <c r="N1" s="18"/>
    </row>
    <row r="2" spans="1:15" s="1" customFormat="1" ht="83.25" customHeight="1">
      <c r="A2" s="284" t="s">
        <v>437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97"/>
      <c r="N2" s="297"/>
      <c r="O2" s="297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2" t="s">
        <v>7</v>
      </c>
      <c r="K3" s="77"/>
      <c r="L3" s="75" t="s">
        <v>7</v>
      </c>
    </row>
    <row r="4" spans="1:12" s="1" customFormat="1" ht="14.25" customHeight="1">
      <c r="A4" s="285" t="s">
        <v>12</v>
      </c>
      <c r="B4" s="285" t="s">
        <v>13</v>
      </c>
      <c r="C4" s="285" t="s">
        <v>8</v>
      </c>
      <c r="D4" s="285" t="s">
        <v>9</v>
      </c>
      <c r="E4" s="285" t="s">
        <v>10</v>
      </c>
      <c r="F4" s="285" t="s">
        <v>11</v>
      </c>
      <c r="G4" s="152"/>
      <c r="H4" s="298" t="s">
        <v>417</v>
      </c>
      <c r="I4" s="288"/>
      <c r="J4" s="299"/>
      <c r="K4" s="294" t="s">
        <v>97</v>
      </c>
      <c r="L4" s="296" t="s">
        <v>96</v>
      </c>
    </row>
    <row r="5" spans="1:12" s="9" customFormat="1" ht="39.75" customHeight="1">
      <c r="A5" s="286"/>
      <c r="B5" s="286"/>
      <c r="C5" s="286"/>
      <c r="D5" s="286"/>
      <c r="E5" s="286"/>
      <c r="F5" s="286"/>
      <c r="G5" s="153" t="s">
        <v>93</v>
      </c>
      <c r="H5" s="261" t="s">
        <v>413</v>
      </c>
      <c r="I5" s="261" t="s">
        <v>418</v>
      </c>
      <c r="J5" s="264" t="s">
        <v>96</v>
      </c>
      <c r="K5" s="295"/>
      <c r="L5" s="295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434</v>
      </c>
      <c r="I6" s="69" t="s">
        <v>435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/>
      <c r="I7" s="61"/>
      <c r="J7" s="61" t="e">
        <f>J32+#REF!+J56+#REF!</f>
        <v>#REF!</v>
      </c>
      <c r="K7" s="61" t="e">
        <f>L7-G7</f>
        <v>#REF!</v>
      </c>
      <c r="L7" s="61" t="e">
        <f>L32+#REF!+L56+#REF!</f>
        <v>#REF!</v>
      </c>
      <c r="M7" s="293"/>
    </row>
    <row r="8" spans="1:13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H9+H73+H119+H133+H166+H179</f>
        <v>3476.5</v>
      </c>
      <c r="I8" s="61">
        <f>J8-H8</f>
        <v>26.63000000000011</v>
      </c>
      <c r="J8" s="61">
        <f>J9+J73+J108+J119+J133+J166+J179</f>
        <v>3503.13</v>
      </c>
      <c r="K8" s="61">
        <f aca="true" t="shared" si="0" ref="K8:K18">L8-J8</f>
        <v>-49.71000000000049</v>
      </c>
      <c r="L8" s="61">
        <f>L9+L68+L73+L108+L112+L119+L122+L133+L143+L166+L173+L179</f>
        <v>3453.4199999999996</v>
      </c>
      <c r="M8" s="293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H10+H43+H60+H64</f>
        <v>1664.83</v>
      </c>
      <c r="I9" s="61">
        <f aca="true" t="shared" si="1" ref="I9:I72">J9-H9</f>
        <v>35.31000000000017</v>
      </c>
      <c r="J9" s="61">
        <f>J10+J43+J64+J60</f>
        <v>1700.14</v>
      </c>
      <c r="K9" s="61">
        <f t="shared" si="0"/>
        <v>-114.45000000000027</v>
      </c>
      <c r="L9" s="61">
        <f>L10+L15+L20+L43+L52+L64</f>
        <v>1585.6899999999998</v>
      </c>
      <c r="M9" s="293"/>
    </row>
    <row r="10" spans="1:13" s="104" customFormat="1" ht="28.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259</v>
      </c>
      <c r="F10" s="154" t="s">
        <v>43</v>
      </c>
      <c r="G10" s="61"/>
      <c r="H10" s="61">
        <f>H15</f>
        <v>460.52</v>
      </c>
      <c r="I10" s="61">
        <f t="shared" si="1"/>
        <v>18.430000000000064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293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293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293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293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293"/>
    </row>
    <row r="15" spans="1:13" s="212" customFormat="1" ht="36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61">
        <f t="shared" si="1"/>
        <v>18.430000000000064</v>
      </c>
      <c r="J15" s="210">
        <f>J16</f>
        <v>478.95000000000005</v>
      </c>
      <c r="K15" s="210">
        <f t="shared" si="0"/>
        <v>-90.61000000000007</v>
      </c>
      <c r="L15" s="211">
        <f>L16</f>
        <v>388.34</v>
      </c>
      <c r="M15" s="293"/>
    </row>
    <row r="16" spans="1:13" s="199" customFormat="1" ht="27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5">
        <f t="shared" si="1"/>
        <v>18.430000000000064</v>
      </c>
      <c r="J16" s="215">
        <f>J17+J18</f>
        <v>478.95000000000005</v>
      </c>
      <c r="K16" s="215">
        <f t="shared" si="0"/>
        <v>-90.61000000000007</v>
      </c>
      <c r="L16" s="216">
        <f>L17+L18</f>
        <v>388.34</v>
      </c>
      <c r="M16" s="293"/>
    </row>
    <row r="17" spans="1:13" s="199" customFormat="1" ht="38.2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 t="s">
        <v>428</v>
      </c>
      <c r="I17" s="25">
        <f t="shared" si="1"/>
        <v>14.160000000000025</v>
      </c>
      <c r="J17" s="215">
        <v>367.86</v>
      </c>
      <c r="K17" s="215">
        <f t="shared" si="0"/>
        <v>-69.59000000000003</v>
      </c>
      <c r="L17" s="216">
        <v>298.27</v>
      </c>
      <c r="M17" s="293"/>
    </row>
    <row r="18" spans="1:13" s="199" customFormat="1" ht="78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5" t="s">
        <v>429</v>
      </c>
      <c r="I18" s="25">
        <f t="shared" si="1"/>
        <v>4.27000000000001</v>
      </c>
      <c r="J18" s="215">
        <v>111.09</v>
      </c>
      <c r="K18" s="215">
        <f t="shared" si="0"/>
        <v>-21.02000000000001</v>
      </c>
      <c r="L18" s="216">
        <v>90.07</v>
      </c>
      <c r="M18" s="293"/>
    </row>
    <row r="19" spans="1:13" s="212" customFormat="1" ht="57" customHeight="1" hidden="1">
      <c r="A19" s="217" t="s">
        <v>200</v>
      </c>
      <c r="B19" s="218" t="s">
        <v>80</v>
      </c>
      <c r="C19" s="218" t="s">
        <v>15</v>
      </c>
      <c r="D19" s="218" t="s">
        <v>19</v>
      </c>
      <c r="E19" s="219" t="s">
        <v>42</v>
      </c>
      <c r="F19" s="219" t="s">
        <v>43</v>
      </c>
      <c r="G19" s="211"/>
      <c r="H19" s="211"/>
      <c r="I19" s="61">
        <f t="shared" si="1"/>
        <v>2349.94</v>
      </c>
      <c r="J19" s="211">
        <f>J20+J43</f>
        <v>2349.94</v>
      </c>
      <c r="K19" s="211"/>
      <c r="L19" s="211">
        <f aca="true" t="shared" si="3" ref="L19:L96">J19+K19</f>
        <v>2349.94</v>
      </c>
      <c r="M19" s="293"/>
    </row>
    <row r="20" spans="1:13" s="212" customFormat="1" ht="51.75" customHeight="1" hidden="1">
      <c r="A20" s="220" t="s">
        <v>314</v>
      </c>
      <c r="B20" s="221" t="s">
        <v>80</v>
      </c>
      <c r="C20" s="221" t="s">
        <v>15</v>
      </c>
      <c r="D20" s="221" t="s">
        <v>19</v>
      </c>
      <c r="E20" s="222" t="s">
        <v>308</v>
      </c>
      <c r="F20" s="222" t="s">
        <v>43</v>
      </c>
      <c r="G20" s="211">
        <f>G21</f>
        <v>0</v>
      </c>
      <c r="H20" s="211"/>
      <c r="I20" s="61">
        <f t="shared" si="1"/>
        <v>1177.75</v>
      </c>
      <c r="J20" s="211">
        <f>J21</f>
        <v>1177.75</v>
      </c>
      <c r="K20" s="211">
        <f>K21</f>
        <v>-1177.75</v>
      </c>
      <c r="L20" s="216">
        <f t="shared" si="3"/>
        <v>0</v>
      </c>
      <c r="M20" s="293"/>
    </row>
    <row r="21" spans="1:13" s="199" customFormat="1" ht="38.25" customHeight="1" hidden="1">
      <c r="A21" s="223" t="s">
        <v>329</v>
      </c>
      <c r="B21" s="224" t="s">
        <v>80</v>
      </c>
      <c r="C21" s="224" t="s">
        <v>15</v>
      </c>
      <c r="D21" s="224" t="s">
        <v>19</v>
      </c>
      <c r="E21" s="225" t="s">
        <v>309</v>
      </c>
      <c r="F21" s="225" t="s">
        <v>43</v>
      </c>
      <c r="G21" s="216">
        <f>G22+G24+G25+G26+G27</f>
        <v>0</v>
      </c>
      <c r="H21" s="216"/>
      <c r="I21" s="61">
        <f t="shared" si="1"/>
        <v>1177.75</v>
      </c>
      <c r="J21" s="216">
        <f>J22+J24+J25+J26+J27</f>
        <v>1177.75</v>
      </c>
      <c r="K21" s="216">
        <f>K22+K24+K25+K26+K27</f>
        <v>-1177.75</v>
      </c>
      <c r="L21" s="216">
        <f>L22+L24+L25+L26+L27</f>
        <v>0</v>
      </c>
      <c r="M21" s="293"/>
    </row>
    <row r="22" spans="1:13" s="199" customFormat="1" ht="36" customHeight="1" hidden="1">
      <c r="A22" s="226" t="s">
        <v>212</v>
      </c>
      <c r="B22" s="224" t="s">
        <v>80</v>
      </c>
      <c r="C22" s="224" t="s">
        <v>15</v>
      </c>
      <c r="D22" s="224" t="s">
        <v>19</v>
      </c>
      <c r="E22" s="225" t="s">
        <v>309</v>
      </c>
      <c r="F22" s="225" t="s">
        <v>132</v>
      </c>
      <c r="G22" s="216">
        <v>0</v>
      </c>
      <c r="H22" s="216"/>
      <c r="I22" s="61">
        <f t="shared" si="1"/>
        <v>862.83</v>
      </c>
      <c r="J22" s="216">
        <v>862.83</v>
      </c>
      <c r="K22" s="216">
        <f>L22-J22</f>
        <v>-862.83</v>
      </c>
      <c r="L22" s="216">
        <v>0</v>
      </c>
      <c r="M22" s="293"/>
    </row>
    <row r="23" spans="1:13" s="199" customFormat="1" ht="26.25" customHeight="1" hidden="1">
      <c r="A23" s="227" t="s">
        <v>311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312</v>
      </c>
      <c r="G23" s="216"/>
      <c r="H23" s="216"/>
      <c r="I23" s="61">
        <f t="shared" si="1"/>
        <v>0</v>
      </c>
      <c r="J23" s="216"/>
      <c r="K23" s="216"/>
      <c r="L23" s="216">
        <f t="shared" si="3"/>
        <v>0</v>
      </c>
      <c r="M23" s="293"/>
    </row>
    <row r="24" spans="1:13" s="199" customFormat="1" ht="39" customHeight="1" hidden="1">
      <c r="A24" s="227" t="s">
        <v>276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142</v>
      </c>
      <c r="G24" s="216">
        <v>0</v>
      </c>
      <c r="H24" s="216"/>
      <c r="I24" s="61">
        <f t="shared" si="1"/>
        <v>45</v>
      </c>
      <c r="J24" s="216">
        <v>45</v>
      </c>
      <c r="K24" s="216">
        <f>L24-J24</f>
        <v>-45</v>
      </c>
      <c r="L24" s="216">
        <v>0</v>
      </c>
      <c r="M24" s="293"/>
    </row>
    <row r="25" spans="1:13" s="199" customFormat="1" ht="39.75" customHeight="1" hidden="1">
      <c r="A25" s="227" t="s">
        <v>277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133</v>
      </c>
      <c r="G25" s="216">
        <v>0</v>
      </c>
      <c r="H25" s="216"/>
      <c r="I25" s="61">
        <f t="shared" si="1"/>
        <v>221.72</v>
      </c>
      <c r="J25" s="216">
        <v>221.72</v>
      </c>
      <c r="K25" s="216">
        <f>L25-J25</f>
        <v>-221.72</v>
      </c>
      <c r="L25" s="216">
        <v>0</v>
      </c>
      <c r="M25" s="293"/>
    </row>
    <row r="26" spans="1:13" s="199" customFormat="1" ht="26.25" customHeight="1" hidden="1">
      <c r="A26" s="227" t="s">
        <v>278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141</v>
      </c>
      <c r="G26" s="216">
        <v>0</v>
      </c>
      <c r="H26" s="216"/>
      <c r="I26" s="61">
        <f t="shared" si="1"/>
        <v>33.56</v>
      </c>
      <c r="J26" s="216">
        <v>33.56</v>
      </c>
      <c r="K26" s="216">
        <f>L26-J26</f>
        <v>-33.56</v>
      </c>
      <c r="L26" s="216">
        <v>0</v>
      </c>
      <c r="M26" s="293"/>
    </row>
    <row r="27" spans="1:13" s="199" customFormat="1" ht="26.25" customHeight="1" hidden="1">
      <c r="A27" s="227" t="s">
        <v>279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140</v>
      </c>
      <c r="G27" s="216">
        <v>0</v>
      </c>
      <c r="H27" s="216"/>
      <c r="I27" s="61">
        <f t="shared" si="1"/>
        <v>14.64</v>
      </c>
      <c r="J27" s="216">
        <v>14.64</v>
      </c>
      <c r="K27" s="216">
        <f>L27-J27</f>
        <v>-14.64</v>
      </c>
      <c r="L27" s="216">
        <v>0</v>
      </c>
      <c r="M27" s="293"/>
    </row>
    <row r="28" spans="1:13" s="199" customFormat="1" ht="39.75" customHeight="1" hidden="1">
      <c r="A28" s="228" t="s">
        <v>199</v>
      </c>
      <c r="B28" s="218" t="s">
        <v>80</v>
      </c>
      <c r="C28" s="218" t="s">
        <v>15</v>
      </c>
      <c r="D28" s="218" t="s">
        <v>17</v>
      </c>
      <c r="E28" s="218" t="s">
        <v>42</v>
      </c>
      <c r="F28" s="218" t="s">
        <v>43</v>
      </c>
      <c r="G28" s="211">
        <f aca="true" t="shared" si="4" ref="G28:K30">G29</f>
        <v>0</v>
      </c>
      <c r="H28" s="211"/>
      <c r="I28" s="61">
        <f t="shared" si="1"/>
        <v>0</v>
      </c>
      <c r="J28" s="211">
        <f t="shared" si="4"/>
        <v>0</v>
      </c>
      <c r="K28" s="211">
        <f t="shared" si="4"/>
        <v>1</v>
      </c>
      <c r="L28" s="216">
        <f t="shared" si="3"/>
        <v>1</v>
      </c>
      <c r="M28" s="293"/>
    </row>
    <row r="29" spans="1:13" s="199" customFormat="1" ht="51" customHeight="1" hidden="1">
      <c r="A29" s="227" t="s">
        <v>210</v>
      </c>
      <c r="B29" s="229" t="s">
        <v>80</v>
      </c>
      <c r="C29" s="230" t="s">
        <v>15</v>
      </c>
      <c r="D29" s="230" t="s">
        <v>17</v>
      </c>
      <c r="E29" s="230" t="s">
        <v>209</v>
      </c>
      <c r="F29" s="230" t="s">
        <v>43</v>
      </c>
      <c r="G29" s="216">
        <f t="shared" si="4"/>
        <v>0</v>
      </c>
      <c r="H29" s="216"/>
      <c r="I29" s="61">
        <f t="shared" si="1"/>
        <v>0</v>
      </c>
      <c r="J29" s="216">
        <f t="shared" si="4"/>
        <v>0</v>
      </c>
      <c r="K29" s="216">
        <f t="shared" si="4"/>
        <v>1</v>
      </c>
      <c r="L29" s="216">
        <f t="shared" si="3"/>
        <v>1</v>
      </c>
      <c r="M29" s="293"/>
    </row>
    <row r="30" spans="1:13" s="199" customFormat="1" ht="13.5" customHeight="1" hidden="1">
      <c r="A30" s="227" t="s">
        <v>211</v>
      </c>
      <c r="B30" s="229" t="s">
        <v>80</v>
      </c>
      <c r="C30" s="230" t="s">
        <v>15</v>
      </c>
      <c r="D30" s="230" t="s">
        <v>17</v>
      </c>
      <c r="E30" s="230" t="s">
        <v>60</v>
      </c>
      <c r="F30" s="230" t="s">
        <v>43</v>
      </c>
      <c r="G30" s="216">
        <f t="shared" si="4"/>
        <v>0</v>
      </c>
      <c r="H30" s="216"/>
      <c r="I30" s="61">
        <f t="shared" si="1"/>
        <v>0</v>
      </c>
      <c r="J30" s="216">
        <f t="shared" si="4"/>
        <v>0</v>
      </c>
      <c r="K30" s="216">
        <f t="shared" si="4"/>
        <v>1</v>
      </c>
      <c r="L30" s="216">
        <f t="shared" si="3"/>
        <v>1</v>
      </c>
      <c r="M30" s="293"/>
    </row>
    <row r="31" spans="1:13" s="199" customFormat="1" ht="39.75" customHeight="1" hidden="1">
      <c r="A31" s="227" t="s">
        <v>212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132</v>
      </c>
      <c r="G31" s="216">
        <v>0</v>
      </c>
      <c r="H31" s="216"/>
      <c r="I31" s="61">
        <f t="shared" si="1"/>
        <v>0</v>
      </c>
      <c r="J31" s="216">
        <v>0</v>
      </c>
      <c r="K31" s="216">
        <v>1</v>
      </c>
      <c r="L31" s="216">
        <f t="shared" si="3"/>
        <v>1</v>
      </c>
      <c r="M31" s="293"/>
    </row>
    <row r="32" spans="1:13" s="199" customFormat="1" ht="42" customHeight="1" hidden="1">
      <c r="A32" s="228" t="s">
        <v>217</v>
      </c>
      <c r="B32" s="218" t="s">
        <v>80</v>
      </c>
      <c r="C32" s="231" t="s">
        <v>15</v>
      </c>
      <c r="D32" s="231" t="s">
        <v>19</v>
      </c>
      <c r="E32" s="231" t="s">
        <v>42</v>
      </c>
      <c r="F32" s="231" t="s">
        <v>43</v>
      </c>
      <c r="G32" s="211">
        <f>G33+G36</f>
        <v>1983.96</v>
      </c>
      <c r="H32" s="211"/>
      <c r="I32" s="61">
        <f t="shared" si="1"/>
        <v>0</v>
      </c>
      <c r="J32" s="211">
        <f>J33+J36</f>
        <v>0</v>
      </c>
      <c r="K32" s="211">
        <f>K33+K36</f>
        <v>0</v>
      </c>
      <c r="L32" s="216">
        <f t="shared" si="3"/>
        <v>0</v>
      </c>
      <c r="M32" s="293"/>
    </row>
    <row r="33" spans="1:13" s="199" customFormat="1" ht="50.25" customHeight="1" hidden="1">
      <c r="A33" s="227" t="s">
        <v>216</v>
      </c>
      <c r="B33" s="229" t="s">
        <v>80</v>
      </c>
      <c r="C33" s="230" t="s">
        <v>15</v>
      </c>
      <c r="D33" s="230" t="s">
        <v>19</v>
      </c>
      <c r="E33" s="230" t="s">
        <v>209</v>
      </c>
      <c r="F33" s="230" t="s">
        <v>43</v>
      </c>
      <c r="G33" s="216">
        <f aca="true" t="shared" si="5" ref="G33:K34">G34</f>
        <v>727</v>
      </c>
      <c r="H33" s="216"/>
      <c r="I33" s="61">
        <f t="shared" si="1"/>
        <v>0</v>
      </c>
      <c r="J33" s="216">
        <f t="shared" si="5"/>
        <v>0</v>
      </c>
      <c r="K33" s="216">
        <f t="shared" si="5"/>
        <v>0</v>
      </c>
      <c r="L33" s="216">
        <f t="shared" si="3"/>
        <v>0</v>
      </c>
      <c r="M33" s="293"/>
    </row>
    <row r="34" spans="1:13" s="199" customFormat="1" ht="24.7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60</v>
      </c>
      <c r="F34" s="230" t="s">
        <v>43</v>
      </c>
      <c r="G34" s="216">
        <f t="shared" si="5"/>
        <v>727</v>
      </c>
      <c r="H34" s="216"/>
      <c r="I34" s="61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3"/>
        <v>0</v>
      </c>
      <c r="M34" s="293"/>
    </row>
    <row r="35" spans="1:13" s="199" customFormat="1" ht="37.5" customHeight="1" hidden="1">
      <c r="A35" s="227" t="s">
        <v>212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132</v>
      </c>
      <c r="G35" s="216">
        <v>727</v>
      </c>
      <c r="H35" s="216"/>
      <c r="I35" s="61">
        <f t="shared" si="1"/>
        <v>0</v>
      </c>
      <c r="J35" s="216">
        <v>0</v>
      </c>
      <c r="K35" s="216"/>
      <c r="L35" s="216">
        <f t="shared" si="3"/>
        <v>0</v>
      </c>
      <c r="M35" s="200"/>
    </row>
    <row r="36" spans="1:12" s="212" customFormat="1" ht="12.75" customHeight="1" hidden="1">
      <c r="A36" s="232" t="s">
        <v>41</v>
      </c>
      <c r="B36" s="218" t="s">
        <v>80</v>
      </c>
      <c r="C36" s="231" t="s">
        <v>15</v>
      </c>
      <c r="D36" s="231" t="s">
        <v>19</v>
      </c>
      <c r="E36" s="231" t="s">
        <v>58</v>
      </c>
      <c r="F36" s="231" t="s">
        <v>43</v>
      </c>
      <c r="G36" s="211">
        <f>G38+G39+G40+G41+G42</f>
        <v>1256.96</v>
      </c>
      <c r="H36" s="211"/>
      <c r="I36" s="61">
        <f t="shared" si="1"/>
        <v>0</v>
      </c>
      <c r="J36" s="211">
        <f>J38+J39+J40+J41+J42</f>
        <v>0</v>
      </c>
      <c r="K36" s="211">
        <f>K38+K39+K40+K41+K42</f>
        <v>0</v>
      </c>
      <c r="L36" s="216">
        <f t="shared" si="3"/>
        <v>0</v>
      </c>
    </row>
    <row r="37" spans="1:12" s="199" customFormat="1" ht="25.5" customHeight="1" hidden="1">
      <c r="A37" s="227" t="s">
        <v>112</v>
      </c>
      <c r="B37" s="229" t="s">
        <v>80</v>
      </c>
      <c r="C37" s="230" t="s">
        <v>15</v>
      </c>
      <c r="D37" s="230" t="s">
        <v>19</v>
      </c>
      <c r="E37" s="230" t="s">
        <v>58</v>
      </c>
      <c r="F37" s="230" t="s">
        <v>43</v>
      </c>
      <c r="G37" s="216">
        <f>G38+G39+G40+G41+G42</f>
        <v>1256.96</v>
      </c>
      <c r="H37" s="216"/>
      <c r="I37" s="61">
        <f t="shared" si="1"/>
        <v>0</v>
      </c>
      <c r="J37" s="216">
        <f>J38+J39+J40+J41+J42</f>
        <v>0</v>
      </c>
      <c r="K37" s="216">
        <f>K38+K39+K40+K41+K42</f>
        <v>0</v>
      </c>
      <c r="L37" s="216">
        <f t="shared" si="3"/>
        <v>0</v>
      </c>
    </row>
    <row r="38" spans="1:12" s="199" customFormat="1" ht="38.25" customHeight="1" hidden="1">
      <c r="A38" s="227" t="s">
        <v>212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132</v>
      </c>
      <c r="G38" s="216">
        <v>972.15</v>
      </c>
      <c r="H38" s="216"/>
      <c r="I38" s="61">
        <f t="shared" si="1"/>
        <v>0</v>
      </c>
      <c r="J38" s="216">
        <v>0</v>
      </c>
      <c r="K38" s="216"/>
      <c r="L38" s="216">
        <f t="shared" si="3"/>
        <v>0</v>
      </c>
    </row>
    <row r="39" spans="1:12" s="199" customFormat="1" ht="26.25" customHeight="1" hidden="1">
      <c r="A39" s="227" t="s">
        <v>144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142</v>
      </c>
      <c r="G39" s="216">
        <v>45</v>
      </c>
      <c r="H39" s="216"/>
      <c r="I39" s="61">
        <f t="shared" si="1"/>
        <v>0</v>
      </c>
      <c r="J39" s="216">
        <v>0</v>
      </c>
      <c r="K39" s="216"/>
      <c r="L39" s="216">
        <f t="shared" si="3"/>
        <v>0</v>
      </c>
    </row>
    <row r="40" spans="1:12" s="199" customFormat="1" ht="39" customHeight="1" hidden="1">
      <c r="A40" s="227" t="s">
        <v>213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133</v>
      </c>
      <c r="G40" s="216">
        <v>191.61</v>
      </c>
      <c r="H40" s="216"/>
      <c r="I40" s="61">
        <f t="shared" si="1"/>
        <v>0</v>
      </c>
      <c r="J40" s="216">
        <v>0</v>
      </c>
      <c r="K40" s="216"/>
      <c r="L40" s="216">
        <f t="shared" si="3"/>
        <v>0</v>
      </c>
    </row>
    <row r="41" spans="1:12" s="199" customFormat="1" ht="26.25" customHeight="1" hidden="1">
      <c r="A41" s="227" t="s">
        <v>145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141</v>
      </c>
      <c r="G41" s="216">
        <v>33.56</v>
      </c>
      <c r="H41" s="216"/>
      <c r="I41" s="61">
        <f t="shared" si="1"/>
        <v>0</v>
      </c>
      <c r="J41" s="216">
        <v>0</v>
      </c>
      <c r="K41" s="216"/>
      <c r="L41" s="216">
        <f t="shared" si="3"/>
        <v>0</v>
      </c>
    </row>
    <row r="42" spans="1:12" s="199" customFormat="1" ht="0.75" customHeight="1" hidden="1">
      <c r="A42" s="227" t="s">
        <v>214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140</v>
      </c>
      <c r="G42" s="216">
        <v>14.64</v>
      </c>
      <c r="H42" s="216"/>
      <c r="I42" s="61">
        <f t="shared" si="1"/>
        <v>0</v>
      </c>
      <c r="J42" s="216">
        <v>0</v>
      </c>
      <c r="K42" s="216"/>
      <c r="L42" s="216">
        <f t="shared" si="3"/>
        <v>0</v>
      </c>
    </row>
    <row r="43" spans="1:12" s="199" customFormat="1" ht="52.5" customHeight="1">
      <c r="A43" s="198" t="s">
        <v>405</v>
      </c>
      <c r="B43" s="233">
        <v>801</v>
      </c>
      <c r="C43" s="218" t="s">
        <v>15</v>
      </c>
      <c r="D43" s="218" t="s">
        <v>19</v>
      </c>
      <c r="E43" s="233" t="s">
        <v>344</v>
      </c>
      <c r="F43" s="218" t="s">
        <v>43</v>
      </c>
      <c r="G43" s="232"/>
      <c r="H43" s="211">
        <f>H44+H47</f>
        <v>1189.31</v>
      </c>
      <c r="I43" s="61">
        <f t="shared" si="1"/>
        <v>-17.11999999999989</v>
      </c>
      <c r="J43" s="211">
        <f>J44+J47</f>
        <v>1172.19</v>
      </c>
      <c r="K43" s="211">
        <f aca="true" t="shared" si="6" ref="K43:K55">L43-J43</f>
        <v>15.159999999999854</v>
      </c>
      <c r="L43" s="211">
        <f>L44+L47</f>
        <v>1187.35</v>
      </c>
    </row>
    <row r="44" spans="1:12" s="199" customFormat="1" ht="54.75" customHeight="1">
      <c r="A44" s="234" t="s">
        <v>329</v>
      </c>
      <c r="B44" s="229">
        <v>801</v>
      </c>
      <c r="C44" s="229" t="s">
        <v>15</v>
      </c>
      <c r="D44" s="229" t="s">
        <v>19</v>
      </c>
      <c r="E44" s="229" t="s">
        <v>380</v>
      </c>
      <c r="F44" s="229" t="s">
        <v>43</v>
      </c>
      <c r="G44" s="235"/>
      <c r="H44" s="216">
        <f>H45+H46</f>
        <v>925.85</v>
      </c>
      <c r="I44" s="25">
        <f t="shared" si="1"/>
        <v>-0.8100000000000591</v>
      </c>
      <c r="J44" s="216">
        <f>J45+J46</f>
        <v>925.04</v>
      </c>
      <c r="K44" s="216">
        <f t="shared" si="6"/>
        <v>62.40000000000009</v>
      </c>
      <c r="L44" s="216">
        <f>L45+L46</f>
        <v>987.44</v>
      </c>
    </row>
    <row r="45" spans="1:12" s="199" customFormat="1" ht="39" customHeight="1">
      <c r="A45" s="227" t="s">
        <v>392</v>
      </c>
      <c r="B45" s="229" t="s">
        <v>80</v>
      </c>
      <c r="C45" s="229" t="s">
        <v>15</v>
      </c>
      <c r="D45" s="229" t="s">
        <v>19</v>
      </c>
      <c r="E45" s="229" t="s">
        <v>382</v>
      </c>
      <c r="F45" s="229">
        <v>121</v>
      </c>
      <c r="G45" s="235"/>
      <c r="H45" s="216">
        <v>718.77</v>
      </c>
      <c r="I45" s="25">
        <f t="shared" si="1"/>
        <v>11.25</v>
      </c>
      <c r="J45" s="216">
        <v>730.02</v>
      </c>
      <c r="K45" s="216">
        <f t="shared" si="6"/>
        <v>44.59000000000003</v>
      </c>
      <c r="L45" s="216">
        <v>774.61</v>
      </c>
    </row>
    <row r="46" spans="1:12" s="199" customFormat="1" ht="74.25" customHeight="1">
      <c r="A46" s="213" t="s">
        <v>390</v>
      </c>
      <c r="B46" s="229" t="s">
        <v>80</v>
      </c>
      <c r="C46" s="229" t="s">
        <v>15</v>
      </c>
      <c r="D46" s="229" t="s">
        <v>19</v>
      </c>
      <c r="E46" s="229" t="s">
        <v>382</v>
      </c>
      <c r="F46" s="229">
        <v>129</v>
      </c>
      <c r="G46" s="235"/>
      <c r="H46" s="216">
        <v>207.08</v>
      </c>
      <c r="I46" s="25">
        <f t="shared" si="1"/>
        <v>-12.060000000000002</v>
      </c>
      <c r="J46" s="216">
        <v>195.02</v>
      </c>
      <c r="K46" s="216">
        <f t="shared" si="6"/>
        <v>17.810000000000002</v>
      </c>
      <c r="L46" s="216">
        <v>212.83</v>
      </c>
    </row>
    <row r="47" spans="1:12" s="199" customFormat="1" ht="41.25" customHeight="1">
      <c r="A47" s="227" t="s">
        <v>393</v>
      </c>
      <c r="B47" s="229" t="s">
        <v>80</v>
      </c>
      <c r="C47" s="229" t="s">
        <v>15</v>
      </c>
      <c r="D47" s="229" t="s">
        <v>19</v>
      </c>
      <c r="E47" s="229" t="s">
        <v>383</v>
      </c>
      <c r="F47" s="229" t="s">
        <v>43</v>
      </c>
      <c r="G47" s="235"/>
      <c r="H47" s="216">
        <f>H48+H49+H50+H51</f>
        <v>263.46</v>
      </c>
      <c r="I47" s="25">
        <f t="shared" si="1"/>
        <v>-16.310000000000002</v>
      </c>
      <c r="J47" s="216">
        <f>J48+J49+J50+J51</f>
        <v>247.14999999999998</v>
      </c>
      <c r="K47" s="216">
        <f t="shared" si="6"/>
        <v>-47.24000000000001</v>
      </c>
      <c r="L47" s="216">
        <f>L48+L49+L50+L51</f>
        <v>199.90999999999997</v>
      </c>
    </row>
    <row r="48" spans="1:12" s="199" customFormat="1" ht="50.25" customHeight="1">
      <c r="A48" s="227" t="s">
        <v>276</v>
      </c>
      <c r="B48" s="229" t="s">
        <v>80</v>
      </c>
      <c r="C48" s="229" t="s">
        <v>15</v>
      </c>
      <c r="D48" s="229" t="s">
        <v>19</v>
      </c>
      <c r="E48" s="229" t="s">
        <v>383</v>
      </c>
      <c r="F48" s="229">
        <v>242</v>
      </c>
      <c r="G48" s="235"/>
      <c r="H48" s="216">
        <v>73.8</v>
      </c>
      <c r="I48" s="25">
        <f t="shared" si="1"/>
        <v>0</v>
      </c>
      <c r="J48" s="216">
        <v>73.8</v>
      </c>
      <c r="K48" s="216">
        <f t="shared" si="6"/>
        <v>-28.799999999999997</v>
      </c>
      <c r="L48" s="216">
        <v>45</v>
      </c>
    </row>
    <row r="49" spans="1:12" s="199" customFormat="1" ht="48.75" customHeight="1">
      <c r="A49" s="227" t="s">
        <v>277</v>
      </c>
      <c r="B49" s="229" t="s">
        <v>80</v>
      </c>
      <c r="C49" s="229" t="s">
        <v>15</v>
      </c>
      <c r="D49" s="229" t="s">
        <v>19</v>
      </c>
      <c r="E49" s="229" t="s">
        <v>383</v>
      </c>
      <c r="F49" s="229">
        <v>244</v>
      </c>
      <c r="G49" s="235"/>
      <c r="H49" s="216">
        <v>102.73</v>
      </c>
      <c r="I49" s="25">
        <f t="shared" si="1"/>
        <v>-14.510000000000005</v>
      </c>
      <c r="J49" s="216">
        <v>88.22</v>
      </c>
      <c r="K49" s="216">
        <f t="shared" si="6"/>
        <v>18.489999999999995</v>
      </c>
      <c r="L49" s="216">
        <v>106.71</v>
      </c>
    </row>
    <row r="50" spans="1:12" s="199" customFormat="1" ht="26.25" customHeight="1">
      <c r="A50" s="227" t="s">
        <v>278</v>
      </c>
      <c r="B50" s="229" t="s">
        <v>80</v>
      </c>
      <c r="C50" s="229" t="s">
        <v>15</v>
      </c>
      <c r="D50" s="229" t="s">
        <v>19</v>
      </c>
      <c r="E50" s="229" t="s">
        <v>383</v>
      </c>
      <c r="F50" s="229">
        <v>851</v>
      </c>
      <c r="G50" s="235"/>
      <c r="H50" s="216">
        <v>44.57</v>
      </c>
      <c r="I50" s="25">
        <f t="shared" si="1"/>
        <v>0</v>
      </c>
      <c r="J50" s="216">
        <v>44.57</v>
      </c>
      <c r="K50" s="216">
        <f t="shared" si="6"/>
        <v>-11.009999999999998</v>
      </c>
      <c r="L50" s="216">
        <v>33.56</v>
      </c>
    </row>
    <row r="51" spans="1:12" s="199" customFormat="1" ht="24.75" customHeight="1">
      <c r="A51" s="227" t="s">
        <v>279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>
        <v>852</v>
      </c>
      <c r="G51" s="235"/>
      <c r="H51" s="216">
        <v>42.36</v>
      </c>
      <c r="I51" s="25">
        <f t="shared" si="1"/>
        <v>-1.7999999999999972</v>
      </c>
      <c r="J51" s="216">
        <v>40.56</v>
      </c>
      <c r="K51" s="216">
        <f t="shared" si="6"/>
        <v>-25.92</v>
      </c>
      <c r="L51" s="216">
        <v>14.64</v>
      </c>
    </row>
    <row r="52" spans="1:12" s="212" customFormat="1" ht="15.75" customHeight="1" hidden="1">
      <c r="A52" s="236" t="s">
        <v>271</v>
      </c>
      <c r="B52" s="221" t="s">
        <v>80</v>
      </c>
      <c r="C52" s="237" t="s">
        <v>15</v>
      </c>
      <c r="D52" s="237" t="s">
        <v>16</v>
      </c>
      <c r="E52" s="237" t="s">
        <v>42</v>
      </c>
      <c r="F52" s="231" t="s">
        <v>43</v>
      </c>
      <c r="G52" s="211">
        <f aca="true" t="shared" si="7" ref="G52:J54">G53</f>
        <v>0</v>
      </c>
      <c r="H52" s="211"/>
      <c r="I52" s="61">
        <f t="shared" si="1"/>
        <v>15</v>
      </c>
      <c r="J52" s="211">
        <f t="shared" si="7"/>
        <v>15</v>
      </c>
      <c r="K52" s="211">
        <f t="shared" si="6"/>
        <v>-15</v>
      </c>
      <c r="L52" s="216">
        <f>L53</f>
        <v>0</v>
      </c>
    </row>
    <row r="53" spans="1:12" s="199" customFormat="1" ht="27" customHeight="1" hidden="1">
      <c r="A53" s="238" t="s">
        <v>272</v>
      </c>
      <c r="B53" s="224" t="s">
        <v>80</v>
      </c>
      <c r="C53" s="239" t="s">
        <v>15</v>
      </c>
      <c r="D53" s="239" t="s">
        <v>126</v>
      </c>
      <c r="E53" s="239" t="s">
        <v>281</v>
      </c>
      <c r="F53" s="230" t="s">
        <v>43</v>
      </c>
      <c r="G53" s="216">
        <f t="shared" si="7"/>
        <v>0</v>
      </c>
      <c r="H53" s="216"/>
      <c r="I53" s="61">
        <f t="shared" si="1"/>
        <v>15</v>
      </c>
      <c r="J53" s="216">
        <f t="shared" si="7"/>
        <v>15</v>
      </c>
      <c r="K53" s="211">
        <f t="shared" si="6"/>
        <v>-15</v>
      </c>
      <c r="L53" s="216">
        <f>L54</f>
        <v>0</v>
      </c>
    </row>
    <row r="54" spans="1:12" s="199" customFormat="1" ht="23.25" customHeight="1" hidden="1">
      <c r="A54" s="240" t="s">
        <v>45</v>
      </c>
      <c r="B54" s="224" t="s">
        <v>80</v>
      </c>
      <c r="C54" s="239" t="s">
        <v>15</v>
      </c>
      <c r="D54" s="239" t="s">
        <v>126</v>
      </c>
      <c r="E54" s="239" t="s">
        <v>281</v>
      </c>
      <c r="F54" s="230" t="s">
        <v>43</v>
      </c>
      <c r="G54" s="216">
        <f t="shared" si="7"/>
        <v>0</v>
      </c>
      <c r="H54" s="216"/>
      <c r="I54" s="61">
        <f t="shared" si="1"/>
        <v>15</v>
      </c>
      <c r="J54" s="216">
        <f t="shared" si="7"/>
        <v>15</v>
      </c>
      <c r="K54" s="211">
        <f t="shared" si="6"/>
        <v>-15</v>
      </c>
      <c r="L54" s="216">
        <f>L55</f>
        <v>0</v>
      </c>
    </row>
    <row r="55" spans="1:12" s="199" customFormat="1" ht="12.75" customHeight="1" hidden="1">
      <c r="A55" s="227" t="s">
        <v>218</v>
      </c>
      <c r="B55" s="224" t="s">
        <v>80</v>
      </c>
      <c r="C55" s="239" t="s">
        <v>15</v>
      </c>
      <c r="D55" s="239" t="s">
        <v>126</v>
      </c>
      <c r="E55" s="239" t="s">
        <v>281</v>
      </c>
      <c r="F55" s="230" t="s">
        <v>143</v>
      </c>
      <c r="G55" s="216">
        <v>0</v>
      </c>
      <c r="H55" s="216"/>
      <c r="I55" s="61">
        <f t="shared" si="1"/>
        <v>15</v>
      </c>
      <c r="J55" s="216">
        <v>15</v>
      </c>
      <c r="K55" s="211">
        <f t="shared" si="6"/>
        <v>-15</v>
      </c>
      <c r="L55" s="216">
        <v>0</v>
      </c>
    </row>
    <row r="56" spans="1:12" s="199" customFormat="1" ht="12.75" customHeight="1" hidden="1">
      <c r="A56" s="232" t="s">
        <v>220</v>
      </c>
      <c r="B56" s="229" t="s">
        <v>80</v>
      </c>
      <c r="C56" s="230" t="s">
        <v>15</v>
      </c>
      <c r="D56" s="230" t="s">
        <v>126</v>
      </c>
      <c r="E56" s="230" t="s">
        <v>42</v>
      </c>
      <c r="F56" s="230" t="s">
        <v>43</v>
      </c>
      <c r="G56" s="211">
        <f aca="true" t="shared" si="8" ref="G56:K58">G57</f>
        <v>15</v>
      </c>
      <c r="H56" s="211"/>
      <c r="I56" s="61">
        <f t="shared" si="1"/>
        <v>0</v>
      </c>
      <c r="J56" s="211">
        <f t="shared" si="8"/>
        <v>0</v>
      </c>
      <c r="K56" s="211">
        <f t="shared" si="8"/>
        <v>0</v>
      </c>
      <c r="L56" s="216">
        <f t="shared" si="3"/>
        <v>0</v>
      </c>
    </row>
    <row r="57" spans="1:12" s="199" customFormat="1" ht="12.75" customHeight="1" hidden="1">
      <c r="A57" s="227" t="s">
        <v>103</v>
      </c>
      <c r="B57" s="229" t="s">
        <v>80</v>
      </c>
      <c r="C57" s="230" t="s">
        <v>15</v>
      </c>
      <c r="D57" s="230" t="s">
        <v>126</v>
      </c>
      <c r="E57" s="230" t="s">
        <v>219</v>
      </c>
      <c r="F57" s="230" t="s">
        <v>43</v>
      </c>
      <c r="G57" s="216">
        <f t="shared" si="8"/>
        <v>15</v>
      </c>
      <c r="H57" s="216"/>
      <c r="I57" s="61">
        <f t="shared" si="1"/>
        <v>0</v>
      </c>
      <c r="J57" s="216">
        <f t="shared" si="8"/>
        <v>0</v>
      </c>
      <c r="K57" s="216">
        <f t="shared" si="8"/>
        <v>0</v>
      </c>
      <c r="L57" s="216">
        <f t="shared" si="3"/>
        <v>0</v>
      </c>
    </row>
    <row r="58" spans="1:12" s="199" customFormat="1" ht="12.75" customHeight="1" hidden="1">
      <c r="A58" s="227" t="s">
        <v>45</v>
      </c>
      <c r="B58" s="229" t="s">
        <v>80</v>
      </c>
      <c r="C58" s="230" t="s">
        <v>15</v>
      </c>
      <c r="D58" s="230" t="s">
        <v>126</v>
      </c>
      <c r="E58" s="230" t="s">
        <v>102</v>
      </c>
      <c r="F58" s="230" t="s">
        <v>43</v>
      </c>
      <c r="G58" s="216">
        <f t="shared" si="8"/>
        <v>15</v>
      </c>
      <c r="H58" s="216"/>
      <c r="I58" s="61">
        <f t="shared" si="1"/>
        <v>0</v>
      </c>
      <c r="J58" s="216">
        <f t="shared" si="8"/>
        <v>0</v>
      </c>
      <c r="K58" s="216">
        <f t="shared" si="8"/>
        <v>0</v>
      </c>
      <c r="L58" s="216">
        <f t="shared" si="3"/>
        <v>0</v>
      </c>
    </row>
    <row r="59" spans="1:12" s="199" customFormat="1" ht="13.5" customHeight="1" hidden="1">
      <c r="A59" s="227" t="s">
        <v>218</v>
      </c>
      <c r="B59" s="229" t="s">
        <v>80</v>
      </c>
      <c r="C59" s="230" t="s">
        <v>15</v>
      </c>
      <c r="D59" s="230" t="s">
        <v>126</v>
      </c>
      <c r="E59" s="230" t="s">
        <v>102</v>
      </c>
      <c r="F59" s="230" t="s">
        <v>143</v>
      </c>
      <c r="G59" s="216">
        <v>15</v>
      </c>
      <c r="H59" s="216"/>
      <c r="I59" s="61">
        <f t="shared" si="1"/>
        <v>0</v>
      </c>
      <c r="J59" s="216">
        <v>0</v>
      </c>
      <c r="K59" s="216"/>
      <c r="L59" s="216">
        <f t="shared" si="3"/>
        <v>0</v>
      </c>
    </row>
    <row r="60" spans="1:12" s="199" customFormat="1" ht="25.5" customHeight="1">
      <c r="A60" s="232" t="s">
        <v>271</v>
      </c>
      <c r="B60" s="218" t="s">
        <v>80</v>
      </c>
      <c r="C60" s="231" t="s">
        <v>15</v>
      </c>
      <c r="D60" s="231" t="s">
        <v>20</v>
      </c>
      <c r="E60" s="231" t="s">
        <v>384</v>
      </c>
      <c r="F60" s="231" t="s">
        <v>43</v>
      </c>
      <c r="G60" s="216"/>
      <c r="H60" s="211">
        <f>H61</f>
        <v>0</v>
      </c>
      <c r="I60" s="61">
        <f t="shared" si="1"/>
        <v>39</v>
      </c>
      <c r="J60" s="211">
        <f>J61</f>
        <v>39</v>
      </c>
      <c r="K60" s="216"/>
      <c r="L60" s="216"/>
    </row>
    <row r="61" spans="1:12" s="199" customFormat="1" ht="26.25" customHeight="1">
      <c r="A61" s="266" t="s">
        <v>271</v>
      </c>
      <c r="B61" s="229" t="s">
        <v>80</v>
      </c>
      <c r="C61" s="230" t="s">
        <v>15</v>
      </c>
      <c r="D61" s="230" t="s">
        <v>20</v>
      </c>
      <c r="E61" s="230" t="s">
        <v>432</v>
      </c>
      <c r="F61" s="230" t="s">
        <v>43</v>
      </c>
      <c r="G61" s="216"/>
      <c r="H61" s="216">
        <f>H62</f>
        <v>0</v>
      </c>
      <c r="I61" s="25">
        <f t="shared" si="1"/>
        <v>39</v>
      </c>
      <c r="J61" s="216">
        <f>J62</f>
        <v>39</v>
      </c>
      <c r="K61" s="216"/>
      <c r="L61" s="216"/>
    </row>
    <row r="62" spans="1:12" s="199" customFormat="1" ht="27" customHeight="1">
      <c r="A62" s="227" t="s">
        <v>174</v>
      </c>
      <c r="B62" s="229" t="s">
        <v>80</v>
      </c>
      <c r="C62" s="230" t="s">
        <v>15</v>
      </c>
      <c r="D62" s="230" t="s">
        <v>20</v>
      </c>
      <c r="E62" s="230" t="s">
        <v>432</v>
      </c>
      <c r="F62" s="230" t="s">
        <v>43</v>
      </c>
      <c r="G62" s="216"/>
      <c r="H62" s="216">
        <f>H63</f>
        <v>0</v>
      </c>
      <c r="I62" s="25">
        <f t="shared" si="1"/>
        <v>39</v>
      </c>
      <c r="J62" s="216">
        <f>J63</f>
        <v>39</v>
      </c>
      <c r="K62" s="216"/>
      <c r="L62" s="216"/>
    </row>
    <row r="63" spans="1:12" s="199" customFormat="1" ht="13.5" customHeight="1">
      <c r="A63" s="227" t="s">
        <v>438</v>
      </c>
      <c r="B63" s="229" t="s">
        <v>80</v>
      </c>
      <c r="C63" s="230" t="s">
        <v>15</v>
      </c>
      <c r="D63" s="230" t="s">
        <v>20</v>
      </c>
      <c r="E63" s="230" t="s">
        <v>432</v>
      </c>
      <c r="F63" s="230" t="s">
        <v>433</v>
      </c>
      <c r="G63" s="216"/>
      <c r="H63" s="216">
        <v>0</v>
      </c>
      <c r="I63" s="25">
        <f t="shared" si="1"/>
        <v>39</v>
      </c>
      <c r="J63" s="216">
        <v>39</v>
      </c>
      <c r="K63" s="216"/>
      <c r="L63" s="216"/>
    </row>
    <row r="64" spans="1:12" s="199" customFormat="1" ht="24" customHeight="1">
      <c r="A64" s="265" t="s">
        <v>271</v>
      </c>
      <c r="B64" s="218" t="s">
        <v>80</v>
      </c>
      <c r="C64" s="231" t="s">
        <v>15</v>
      </c>
      <c r="D64" s="231" t="s">
        <v>126</v>
      </c>
      <c r="E64" s="231" t="s">
        <v>384</v>
      </c>
      <c r="F64" s="231" t="s">
        <v>43</v>
      </c>
      <c r="G64" s="211"/>
      <c r="H64" s="211">
        <f>H65</f>
        <v>15</v>
      </c>
      <c r="I64" s="61">
        <f t="shared" si="1"/>
        <v>-5</v>
      </c>
      <c r="J64" s="211">
        <f>J65</f>
        <v>10</v>
      </c>
      <c r="K64" s="211">
        <f>L64-J64</f>
        <v>0</v>
      </c>
      <c r="L64" s="211">
        <f>L65</f>
        <v>10</v>
      </c>
    </row>
    <row r="65" spans="1:12" s="199" customFormat="1" ht="24" customHeight="1">
      <c r="A65" s="238" t="s">
        <v>272</v>
      </c>
      <c r="B65" s="229" t="s">
        <v>80</v>
      </c>
      <c r="C65" s="230" t="s">
        <v>15</v>
      </c>
      <c r="D65" s="230" t="s">
        <v>126</v>
      </c>
      <c r="E65" s="230" t="s">
        <v>387</v>
      </c>
      <c r="F65" s="230" t="s">
        <v>43</v>
      </c>
      <c r="G65" s="216"/>
      <c r="H65" s="216">
        <f>H66</f>
        <v>15</v>
      </c>
      <c r="I65" s="25">
        <f t="shared" si="1"/>
        <v>-5</v>
      </c>
      <c r="J65" s="216">
        <f>J66</f>
        <v>10</v>
      </c>
      <c r="K65" s="216">
        <f>L65-J65</f>
        <v>0</v>
      </c>
      <c r="L65" s="216">
        <f>L66</f>
        <v>10</v>
      </c>
    </row>
    <row r="66" spans="1:12" s="199" customFormat="1" ht="27" customHeight="1">
      <c r="A66" s="240" t="s">
        <v>45</v>
      </c>
      <c r="B66" s="229" t="s">
        <v>80</v>
      </c>
      <c r="C66" s="230" t="s">
        <v>15</v>
      </c>
      <c r="D66" s="230" t="s">
        <v>126</v>
      </c>
      <c r="E66" s="230" t="s">
        <v>387</v>
      </c>
      <c r="F66" s="230" t="s">
        <v>143</v>
      </c>
      <c r="G66" s="216"/>
      <c r="H66" s="216">
        <v>15</v>
      </c>
      <c r="I66" s="25">
        <f t="shared" si="1"/>
        <v>-5</v>
      </c>
      <c r="J66" s="216">
        <v>10</v>
      </c>
      <c r="K66" s="216">
        <f>L66-J66</f>
        <v>0</v>
      </c>
      <c r="L66" s="216">
        <v>10</v>
      </c>
    </row>
    <row r="67" spans="1:12" s="199" customFormat="1" ht="13.5" customHeight="1" hidden="1">
      <c r="A67" s="227" t="s">
        <v>218</v>
      </c>
      <c r="B67" s="229"/>
      <c r="C67" s="230"/>
      <c r="D67" s="230"/>
      <c r="E67" s="230"/>
      <c r="F67" s="230"/>
      <c r="G67" s="216"/>
      <c r="H67" s="216"/>
      <c r="I67" s="61">
        <f t="shared" si="1"/>
        <v>0</v>
      </c>
      <c r="J67" s="216"/>
      <c r="K67" s="216"/>
      <c r="L67" s="216"/>
    </row>
    <row r="68" spans="1:12" s="212" customFormat="1" ht="13.5" customHeight="1" hidden="1">
      <c r="A68" s="236" t="s">
        <v>271</v>
      </c>
      <c r="B68" s="218" t="s">
        <v>80</v>
      </c>
      <c r="C68" s="231" t="s">
        <v>17</v>
      </c>
      <c r="D68" s="231" t="s">
        <v>16</v>
      </c>
      <c r="E68" s="231" t="s">
        <v>316</v>
      </c>
      <c r="F68" s="231" t="s">
        <v>43</v>
      </c>
      <c r="G68" s="211">
        <f>G69</f>
        <v>0</v>
      </c>
      <c r="H68" s="211"/>
      <c r="I68" s="61">
        <f t="shared" si="1"/>
        <v>60.6</v>
      </c>
      <c r="J68" s="211">
        <f>J69</f>
        <v>60.6</v>
      </c>
      <c r="K68" s="211">
        <f aca="true" t="shared" si="9" ref="K68:K79">L68-J68</f>
        <v>-60.6</v>
      </c>
      <c r="L68" s="216">
        <f>L69</f>
        <v>0</v>
      </c>
    </row>
    <row r="69" spans="1:12" s="199" customFormat="1" ht="24.75" customHeight="1" hidden="1">
      <c r="A69" s="241" t="s">
        <v>57</v>
      </c>
      <c r="B69" s="229" t="s">
        <v>80</v>
      </c>
      <c r="C69" s="230" t="s">
        <v>17</v>
      </c>
      <c r="D69" s="230" t="s">
        <v>18</v>
      </c>
      <c r="E69" s="230" t="s">
        <v>259</v>
      </c>
      <c r="F69" s="230" t="s">
        <v>43</v>
      </c>
      <c r="G69" s="216">
        <f>G70</f>
        <v>0</v>
      </c>
      <c r="H69" s="216"/>
      <c r="I69" s="61">
        <f t="shared" si="1"/>
        <v>60.6</v>
      </c>
      <c r="J69" s="216">
        <f>J70</f>
        <v>60.6</v>
      </c>
      <c r="K69" s="211">
        <f t="shared" si="9"/>
        <v>-60.6</v>
      </c>
      <c r="L69" s="216">
        <f>L70</f>
        <v>0</v>
      </c>
    </row>
    <row r="70" spans="1:12" s="199" customFormat="1" ht="36" customHeight="1" hidden="1">
      <c r="A70" s="240" t="s">
        <v>61</v>
      </c>
      <c r="B70" s="229" t="s">
        <v>80</v>
      </c>
      <c r="C70" s="230" t="s">
        <v>17</v>
      </c>
      <c r="D70" s="230" t="s">
        <v>18</v>
      </c>
      <c r="E70" s="230" t="s">
        <v>315</v>
      </c>
      <c r="F70" s="230" t="s">
        <v>43</v>
      </c>
      <c r="G70" s="216">
        <f>G71+G72</f>
        <v>0</v>
      </c>
      <c r="H70" s="216"/>
      <c r="I70" s="61">
        <f t="shared" si="1"/>
        <v>60.6</v>
      </c>
      <c r="J70" s="216">
        <f>J71+J72</f>
        <v>60.6</v>
      </c>
      <c r="K70" s="211">
        <f t="shared" si="9"/>
        <v>-60.6</v>
      </c>
      <c r="L70" s="216">
        <f>L71+L72</f>
        <v>0</v>
      </c>
    </row>
    <row r="71" spans="1:12" s="199" customFormat="1" ht="35.25" customHeight="1" hidden="1">
      <c r="A71" s="213" t="s">
        <v>212</v>
      </c>
      <c r="B71" s="229" t="s">
        <v>80</v>
      </c>
      <c r="C71" s="230" t="s">
        <v>17</v>
      </c>
      <c r="D71" s="230" t="s">
        <v>18</v>
      </c>
      <c r="E71" s="230" t="s">
        <v>315</v>
      </c>
      <c r="F71" s="230" t="s">
        <v>132</v>
      </c>
      <c r="G71" s="216">
        <v>0</v>
      </c>
      <c r="H71" s="216"/>
      <c r="I71" s="61">
        <f t="shared" si="1"/>
        <v>58.2</v>
      </c>
      <c r="J71" s="216">
        <v>58.2</v>
      </c>
      <c r="K71" s="211">
        <f t="shared" si="9"/>
        <v>-58.2</v>
      </c>
      <c r="L71" s="216">
        <v>0</v>
      </c>
    </row>
    <row r="72" spans="1:12" s="199" customFormat="1" ht="24.75" customHeight="1" hidden="1">
      <c r="A72" s="227" t="s">
        <v>277</v>
      </c>
      <c r="B72" s="229" t="s">
        <v>80</v>
      </c>
      <c r="C72" s="230" t="s">
        <v>17</v>
      </c>
      <c r="D72" s="230" t="s">
        <v>18</v>
      </c>
      <c r="E72" s="230" t="s">
        <v>315</v>
      </c>
      <c r="F72" s="230" t="s">
        <v>133</v>
      </c>
      <c r="G72" s="216">
        <v>0</v>
      </c>
      <c r="H72" s="216"/>
      <c r="I72" s="61">
        <f t="shared" si="1"/>
        <v>2.4</v>
      </c>
      <c r="J72" s="216">
        <v>2.4</v>
      </c>
      <c r="K72" s="211">
        <f t="shared" si="9"/>
        <v>-2.4</v>
      </c>
      <c r="L72" s="216">
        <v>0</v>
      </c>
    </row>
    <row r="73" spans="1:12" s="199" customFormat="1" ht="30.75" customHeight="1">
      <c r="A73" s="198" t="s">
        <v>57</v>
      </c>
      <c r="B73" s="229" t="s">
        <v>80</v>
      </c>
      <c r="C73" s="218" t="s">
        <v>17</v>
      </c>
      <c r="D73" s="218" t="s">
        <v>18</v>
      </c>
      <c r="E73" s="218" t="s">
        <v>394</v>
      </c>
      <c r="F73" s="231" t="s">
        <v>43</v>
      </c>
      <c r="G73" s="211"/>
      <c r="H73" s="211">
        <f>H74</f>
        <v>60.9</v>
      </c>
      <c r="I73" s="61">
        <f aca="true" t="shared" si="10" ref="I73:I136">J73-H73</f>
        <v>4.199999999999996</v>
      </c>
      <c r="J73" s="211">
        <f>J74</f>
        <v>65.1</v>
      </c>
      <c r="K73" s="211">
        <f t="shared" si="9"/>
        <v>-1.3999999999999915</v>
      </c>
      <c r="L73" s="211">
        <f>L76</f>
        <v>63.7</v>
      </c>
    </row>
    <row r="74" spans="1:12" s="199" customFormat="1" ht="40.5" customHeight="1">
      <c r="A74" s="234" t="s">
        <v>405</v>
      </c>
      <c r="B74" s="224" t="s">
        <v>80</v>
      </c>
      <c r="C74" s="230" t="s">
        <v>17</v>
      </c>
      <c r="D74" s="230" t="s">
        <v>18</v>
      </c>
      <c r="E74" s="242" t="s">
        <v>344</v>
      </c>
      <c r="F74" s="230" t="s">
        <v>43</v>
      </c>
      <c r="G74" s="211"/>
      <c r="H74" s="216">
        <f>H75</f>
        <v>60.9</v>
      </c>
      <c r="I74" s="25">
        <f t="shared" si="10"/>
        <v>4.199999999999996</v>
      </c>
      <c r="J74" s="216">
        <f>J75</f>
        <v>65.1</v>
      </c>
      <c r="K74" s="211"/>
      <c r="L74" s="211"/>
    </row>
    <row r="75" spans="1:12" s="199" customFormat="1" ht="52.5" customHeight="1">
      <c r="A75" s="243" t="s">
        <v>430</v>
      </c>
      <c r="B75" s="224" t="s">
        <v>80</v>
      </c>
      <c r="C75" s="230" t="s">
        <v>17</v>
      </c>
      <c r="D75" s="230" t="s">
        <v>18</v>
      </c>
      <c r="E75" s="242" t="s">
        <v>346</v>
      </c>
      <c r="F75" s="230" t="s">
        <v>43</v>
      </c>
      <c r="G75" s="211"/>
      <c r="H75" s="216">
        <f>H76</f>
        <v>60.9</v>
      </c>
      <c r="I75" s="25">
        <f t="shared" si="10"/>
        <v>4.199999999999996</v>
      </c>
      <c r="J75" s="216">
        <f>J76</f>
        <v>65.1</v>
      </c>
      <c r="K75" s="211"/>
      <c r="L75" s="211"/>
    </row>
    <row r="76" spans="1:12" s="199" customFormat="1" ht="54" customHeight="1">
      <c r="A76" s="234" t="s">
        <v>61</v>
      </c>
      <c r="B76" s="229" t="s">
        <v>80</v>
      </c>
      <c r="C76" s="229" t="s">
        <v>17</v>
      </c>
      <c r="D76" s="229" t="s">
        <v>18</v>
      </c>
      <c r="E76" s="229" t="s">
        <v>395</v>
      </c>
      <c r="F76" s="230" t="s">
        <v>43</v>
      </c>
      <c r="G76" s="216"/>
      <c r="H76" s="216">
        <f>H77+H78+H79</f>
        <v>60.9</v>
      </c>
      <c r="I76" s="25">
        <f t="shared" si="10"/>
        <v>4.199999999999996</v>
      </c>
      <c r="J76" s="216">
        <f>J77+J78+J79</f>
        <v>65.1</v>
      </c>
      <c r="K76" s="216">
        <f t="shared" si="9"/>
        <v>-1.3999999999999915</v>
      </c>
      <c r="L76" s="216">
        <f>L77+L78+L79</f>
        <v>63.7</v>
      </c>
    </row>
    <row r="77" spans="1:12" s="199" customFormat="1" ht="40.5" customHeight="1">
      <c r="A77" s="234" t="s">
        <v>392</v>
      </c>
      <c r="B77" s="229" t="s">
        <v>80</v>
      </c>
      <c r="C77" s="229" t="s">
        <v>17</v>
      </c>
      <c r="D77" s="229" t="s">
        <v>18</v>
      </c>
      <c r="E77" s="229" t="s">
        <v>395</v>
      </c>
      <c r="F77" s="230" t="s">
        <v>132</v>
      </c>
      <c r="G77" s="216"/>
      <c r="H77" s="216">
        <v>45.48</v>
      </c>
      <c r="I77" s="25">
        <f t="shared" si="10"/>
        <v>2.5600000000000023</v>
      </c>
      <c r="J77" s="216">
        <v>48.04</v>
      </c>
      <c r="K77" s="216">
        <f t="shared" si="9"/>
        <v>-0.1599999999999966</v>
      </c>
      <c r="L77" s="216">
        <v>47.88</v>
      </c>
    </row>
    <row r="78" spans="1:12" s="199" customFormat="1" ht="78.75" customHeight="1">
      <c r="A78" s="213" t="s">
        <v>390</v>
      </c>
      <c r="B78" s="229" t="s">
        <v>80</v>
      </c>
      <c r="C78" s="229" t="s">
        <v>17</v>
      </c>
      <c r="D78" s="229" t="s">
        <v>18</v>
      </c>
      <c r="E78" s="229" t="s">
        <v>395</v>
      </c>
      <c r="F78" s="230" t="s">
        <v>388</v>
      </c>
      <c r="G78" s="216"/>
      <c r="H78" s="216">
        <v>13.74</v>
      </c>
      <c r="I78" s="25">
        <f t="shared" si="10"/>
        <v>0.7200000000000006</v>
      </c>
      <c r="J78" s="216">
        <v>14.46</v>
      </c>
      <c r="K78" s="216">
        <f t="shared" si="9"/>
        <v>0</v>
      </c>
      <c r="L78" s="216">
        <v>14.46</v>
      </c>
    </row>
    <row r="79" spans="1:12" s="199" customFormat="1" ht="56.25" customHeight="1">
      <c r="A79" s="227" t="s">
        <v>277</v>
      </c>
      <c r="B79" s="229" t="s">
        <v>80</v>
      </c>
      <c r="C79" s="229" t="s">
        <v>17</v>
      </c>
      <c r="D79" s="229" t="s">
        <v>18</v>
      </c>
      <c r="E79" s="229" t="s">
        <v>395</v>
      </c>
      <c r="F79" s="230" t="s">
        <v>133</v>
      </c>
      <c r="G79" s="216"/>
      <c r="H79" s="216">
        <v>1.68</v>
      </c>
      <c r="I79" s="25">
        <f t="shared" si="10"/>
        <v>0.9200000000000002</v>
      </c>
      <c r="J79" s="216">
        <v>2.6</v>
      </c>
      <c r="K79" s="216">
        <f t="shared" si="9"/>
        <v>-1.24</v>
      </c>
      <c r="L79" s="216">
        <v>1.36</v>
      </c>
    </row>
    <row r="80" spans="1:12" s="199" customFormat="1" ht="12.75" customHeight="1" hidden="1">
      <c r="A80" s="228" t="s">
        <v>221</v>
      </c>
      <c r="B80" s="218" t="s">
        <v>80</v>
      </c>
      <c r="C80" s="231" t="s">
        <v>17</v>
      </c>
      <c r="D80" s="231" t="s">
        <v>16</v>
      </c>
      <c r="E80" s="231" t="s">
        <v>42</v>
      </c>
      <c r="F80" s="231" t="s">
        <v>43</v>
      </c>
      <c r="G80" s="211">
        <f aca="true" t="shared" si="11" ref="G80:K81">G81</f>
        <v>54.400000000000006</v>
      </c>
      <c r="H80" s="211"/>
      <c r="I80" s="61">
        <f t="shared" si="10"/>
        <v>0</v>
      </c>
      <c r="J80" s="211">
        <f t="shared" si="11"/>
        <v>0</v>
      </c>
      <c r="K80" s="211">
        <f t="shared" si="11"/>
        <v>0</v>
      </c>
      <c r="L80" s="216">
        <f t="shared" si="3"/>
        <v>0</v>
      </c>
    </row>
    <row r="81" spans="1:12" s="199" customFormat="1" ht="17.25" customHeight="1" hidden="1">
      <c r="A81" s="244" t="s">
        <v>57</v>
      </c>
      <c r="B81" s="229" t="s">
        <v>80</v>
      </c>
      <c r="C81" s="230" t="s">
        <v>17</v>
      </c>
      <c r="D81" s="230" t="s">
        <v>18</v>
      </c>
      <c r="E81" s="230" t="s">
        <v>317</v>
      </c>
      <c r="F81" s="230" t="s">
        <v>43</v>
      </c>
      <c r="G81" s="216">
        <f t="shared" si="11"/>
        <v>54.400000000000006</v>
      </c>
      <c r="H81" s="216"/>
      <c r="I81" s="61">
        <f t="shared" si="10"/>
        <v>0</v>
      </c>
      <c r="J81" s="216">
        <f t="shared" si="11"/>
        <v>0</v>
      </c>
      <c r="K81" s="216">
        <f t="shared" si="11"/>
        <v>0</v>
      </c>
      <c r="L81" s="216">
        <f t="shared" si="3"/>
        <v>0</v>
      </c>
    </row>
    <row r="82" spans="1:12" s="199" customFormat="1" ht="39.75" customHeight="1" hidden="1">
      <c r="A82" s="245" t="s">
        <v>61</v>
      </c>
      <c r="B82" s="229" t="s">
        <v>80</v>
      </c>
      <c r="C82" s="230" t="s">
        <v>17</v>
      </c>
      <c r="D82" s="230" t="s">
        <v>18</v>
      </c>
      <c r="E82" s="230" t="s">
        <v>318</v>
      </c>
      <c r="F82" s="230" t="s">
        <v>43</v>
      </c>
      <c r="G82" s="216">
        <f>G86+G87</f>
        <v>54.400000000000006</v>
      </c>
      <c r="H82" s="216"/>
      <c r="I82" s="61">
        <f t="shared" si="10"/>
        <v>0</v>
      </c>
      <c r="J82" s="216">
        <f>J86+J87</f>
        <v>0</v>
      </c>
      <c r="K82" s="216">
        <f>K86+K87</f>
        <v>0</v>
      </c>
      <c r="L82" s="216">
        <f t="shared" si="3"/>
        <v>0</v>
      </c>
    </row>
    <row r="83" spans="1:12" s="199" customFormat="1" ht="25.5" customHeight="1" hidden="1">
      <c r="A83" s="232" t="s">
        <v>70</v>
      </c>
      <c r="B83" s="229" t="s">
        <v>80</v>
      </c>
      <c r="C83" s="230" t="s">
        <v>19</v>
      </c>
      <c r="D83" s="230" t="s">
        <v>56</v>
      </c>
      <c r="E83" s="230" t="s">
        <v>42</v>
      </c>
      <c r="F83" s="230" t="s">
        <v>43</v>
      </c>
      <c r="G83" s="211">
        <f aca="true" t="shared" si="12" ref="G83:K84">G84</f>
        <v>0</v>
      </c>
      <c r="H83" s="211"/>
      <c r="I83" s="61">
        <f t="shared" si="10"/>
        <v>0</v>
      </c>
      <c r="J83" s="211">
        <f t="shared" si="12"/>
        <v>0</v>
      </c>
      <c r="K83" s="211">
        <f t="shared" si="12"/>
        <v>0</v>
      </c>
      <c r="L83" s="216">
        <f t="shared" si="3"/>
        <v>0</v>
      </c>
    </row>
    <row r="84" spans="1:12" s="199" customFormat="1" ht="25.5" customHeight="1" hidden="1">
      <c r="A84" s="227" t="s">
        <v>113</v>
      </c>
      <c r="B84" s="229" t="s">
        <v>80</v>
      </c>
      <c r="C84" s="230" t="s">
        <v>19</v>
      </c>
      <c r="D84" s="230" t="s">
        <v>56</v>
      </c>
      <c r="E84" s="230" t="s">
        <v>101</v>
      </c>
      <c r="F84" s="230" t="s">
        <v>43</v>
      </c>
      <c r="G84" s="216">
        <f t="shared" si="12"/>
        <v>0</v>
      </c>
      <c r="H84" s="216"/>
      <c r="I84" s="61">
        <f t="shared" si="10"/>
        <v>0</v>
      </c>
      <c r="J84" s="216">
        <f t="shared" si="12"/>
        <v>0</v>
      </c>
      <c r="K84" s="216">
        <f t="shared" si="12"/>
        <v>0</v>
      </c>
      <c r="L84" s="216">
        <f t="shared" si="3"/>
        <v>0</v>
      </c>
    </row>
    <row r="85" spans="1:12" s="199" customFormat="1" ht="25.5" customHeight="1" hidden="1">
      <c r="A85" s="227" t="s">
        <v>112</v>
      </c>
      <c r="B85" s="229" t="s">
        <v>80</v>
      </c>
      <c r="C85" s="230" t="s">
        <v>19</v>
      </c>
      <c r="D85" s="230" t="s">
        <v>56</v>
      </c>
      <c r="E85" s="230" t="s">
        <v>101</v>
      </c>
      <c r="F85" s="230" t="s">
        <v>59</v>
      </c>
      <c r="G85" s="216">
        <v>0</v>
      </c>
      <c r="H85" s="216"/>
      <c r="I85" s="61">
        <f t="shared" si="10"/>
        <v>0</v>
      </c>
      <c r="J85" s="216">
        <v>0</v>
      </c>
      <c r="K85" s="216">
        <v>0</v>
      </c>
      <c r="L85" s="216">
        <f t="shared" si="3"/>
        <v>0</v>
      </c>
    </row>
    <row r="86" spans="1:12" s="199" customFormat="1" ht="12.75" customHeight="1" hidden="1">
      <c r="A86" s="227" t="s">
        <v>212</v>
      </c>
      <c r="B86" s="229" t="s">
        <v>80</v>
      </c>
      <c r="C86" s="230" t="s">
        <v>17</v>
      </c>
      <c r="D86" s="230" t="s">
        <v>18</v>
      </c>
      <c r="E86" s="230" t="s">
        <v>318</v>
      </c>
      <c r="F86" s="230" t="s">
        <v>132</v>
      </c>
      <c r="G86" s="216">
        <v>52.2</v>
      </c>
      <c r="H86" s="216"/>
      <c r="I86" s="61">
        <f t="shared" si="10"/>
        <v>0</v>
      </c>
      <c r="J86" s="216">
        <v>0</v>
      </c>
      <c r="K86" s="216"/>
      <c r="L86" s="216">
        <f t="shared" si="3"/>
        <v>0</v>
      </c>
    </row>
    <row r="87" spans="1:12" s="199" customFormat="1" ht="12.75" customHeight="1" hidden="1">
      <c r="A87" s="227" t="s">
        <v>213</v>
      </c>
      <c r="B87" s="229" t="s">
        <v>80</v>
      </c>
      <c r="C87" s="230" t="s">
        <v>17</v>
      </c>
      <c r="D87" s="230" t="s">
        <v>18</v>
      </c>
      <c r="E87" s="230" t="s">
        <v>318</v>
      </c>
      <c r="F87" s="230" t="s">
        <v>133</v>
      </c>
      <c r="G87" s="216">
        <v>2.2</v>
      </c>
      <c r="H87" s="216"/>
      <c r="I87" s="61">
        <f t="shared" si="10"/>
        <v>0</v>
      </c>
      <c r="J87" s="216">
        <v>0</v>
      </c>
      <c r="K87" s="216"/>
      <c r="L87" s="216">
        <f t="shared" si="3"/>
        <v>0</v>
      </c>
    </row>
    <row r="88" spans="1:12" s="199" customFormat="1" ht="12.75" customHeight="1" hidden="1">
      <c r="A88" s="232" t="s">
        <v>226</v>
      </c>
      <c r="B88" s="218" t="s">
        <v>80</v>
      </c>
      <c r="C88" s="231" t="s">
        <v>19</v>
      </c>
      <c r="D88" s="231" t="s">
        <v>16</v>
      </c>
      <c r="E88" s="231" t="s">
        <v>42</v>
      </c>
      <c r="F88" s="231" t="s">
        <v>43</v>
      </c>
      <c r="G88" s="211">
        <f aca="true" t="shared" si="13" ref="G88:K91">G89</f>
        <v>477.8</v>
      </c>
      <c r="H88" s="211"/>
      <c r="I88" s="61">
        <f t="shared" si="10"/>
        <v>0</v>
      </c>
      <c r="J88" s="211">
        <f t="shared" si="13"/>
        <v>0</v>
      </c>
      <c r="K88" s="211">
        <f t="shared" si="13"/>
        <v>0</v>
      </c>
      <c r="L88" s="216">
        <f t="shared" si="3"/>
        <v>0</v>
      </c>
    </row>
    <row r="89" spans="1:12" s="199" customFormat="1" ht="12.75" customHeight="1" hidden="1">
      <c r="A89" s="227" t="s">
        <v>198</v>
      </c>
      <c r="B89" s="229" t="s">
        <v>80</v>
      </c>
      <c r="C89" s="230" t="s">
        <v>19</v>
      </c>
      <c r="D89" s="230" t="s">
        <v>197</v>
      </c>
      <c r="E89" s="230" t="s">
        <v>42</v>
      </c>
      <c r="F89" s="230" t="s">
        <v>43</v>
      </c>
      <c r="G89" s="216">
        <f t="shared" si="13"/>
        <v>477.8</v>
      </c>
      <c r="H89" s="216"/>
      <c r="I89" s="61">
        <f t="shared" si="10"/>
        <v>0</v>
      </c>
      <c r="J89" s="216">
        <f t="shared" si="13"/>
        <v>0</v>
      </c>
      <c r="K89" s="216">
        <f t="shared" si="13"/>
        <v>0</v>
      </c>
      <c r="L89" s="216">
        <f t="shared" si="3"/>
        <v>0</v>
      </c>
    </row>
    <row r="90" spans="1:12" s="199" customFormat="1" ht="12.75" customHeight="1" hidden="1">
      <c r="A90" s="227" t="s">
        <v>225</v>
      </c>
      <c r="B90" s="229" t="s">
        <v>80</v>
      </c>
      <c r="C90" s="230" t="s">
        <v>19</v>
      </c>
      <c r="D90" s="230" t="s">
        <v>197</v>
      </c>
      <c r="E90" s="230" t="s">
        <v>224</v>
      </c>
      <c r="F90" s="230" t="s">
        <v>43</v>
      </c>
      <c r="G90" s="216">
        <f t="shared" si="13"/>
        <v>477.8</v>
      </c>
      <c r="H90" s="216"/>
      <c r="I90" s="61">
        <f t="shared" si="10"/>
        <v>0</v>
      </c>
      <c r="J90" s="216">
        <f t="shared" si="13"/>
        <v>0</v>
      </c>
      <c r="K90" s="216">
        <f t="shared" si="13"/>
        <v>0</v>
      </c>
      <c r="L90" s="216">
        <f t="shared" si="3"/>
        <v>0</v>
      </c>
    </row>
    <row r="91" spans="1:12" s="199" customFormat="1" ht="12.75" customHeight="1" hidden="1">
      <c r="A91" s="227" t="s">
        <v>223</v>
      </c>
      <c r="B91" s="229" t="s">
        <v>80</v>
      </c>
      <c r="C91" s="230" t="s">
        <v>19</v>
      </c>
      <c r="D91" s="230" t="s">
        <v>197</v>
      </c>
      <c r="E91" s="230" t="s">
        <v>222</v>
      </c>
      <c r="F91" s="230" t="s">
        <v>43</v>
      </c>
      <c r="G91" s="216">
        <f t="shared" si="13"/>
        <v>477.8</v>
      </c>
      <c r="H91" s="216"/>
      <c r="I91" s="61">
        <f t="shared" si="10"/>
        <v>0</v>
      </c>
      <c r="J91" s="216">
        <f t="shared" si="13"/>
        <v>0</v>
      </c>
      <c r="K91" s="216">
        <f t="shared" si="13"/>
        <v>0</v>
      </c>
      <c r="L91" s="216">
        <f t="shared" si="3"/>
        <v>0</v>
      </c>
    </row>
    <row r="92" spans="1:12" s="199" customFormat="1" ht="48.75" customHeight="1" hidden="1">
      <c r="A92" s="227" t="s">
        <v>213</v>
      </c>
      <c r="B92" s="229" t="s">
        <v>80</v>
      </c>
      <c r="C92" s="230" t="s">
        <v>19</v>
      </c>
      <c r="D92" s="230" t="s">
        <v>197</v>
      </c>
      <c r="E92" s="230" t="s">
        <v>222</v>
      </c>
      <c r="F92" s="230" t="s">
        <v>133</v>
      </c>
      <c r="G92" s="216">
        <v>477.8</v>
      </c>
      <c r="H92" s="216"/>
      <c r="I92" s="61">
        <f t="shared" si="10"/>
        <v>0</v>
      </c>
      <c r="J92" s="216">
        <v>0</v>
      </c>
      <c r="K92" s="216"/>
      <c r="L92" s="216">
        <f t="shared" si="3"/>
        <v>0</v>
      </c>
    </row>
    <row r="93" spans="1:12" s="199" customFormat="1" ht="12.75" customHeight="1" hidden="1">
      <c r="A93" s="232" t="s">
        <v>46</v>
      </c>
      <c r="B93" s="229" t="s">
        <v>80</v>
      </c>
      <c r="C93" s="230" t="s">
        <v>20</v>
      </c>
      <c r="D93" s="230" t="s">
        <v>20</v>
      </c>
      <c r="E93" s="230" t="s">
        <v>42</v>
      </c>
      <c r="F93" s="230" t="s">
        <v>43</v>
      </c>
      <c r="G93" s="211">
        <f>G94</f>
        <v>93.03999999999999</v>
      </c>
      <c r="H93" s="211"/>
      <c r="I93" s="61">
        <f t="shared" si="10"/>
        <v>83.64</v>
      </c>
      <c r="J93" s="211">
        <f>J95+J96</f>
        <v>83.64</v>
      </c>
      <c r="K93" s="211">
        <f>K95+K96</f>
        <v>83.64</v>
      </c>
      <c r="L93" s="216">
        <f t="shared" si="3"/>
        <v>167.28</v>
      </c>
    </row>
    <row r="94" spans="1:12" s="199" customFormat="1" ht="25.5" customHeight="1" hidden="1">
      <c r="A94" s="227" t="s">
        <v>47</v>
      </c>
      <c r="B94" s="229" t="s">
        <v>80</v>
      </c>
      <c r="C94" s="230" t="s">
        <v>20</v>
      </c>
      <c r="D94" s="230" t="s">
        <v>20</v>
      </c>
      <c r="E94" s="230" t="s">
        <v>90</v>
      </c>
      <c r="F94" s="230" t="s">
        <v>43</v>
      </c>
      <c r="G94" s="216">
        <f>G95+G96</f>
        <v>93.03999999999999</v>
      </c>
      <c r="H94" s="216"/>
      <c r="I94" s="61">
        <f t="shared" si="10"/>
        <v>83.64</v>
      </c>
      <c r="J94" s="216">
        <f>J95+J96</f>
        <v>83.64</v>
      </c>
      <c r="K94" s="216">
        <f>K95+K96</f>
        <v>83.64</v>
      </c>
      <c r="L94" s="216">
        <f t="shared" si="3"/>
        <v>167.28</v>
      </c>
    </row>
    <row r="95" spans="1:12" s="199" customFormat="1" ht="12.75" customHeight="1" hidden="1">
      <c r="A95" s="227" t="s">
        <v>134</v>
      </c>
      <c r="B95" s="229" t="s">
        <v>80</v>
      </c>
      <c r="C95" s="230" t="s">
        <v>20</v>
      </c>
      <c r="D95" s="230" t="s">
        <v>20</v>
      </c>
      <c r="E95" s="230" t="s">
        <v>90</v>
      </c>
      <c r="F95" s="230" t="s">
        <v>132</v>
      </c>
      <c r="G95" s="216">
        <v>78.97</v>
      </c>
      <c r="H95" s="216"/>
      <c r="I95" s="61">
        <f t="shared" si="10"/>
        <v>81.14</v>
      </c>
      <c r="J95" s="216">
        <v>81.14</v>
      </c>
      <c r="K95" s="216">
        <v>81.14</v>
      </c>
      <c r="L95" s="216">
        <f t="shared" si="3"/>
        <v>162.28</v>
      </c>
    </row>
    <row r="96" spans="1:12" s="199" customFormat="1" ht="25.5" customHeight="1" hidden="1">
      <c r="A96" s="227" t="s">
        <v>135</v>
      </c>
      <c r="B96" s="229" t="s">
        <v>80</v>
      </c>
      <c r="C96" s="230" t="s">
        <v>20</v>
      </c>
      <c r="D96" s="230" t="s">
        <v>20</v>
      </c>
      <c r="E96" s="230" t="s">
        <v>90</v>
      </c>
      <c r="F96" s="230" t="s">
        <v>133</v>
      </c>
      <c r="G96" s="216">
        <v>14.07</v>
      </c>
      <c r="H96" s="216"/>
      <c r="I96" s="61">
        <f t="shared" si="10"/>
        <v>2.5</v>
      </c>
      <c r="J96" s="216">
        <v>2.5</v>
      </c>
      <c r="K96" s="216">
        <v>2.5</v>
      </c>
      <c r="L96" s="216">
        <f t="shared" si="3"/>
        <v>5</v>
      </c>
    </row>
    <row r="97" spans="1:13" s="199" customFormat="1" ht="12.75" customHeight="1" hidden="1">
      <c r="A97" s="246" t="s">
        <v>63</v>
      </c>
      <c r="B97" s="218" t="s">
        <v>80</v>
      </c>
      <c r="C97" s="218" t="s">
        <v>23</v>
      </c>
      <c r="D97" s="218" t="s">
        <v>16</v>
      </c>
      <c r="E97" s="218" t="s">
        <v>42</v>
      </c>
      <c r="F97" s="218" t="s">
        <v>43</v>
      </c>
      <c r="G97" s="211">
        <f>G98+G115+G107</f>
        <v>524.72</v>
      </c>
      <c r="H97" s="211"/>
      <c r="I97" s="61">
        <f t="shared" si="10"/>
        <v>946.44</v>
      </c>
      <c r="J97" s="211">
        <f>J98+J115+J107</f>
        <v>946.44</v>
      </c>
      <c r="K97" s="211">
        <f>K98+K115+K107</f>
        <v>-946.44</v>
      </c>
      <c r="L97" s="216">
        <f aca="true" t="shared" si="14" ref="L97:L177">J97+K97</f>
        <v>0</v>
      </c>
      <c r="M97" s="200"/>
    </row>
    <row r="98" spans="1:13" s="199" customFormat="1" ht="12.75" customHeight="1" hidden="1">
      <c r="A98" s="247" t="s">
        <v>231</v>
      </c>
      <c r="B98" s="229" t="s">
        <v>80</v>
      </c>
      <c r="C98" s="229" t="s">
        <v>23</v>
      </c>
      <c r="D98" s="229" t="s">
        <v>17</v>
      </c>
      <c r="E98" s="229" t="s">
        <v>42</v>
      </c>
      <c r="F98" s="229" t="s">
        <v>43</v>
      </c>
      <c r="G98" s="216">
        <f aca="true" t="shared" si="15" ref="G98:K99">G99</f>
        <v>424.6</v>
      </c>
      <c r="H98" s="216"/>
      <c r="I98" s="61">
        <f t="shared" si="10"/>
        <v>0</v>
      </c>
      <c r="J98" s="216">
        <f t="shared" si="15"/>
        <v>0</v>
      </c>
      <c r="K98" s="216">
        <f t="shared" si="15"/>
        <v>0</v>
      </c>
      <c r="L98" s="216">
        <f t="shared" si="14"/>
        <v>0</v>
      </c>
      <c r="M98" s="200"/>
    </row>
    <row r="99" spans="1:13" s="199" customFormat="1" ht="13.5" customHeight="1" hidden="1">
      <c r="A99" s="247" t="s">
        <v>229</v>
      </c>
      <c r="B99" s="229" t="s">
        <v>80</v>
      </c>
      <c r="C99" s="229" t="s">
        <v>23</v>
      </c>
      <c r="D99" s="229" t="s">
        <v>17</v>
      </c>
      <c r="E99" s="229" t="s">
        <v>230</v>
      </c>
      <c r="F99" s="229" t="s">
        <v>43</v>
      </c>
      <c r="G99" s="216">
        <f t="shared" si="15"/>
        <v>424.6</v>
      </c>
      <c r="H99" s="216"/>
      <c r="I99" s="61">
        <f t="shared" si="10"/>
        <v>0</v>
      </c>
      <c r="J99" s="216">
        <f t="shared" si="15"/>
        <v>0</v>
      </c>
      <c r="K99" s="216">
        <f t="shared" si="15"/>
        <v>0</v>
      </c>
      <c r="L99" s="216">
        <f t="shared" si="14"/>
        <v>0</v>
      </c>
      <c r="M99" s="200"/>
    </row>
    <row r="100" spans="1:13" s="199" customFormat="1" ht="26.25" customHeight="1" hidden="1">
      <c r="A100" s="247" t="s">
        <v>228</v>
      </c>
      <c r="B100" s="229" t="s">
        <v>80</v>
      </c>
      <c r="C100" s="229" t="s">
        <v>23</v>
      </c>
      <c r="D100" s="229" t="s">
        <v>17</v>
      </c>
      <c r="E100" s="229" t="s">
        <v>91</v>
      </c>
      <c r="F100" s="229" t="s">
        <v>43</v>
      </c>
      <c r="G100" s="216">
        <f>G101+G102</f>
        <v>424.6</v>
      </c>
      <c r="H100" s="216"/>
      <c r="I100" s="61">
        <f t="shared" si="10"/>
        <v>0</v>
      </c>
      <c r="J100" s="216">
        <f>J101+J102</f>
        <v>0</v>
      </c>
      <c r="K100" s="216">
        <f>K101+K102</f>
        <v>0</v>
      </c>
      <c r="L100" s="216">
        <f t="shared" si="14"/>
        <v>0</v>
      </c>
      <c r="M100" s="200"/>
    </row>
    <row r="101" spans="1:13" s="199" customFormat="1" ht="38.25" customHeight="1" hidden="1">
      <c r="A101" s="227" t="s">
        <v>212</v>
      </c>
      <c r="B101" s="229" t="s">
        <v>80</v>
      </c>
      <c r="C101" s="229" t="s">
        <v>23</v>
      </c>
      <c r="D101" s="229" t="s">
        <v>17</v>
      </c>
      <c r="E101" s="229" t="s">
        <v>91</v>
      </c>
      <c r="F101" s="229" t="s">
        <v>132</v>
      </c>
      <c r="G101" s="216">
        <v>252.14</v>
      </c>
      <c r="H101" s="216"/>
      <c r="I101" s="61">
        <f t="shared" si="10"/>
        <v>0</v>
      </c>
      <c r="J101" s="216">
        <v>0</v>
      </c>
      <c r="K101" s="216"/>
      <c r="L101" s="216">
        <f t="shared" si="14"/>
        <v>0</v>
      </c>
      <c r="M101" s="200"/>
    </row>
    <row r="102" spans="1:13" s="199" customFormat="1" ht="36" customHeight="1" hidden="1">
      <c r="A102" s="227" t="s">
        <v>213</v>
      </c>
      <c r="B102" s="229" t="s">
        <v>80</v>
      </c>
      <c r="C102" s="229" t="s">
        <v>23</v>
      </c>
      <c r="D102" s="229" t="s">
        <v>17</v>
      </c>
      <c r="E102" s="229" t="s">
        <v>91</v>
      </c>
      <c r="F102" s="229" t="s">
        <v>133</v>
      </c>
      <c r="G102" s="216">
        <v>172.46</v>
      </c>
      <c r="H102" s="216"/>
      <c r="I102" s="61">
        <f t="shared" si="10"/>
        <v>0</v>
      </c>
      <c r="J102" s="216">
        <v>0</v>
      </c>
      <c r="K102" s="216"/>
      <c r="L102" s="216">
        <f t="shared" si="14"/>
        <v>0</v>
      </c>
      <c r="M102" s="200"/>
    </row>
    <row r="103" spans="1:13" s="199" customFormat="1" ht="25.5" customHeight="1" hidden="1">
      <c r="A103" s="227" t="s">
        <v>181</v>
      </c>
      <c r="B103" s="229" t="s">
        <v>80</v>
      </c>
      <c r="C103" s="229" t="s">
        <v>23</v>
      </c>
      <c r="D103" s="229" t="s">
        <v>17</v>
      </c>
      <c r="E103" s="229" t="s">
        <v>179</v>
      </c>
      <c r="F103" s="229" t="s">
        <v>43</v>
      </c>
      <c r="G103" s="216"/>
      <c r="H103" s="216"/>
      <c r="I103" s="61">
        <f t="shared" si="10"/>
        <v>30</v>
      </c>
      <c r="J103" s="216">
        <f>J104</f>
        <v>30</v>
      </c>
      <c r="K103" s="216">
        <f>K104</f>
        <v>31</v>
      </c>
      <c r="L103" s="216">
        <f t="shared" si="14"/>
        <v>61</v>
      </c>
      <c r="M103" s="200"/>
    </row>
    <row r="104" spans="1:13" s="199" customFormat="1" ht="25.5" customHeight="1" hidden="1">
      <c r="A104" s="227" t="s">
        <v>182</v>
      </c>
      <c r="B104" s="229" t="s">
        <v>180</v>
      </c>
      <c r="C104" s="229" t="s">
        <v>23</v>
      </c>
      <c r="D104" s="229" t="s">
        <v>17</v>
      </c>
      <c r="E104" s="229" t="s">
        <v>179</v>
      </c>
      <c r="F104" s="229" t="s">
        <v>133</v>
      </c>
      <c r="G104" s="216"/>
      <c r="H104" s="216"/>
      <c r="I104" s="61">
        <f t="shared" si="10"/>
        <v>30</v>
      </c>
      <c r="J104" s="216">
        <v>30</v>
      </c>
      <c r="K104" s="216">
        <v>31</v>
      </c>
      <c r="L104" s="216">
        <f t="shared" si="14"/>
        <v>61</v>
      </c>
      <c r="M104" s="200"/>
    </row>
    <row r="105" spans="1:12" s="199" customFormat="1" ht="12.75" customHeight="1" hidden="1">
      <c r="A105" s="248" t="s">
        <v>63</v>
      </c>
      <c r="B105" s="229" t="s">
        <v>80</v>
      </c>
      <c r="C105" s="230" t="s">
        <v>23</v>
      </c>
      <c r="D105" s="230" t="s">
        <v>16</v>
      </c>
      <c r="E105" s="230" t="s">
        <v>42</v>
      </c>
      <c r="F105" s="230" t="s">
        <v>43</v>
      </c>
      <c r="G105" s="211">
        <f>G118</f>
        <v>100.12</v>
      </c>
      <c r="H105" s="211"/>
      <c r="I105" s="61">
        <f t="shared" si="10"/>
        <v>0</v>
      </c>
      <c r="J105" s="211">
        <f>J118</f>
        <v>0</v>
      </c>
      <c r="K105" s="211">
        <f>K118</f>
        <v>0</v>
      </c>
      <c r="L105" s="216">
        <f t="shared" si="14"/>
        <v>0</v>
      </c>
    </row>
    <row r="106" spans="1:12" s="199" customFormat="1" ht="12.75" customHeight="1" hidden="1">
      <c r="A106" s="227"/>
      <c r="B106" s="229" t="s">
        <v>80</v>
      </c>
      <c r="C106" s="230" t="s">
        <v>23</v>
      </c>
      <c r="D106" s="230" t="s">
        <v>18</v>
      </c>
      <c r="E106" s="230" t="s">
        <v>129</v>
      </c>
      <c r="F106" s="230" t="s">
        <v>43</v>
      </c>
      <c r="G106" s="216" t="e">
        <f>#REF!</f>
        <v>#REF!</v>
      </c>
      <c r="H106" s="216"/>
      <c r="I106" s="61" t="e">
        <f t="shared" si="10"/>
        <v>#REF!</v>
      </c>
      <c r="J106" s="216" t="e">
        <f>#REF!</f>
        <v>#REF!</v>
      </c>
      <c r="K106" s="216" t="e">
        <f>#REF!</f>
        <v>#REF!</v>
      </c>
      <c r="L106" s="216" t="e">
        <f t="shared" si="14"/>
        <v>#REF!</v>
      </c>
    </row>
    <row r="107" spans="1:12" s="201" customFormat="1" ht="36.75" customHeight="1" hidden="1">
      <c r="A107" s="238" t="s">
        <v>314</v>
      </c>
      <c r="B107" s="229" t="s">
        <v>80</v>
      </c>
      <c r="C107" s="230" t="s">
        <v>23</v>
      </c>
      <c r="D107" s="230" t="s">
        <v>18</v>
      </c>
      <c r="E107" s="230" t="s">
        <v>308</v>
      </c>
      <c r="F107" s="230" t="s">
        <v>43</v>
      </c>
      <c r="G107" s="216">
        <f>G112</f>
        <v>0</v>
      </c>
      <c r="H107" s="216"/>
      <c r="I107" s="61">
        <f t="shared" si="10"/>
        <v>473.22</v>
      </c>
      <c r="J107" s="216">
        <f>J112</f>
        <v>473.22</v>
      </c>
      <c r="K107" s="216">
        <f>K112</f>
        <v>-473.22</v>
      </c>
      <c r="L107" s="216">
        <f t="shared" si="14"/>
        <v>0</v>
      </c>
    </row>
    <row r="108" spans="1:12" s="201" customFormat="1" ht="51.75" customHeight="1" hidden="1">
      <c r="A108" s="198" t="s">
        <v>396</v>
      </c>
      <c r="B108" s="218" t="s">
        <v>80</v>
      </c>
      <c r="C108" s="218" t="s">
        <v>19</v>
      </c>
      <c r="D108" s="218" t="s">
        <v>56</v>
      </c>
      <c r="E108" s="218" t="s">
        <v>374</v>
      </c>
      <c r="F108" s="218" t="s">
        <v>43</v>
      </c>
      <c r="G108" s="216"/>
      <c r="H108" s="216"/>
      <c r="I108" s="61">
        <f t="shared" si="10"/>
        <v>0</v>
      </c>
      <c r="J108" s="211">
        <f>J109</f>
        <v>0</v>
      </c>
      <c r="K108" s="211">
        <f aca="true" t="shared" si="16" ref="K108:K115">L108-J108</f>
        <v>152.41</v>
      </c>
      <c r="L108" s="211">
        <f>L109</f>
        <v>152.41</v>
      </c>
    </row>
    <row r="109" spans="1:12" s="201" customFormat="1" ht="90.75" customHeight="1" hidden="1">
      <c r="A109" s="234" t="s">
        <v>397</v>
      </c>
      <c r="B109" s="229" t="s">
        <v>80</v>
      </c>
      <c r="C109" s="229" t="s">
        <v>19</v>
      </c>
      <c r="D109" s="229" t="s">
        <v>56</v>
      </c>
      <c r="E109" s="229" t="s">
        <v>376</v>
      </c>
      <c r="F109" s="229" t="s">
        <v>43</v>
      </c>
      <c r="G109" s="216"/>
      <c r="H109" s="216"/>
      <c r="I109" s="61">
        <f t="shared" si="10"/>
        <v>0</v>
      </c>
      <c r="J109" s="216">
        <f>J110+J111</f>
        <v>0</v>
      </c>
      <c r="K109" s="216">
        <f t="shared" si="16"/>
        <v>152.41</v>
      </c>
      <c r="L109" s="216">
        <f>L110+L111</f>
        <v>152.41</v>
      </c>
    </row>
    <row r="110" spans="1:12" s="201" customFormat="1" ht="28.5" customHeight="1" hidden="1">
      <c r="A110" s="234" t="s">
        <v>392</v>
      </c>
      <c r="B110" s="229" t="s">
        <v>80</v>
      </c>
      <c r="C110" s="229" t="s">
        <v>19</v>
      </c>
      <c r="D110" s="229" t="s">
        <v>56</v>
      </c>
      <c r="E110" s="229" t="s">
        <v>376</v>
      </c>
      <c r="F110" s="229" t="s">
        <v>132</v>
      </c>
      <c r="G110" s="216"/>
      <c r="H110" s="216"/>
      <c r="I110" s="61">
        <f t="shared" si="10"/>
        <v>0</v>
      </c>
      <c r="J110" s="216"/>
      <c r="K110" s="216">
        <f t="shared" si="16"/>
        <v>117.06</v>
      </c>
      <c r="L110" s="216">
        <v>117.06</v>
      </c>
    </row>
    <row r="111" spans="1:12" s="201" customFormat="1" ht="51" customHeight="1" hidden="1">
      <c r="A111" s="213" t="s">
        <v>390</v>
      </c>
      <c r="B111" s="229"/>
      <c r="C111" s="229" t="s">
        <v>19</v>
      </c>
      <c r="D111" s="229" t="s">
        <v>56</v>
      </c>
      <c r="E111" s="229" t="s">
        <v>376</v>
      </c>
      <c r="F111" s="229" t="s">
        <v>388</v>
      </c>
      <c r="G111" s="216"/>
      <c r="H111" s="216"/>
      <c r="I111" s="61">
        <f t="shared" si="10"/>
        <v>0</v>
      </c>
      <c r="J111" s="216"/>
      <c r="K111" s="216">
        <f t="shared" si="16"/>
        <v>35.35</v>
      </c>
      <c r="L111" s="216">
        <v>35.35</v>
      </c>
    </row>
    <row r="112" spans="1:12" s="199" customFormat="1" ht="26.25" customHeight="1" hidden="1">
      <c r="A112" s="249" t="s">
        <v>294</v>
      </c>
      <c r="B112" s="218" t="s">
        <v>80</v>
      </c>
      <c r="C112" s="231" t="s">
        <v>23</v>
      </c>
      <c r="D112" s="231" t="s">
        <v>16</v>
      </c>
      <c r="E112" s="231" t="s">
        <v>42</v>
      </c>
      <c r="F112" s="231" t="s">
        <v>43</v>
      </c>
      <c r="G112" s="211">
        <f>G113</f>
        <v>0</v>
      </c>
      <c r="H112" s="211"/>
      <c r="I112" s="61">
        <f t="shared" si="10"/>
        <v>473.22</v>
      </c>
      <c r="J112" s="211">
        <f>J113</f>
        <v>473.22</v>
      </c>
      <c r="K112" s="211">
        <f t="shared" si="16"/>
        <v>-473.22</v>
      </c>
      <c r="L112" s="211">
        <f>L113</f>
        <v>0</v>
      </c>
    </row>
    <row r="113" spans="1:12" s="199" customFormat="1" ht="26.25" customHeight="1" hidden="1">
      <c r="A113" s="223" t="s">
        <v>295</v>
      </c>
      <c r="B113" s="229" t="s">
        <v>80</v>
      </c>
      <c r="C113" s="230" t="s">
        <v>23</v>
      </c>
      <c r="D113" s="230" t="s">
        <v>18</v>
      </c>
      <c r="E113" s="230" t="s">
        <v>42</v>
      </c>
      <c r="F113" s="230" t="s">
        <v>43</v>
      </c>
      <c r="G113" s="216">
        <f>G114</f>
        <v>0</v>
      </c>
      <c r="H113" s="216"/>
      <c r="I113" s="61">
        <f t="shared" si="10"/>
        <v>473.22</v>
      </c>
      <c r="J113" s="216">
        <f>J114</f>
        <v>473.22</v>
      </c>
      <c r="K113" s="216">
        <f t="shared" si="16"/>
        <v>-473.22</v>
      </c>
      <c r="L113" s="216">
        <f>L114</f>
        <v>0</v>
      </c>
    </row>
    <row r="114" spans="1:12" s="199" customFormat="1" ht="25.5" customHeight="1" hidden="1">
      <c r="A114" s="227" t="s">
        <v>296</v>
      </c>
      <c r="B114" s="229" t="s">
        <v>80</v>
      </c>
      <c r="C114" s="230" t="s">
        <v>23</v>
      </c>
      <c r="D114" s="230" t="s">
        <v>18</v>
      </c>
      <c r="E114" s="230" t="s">
        <v>319</v>
      </c>
      <c r="F114" s="230" t="s">
        <v>43</v>
      </c>
      <c r="G114" s="216">
        <v>0</v>
      </c>
      <c r="H114" s="216"/>
      <c r="I114" s="61">
        <f t="shared" si="10"/>
        <v>473.22</v>
      </c>
      <c r="J114" s="216">
        <f>J115</f>
        <v>473.22</v>
      </c>
      <c r="K114" s="216">
        <f t="shared" si="16"/>
        <v>-473.22</v>
      </c>
      <c r="L114" s="216">
        <f>L115</f>
        <v>0</v>
      </c>
    </row>
    <row r="115" spans="1:12" s="199" customFormat="1" ht="12.75" customHeight="1" hidden="1">
      <c r="A115" s="227" t="s">
        <v>128</v>
      </c>
      <c r="B115" s="229" t="s">
        <v>80</v>
      </c>
      <c r="C115" s="230" t="s">
        <v>23</v>
      </c>
      <c r="D115" s="230" t="s">
        <v>18</v>
      </c>
      <c r="E115" s="230" t="s">
        <v>319</v>
      </c>
      <c r="F115" s="230" t="s">
        <v>133</v>
      </c>
      <c r="G115" s="216">
        <f aca="true" t="shared" si="17" ref="G115:K117">G116</f>
        <v>100.12</v>
      </c>
      <c r="H115" s="216"/>
      <c r="I115" s="61">
        <f t="shared" si="10"/>
        <v>473.22</v>
      </c>
      <c r="J115" s="216">
        <v>473.22</v>
      </c>
      <c r="K115" s="216">
        <f t="shared" si="16"/>
        <v>-473.22</v>
      </c>
      <c r="L115" s="216">
        <v>0</v>
      </c>
    </row>
    <row r="116" spans="1:12" s="199" customFormat="1" ht="12.75" customHeight="1" hidden="1">
      <c r="A116" s="227" t="s">
        <v>128</v>
      </c>
      <c r="B116" s="229" t="s">
        <v>80</v>
      </c>
      <c r="C116" s="230" t="s">
        <v>23</v>
      </c>
      <c r="D116" s="230" t="s">
        <v>18</v>
      </c>
      <c r="E116" s="230" t="s">
        <v>227</v>
      </c>
      <c r="F116" s="230" t="s">
        <v>43</v>
      </c>
      <c r="G116" s="216">
        <f t="shared" si="17"/>
        <v>100.12</v>
      </c>
      <c r="H116" s="216"/>
      <c r="I116" s="61">
        <f t="shared" si="10"/>
        <v>0</v>
      </c>
      <c r="J116" s="216">
        <f t="shared" si="17"/>
        <v>0</v>
      </c>
      <c r="K116" s="216">
        <f t="shared" si="17"/>
        <v>0</v>
      </c>
      <c r="L116" s="216">
        <f t="shared" si="14"/>
        <v>0</v>
      </c>
    </row>
    <row r="117" spans="1:12" s="199" customFormat="1" ht="22.5" customHeight="1" hidden="1">
      <c r="A117" s="227" t="s">
        <v>245</v>
      </c>
      <c r="B117" s="229" t="s">
        <v>80</v>
      </c>
      <c r="C117" s="230" t="s">
        <v>23</v>
      </c>
      <c r="D117" s="230" t="s">
        <v>18</v>
      </c>
      <c r="E117" s="230" t="s">
        <v>129</v>
      </c>
      <c r="F117" s="230" t="s">
        <v>43</v>
      </c>
      <c r="G117" s="216">
        <f t="shared" si="17"/>
        <v>100.12</v>
      </c>
      <c r="H117" s="216"/>
      <c r="I117" s="61">
        <f t="shared" si="10"/>
        <v>0</v>
      </c>
      <c r="J117" s="216">
        <f t="shared" si="17"/>
        <v>0</v>
      </c>
      <c r="K117" s="216">
        <f t="shared" si="17"/>
        <v>0</v>
      </c>
      <c r="L117" s="216">
        <f t="shared" si="14"/>
        <v>0</v>
      </c>
    </row>
    <row r="118" spans="1:12" s="199" customFormat="1" ht="17.25" customHeight="1" hidden="1">
      <c r="A118" s="227" t="s">
        <v>213</v>
      </c>
      <c r="B118" s="229" t="s">
        <v>80</v>
      </c>
      <c r="C118" s="230" t="s">
        <v>23</v>
      </c>
      <c r="D118" s="230" t="s">
        <v>18</v>
      </c>
      <c r="E118" s="230" t="s">
        <v>129</v>
      </c>
      <c r="F118" s="230" t="s">
        <v>133</v>
      </c>
      <c r="G118" s="216">
        <v>100.12</v>
      </c>
      <c r="H118" s="216"/>
      <c r="I118" s="61">
        <f t="shared" si="10"/>
        <v>0</v>
      </c>
      <c r="J118" s="216">
        <v>0</v>
      </c>
      <c r="K118" s="216"/>
      <c r="L118" s="216">
        <f t="shared" si="14"/>
        <v>0</v>
      </c>
    </row>
    <row r="119" spans="1:12" s="199" customFormat="1" ht="37.5" customHeight="1">
      <c r="A119" s="198" t="s">
        <v>294</v>
      </c>
      <c r="B119" s="229" t="s">
        <v>80</v>
      </c>
      <c r="C119" s="218" t="s">
        <v>23</v>
      </c>
      <c r="D119" s="218" t="s">
        <v>16</v>
      </c>
      <c r="E119" s="231" t="s">
        <v>394</v>
      </c>
      <c r="F119" s="231" t="s">
        <v>43</v>
      </c>
      <c r="G119" s="216"/>
      <c r="H119" s="211">
        <f>H120</f>
        <v>373.38</v>
      </c>
      <c r="I119" s="61">
        <f t="shared" si="10"/>
        <v>-225</v>
      </c>
      <c r="J119" s="211">
        <f>J120</f>
        <v>148.38</v>
      </c>
      <c r="K119" s="211">
        <f aca="true" t="shared" si="18" ref="K119:K127">L119-J119</f>
        <v>334.5</v>
      </c>
      <c r="L119" s="211">
        <f>L120</f>
        <v>482.88</v>
      </c>
    </row>
    <row r="120" spans="1:12" s="199" customFormat="1" ht="53.25" customHeight="1">
      <c r="A120" s="223" t="s">
        <v>295</v>
      </c>
      <c r="B120" s="229" t="s">
        <v>80</v>
      </c>
      <c r="C120" s="229" t="s">
        <v>23</v>
      </c>
      <c r="D120" s="229" t="s">
        <v>18</v>
      </c>
      <c r="E120" s="230" t="s">
        <v>356</v>
      </c>
      <c r="F120" s="230" t="s">
        <v>43</v>
      </c>
      <c r="G120" s="216"/>
      <c r="H120" s="216">
        <f>H121</f>
        <v>373.38</v>
      </c>
      <c r="I120" s="25">
        <f t="shared" si="10"/>
        <v>-225</v>
      </c>
      <c r="J120" s="216">
        <f>J121</f>
        <v>148.38</v>
      </c>
      <c r="K120" s="216">
        <f t="shared" si="18"/>
        <v>334.5</v>
      </c>
      <c r="L120" s="216">
        <f>L121</f>
        <v>482.88</v>
      </c>
    </row>
    <row r="121" spans="1:12" s="199" customFormat="1" ht="41.25" customHeight="1">
      <c r="A121" s="234" t="s">
        <v>296</v>
      </c>
      <c r="B121" s="229" t="s">
        <v>80</v>
      </c>
      <c r="C121" s="229" t="s">
        <v>23</v>
      </c>
      <c r="D121" s="229" t="s">
        <v>18</v>
      </c>
      <c r="E121" s="230" t="s">
        <v>356</v>
      </c>
      <c r="F121" s="230" t="s">
        <v>133</v>
      </c>
      <c r="G121" s="216"/>
      <c r="H121" s="216">
        <v>373.38</v>
      </c>
      <c r="I121" s="25">
        <f t="shared" si="10"/>
        <v>-225</v>
      </c>
      <c r="J121" s="216">
        <v>148.38</v>
      </c>
      <c r="K121" s="216">
        <f t="shared" si="18"/>
        <v>334.5</v>
      </c>
      <c r="L121" s="216">
        <v>482.88</v>
      </c>
    </row>
    <row r="122" spans="1:12" s="199" customFormat="1" ht="39" customHeight="1" hidden="1">
      <c r="A122" s="198" t="s">
        <v>322</v>
      </c>
      <c r="B122" s="218" t="s">
        <v>80</v>
      </c>
      <c r="C122" s="231" t="s">
        <v>20</v>
      </c>
      <c r="D122" s="231" t="s">
        <v>16</v>
      </c>
      <c r="E122" s="231" t="s">
        <v>42</v>
      </c>
      <c r="F122" s="231" t="s">
        <v>43</v>
      </c>
      <c r="G122" s="211">
        <f>G123+G128</f>
        <v>89.2</v>
      </c>
      <c r="H122" s="211"/>
      <c r="I122" s="61">
        <f t="shared" si="10"/>
        <v>89.2</v>
      </c>
      <c r="J122" s="211">
        <f>J123+J128</f>
        <v>89.2</v>
      </c>
      <c r="K122" s="211">
        <f t="shared" si="18"/>
        <v>-89.2</v>
      </c>
      <c r="L122" s="216">
        <f>L124</f>
        <v>0</v>
      </c>
    </row>
    <row r="123" spans="1:12" s="199" customFormat="1" ht="11.25" customHeight="1" hidden="1">
      <c r="A123" s="238" t="s">
        <v>314</v>
      </c>
      <c r="B123" s="229" t="s">
        <v>80</v>
      </c>
      <c r="C123" s="230" t="s">
        <v>20</v>
      </c>
      <c r="D123" s="230" t="s">
        <v>16</v>
      </c>
      <c r="E123" s="230" t="s">
        <v>308</v>
      </c>
      <c r="F123" s="230" t="s">
        <v>43</v>
      </c>
      <c r="G123" s="216">
        <f>G124</f>
        <v>0</v>
      </c>
      <c r="H123" s="216"/>
      <c r="I123" s="61">
        <f t="shared" si="10"/>
        <v>89.2</v>
      </c>
      <c r="J123" s="216">
        <f>J124</f>
        <v>89.2</v>
      </c>
      <c r="K123" s="211">
        <f t="shared" si="18"/>
        <v>-91.2</v>
      </c>
      <c r="L123" s="216">
        <f t="shared" si="14"/>
        <v>91.2</v>
      </c>
    </row>
    <row r="124" spans="1:12" s="199" customFormat="1" ht="63.75" customHeight="1" hidden="1">
      <c r="A124" s="234" t="s">
        <v>323</v>
      </c>
      <c r="B124" s="229" t="s">
        <v>80</v>
      </c>
      <c r="C124" s="230" t="s">
        <v>20</v>
      </c>
      <c r="D124" s="230" t="s">
        <v>20</v>
      </c>
      <c r="E124" s="230" t="s">
        <v>42</v>
      </c>
      <c r="F124" s="230" t="s">
        <v>43</v>
      </c>
      <c r="G124" s="216">
        <f>G125</f>
        <v>0</v>
      </c>
      <c r="H124" s="216"/>
      <c r="I124" s="61">
        <f t="shared" si="10"/>
        <v>89.2</v>
      </c>
      <c r="J124" s="216">
        <f>J125</f>
        <v>89.2</v>
      </c>
      <c r="K124" s="216">
        <f t="shared" si="18"/>
        <v>-89.2</v>
      </c>
      <c r="L124" s="216">
        <f>L125</f>
        <v>0</v>
      </c>
    </row>
    <row r="125" spans="1:12" s="199" customFormat="1" ht="39.75" customHeight="1" hidden="1">
      <c r="A125" s="234" t="s">
        <v>212</v>
      </c>
      <c r="B125" s="229" t="s">
        <v>80</v>
      </c>
      <c r="C125" s="230" t="s">
        <v>20</v>
      </c>
      <c r="D125" s="230" t="s">
        <v>20</v>
      </c>
      <c r="E125" s="230" t="s">
        <v>321</v>
      </c>
      <c r="F125" s="230" t="s">
        <v>43</v>
      </c>
      <c r="G125" s="216">
        <f>G126+G127</f>
        <v>0</v>
      </c>
      <c r="H125" s="216"/>
      <c r="I125" s="61">
        <f t="shared" si="10"/>
        <v>89.2</v>
      </c>
      <c r="J125" s="216">
        <f>J126+J127</f>
        <v>89.2</v>
      </c>
      <c r="K125" s="216">
        <f t="shared" si="18"/>
        <v>-89.2</v>
      </c>
      <c r="L125" s="216">
        <f>L126+L127</f>
        <v>0</v>
      </c>
    </row>
    <row r="126" spans="1:12" s="199" customFormat="1" ht="37.5" customHeight="1" hidden="1">
      <c r="A126" s="234" t="s">
        <v>212</v>
      </c>
      <c r="B126" s="229" t="s">
        <v>80</v>
      </c>
      <c r="C126" s="230" t="s">
        <v>20</v>
      </c>
      <c r="D126" s="230" t="s">
        <v>20</v>
      </c>
      <c r="E126" s="230" t="s">
        <v>321</v>
      </c>
      <c r="F126" s="230" t="s">
        <v>132</v>
      </c>
      <c r="G126" s="216">
        <v>0</v>
      </c>
      <c r="H126" s="216"/>
      <c r="I126" s="61">
        <f t="shared" si="10"/>
        <v>88.2</v>
      </c>
      <c r="J126" s="216">
        <v>88.2</v>
      </c>
      <c r="K126" s="216">
        <f t="shared" si="18"/>
        <v>-88.2</v>
      </c>
      <c r="L126" s="216">
        <v>0</v>
      </c>
    </row>
    <row r="127" spans="1:12" s="199" customFormat="1" ht="36" customHeight="1" hidden="1">
      <c r="A127" s="227" t="s">
        <v>277</v>
      </c>
      <c r="B127" s="229" t="s">
        <v>80</v>
      </c>
      <c r="C127" s="230" t="s">
        <v>20</v>
      </c>
      <c r="D127" s="230" t="s">
        <v>20</v>
      </c>
      <c r="E127" s="230" t="s">
        <v>321</v>
      </c>
      <c r="F127" s="230" t="s">
        <v>133</v>
      </c>
      <c r="G127" s="216">
        <v>0</v>
      </c>
      <c r="H127" s="216"/>
      <c r="I127" s="61">
        <f t="shared" si="10"/>
        <v>1</v>
      </c>
      <c r="J127" s="216">
        <v>1</v>
      </c>
      <c r="K127" s="216">
        <f t="shared" si="18"/>
        <v>-1</v>
      </c>
      <c r="L127" s="216">
        <v>0</v>
      </c>
    </row>
    <row r="128" spans="1:12" s="199" customFormat="1" ht="14.25" customHeight="1" hidden="1">
      <c r="A128" s="227" t="s">
        <v>46</v>
      </c>
      <c r="B128" s="229" t="s">
        <v>80</v>
      </c>
      <c r="C128" s="230" t="s">
        <v>20</v>
      </c>
      <c r="D128" s="230" t="s">
        <v>20</v>
      </c>
      <c r="E128" s="230" t="s">
        <v>42</v>
      </c>
      <c r="F128" s="230" t="s">
        <v>43</v>
      </c>
      <c r="G128" s="216">
        <f aca="true" t="shared" si="19" ref="G128:K129">G129</f>
        <v>89.2</v>
      </c>
      <c r="H128" s="216"/>
      <c r="I128" s="61">
        <f t="shared" si="10"/>
        <v>0</v>
      </c>
      <c r="J128" s="216">
        <f t="shared" si="19"/>
        <v>0</v>
      </c>
      <c r="K128" s="216">
        <f t="shared" si="19"/>
        <v>0</v>
      </c>
      <c r="L128" s="216">
        <f t="shared" si="14"/>
        <v>0</v>
      </c>
    </row>
    <row r="129" spans="1:12" s="199" customFormat="1" ht="24.75" customHeight="1" hidden="1">
      <c r="A129" s="227" t="s">
        <v>234</v>
      </c>
      <c r="B129" s="229" t="s">
        <v>80</v>
      </c>
      <c r="C129" s="230" t="s">
        <v>20</v>
      </c>
      <c r="D129" s="230" t="s">
        <v>20</v>
      </c>
      <c r="E129" s="230" t="s">
        <v>233</v>
      </c>
      <c r="F129" s="230" t="s">
        <v>43</v>
      </c>
      <c r="G129" s="216">
        <f t="shared" si="19"/>
        <v>89.2</v>
      </c>
      <c r="H129" s="216"/>
      <c r="I129" s="61">
        <f t="shared" si="10"/>
        <v>0</v>
      </c>
      <c r="J129" s="216">
        <f t="shared" si="19"/>
        <v>0</v>
      </c>
      <c r="K129" s="216">
        <f t="shared" si="19"/>
        <v>0</v>
      </c>
      <c r="L129" s="216">
        <f t="shared" si="14"/>
        <v>0</v>
      </c>
    </row>
    <row r="130" spans="1:12" s="199" customFormat="1" ht="13.5" customHeight="1" hidden="1">
      <c r="A130" s="227" t="s">
        <v>232</v>
      </c>
      <c r="B130" s="229" t="s">
        <v>80</v>
      </c>
      <c r="C130" s="230" t="s">
        <v>20</v>
      </c>
      <c r="D130" s="230" t="s">
        <v>20</v>
      </c>
      <c r="E130" s="230" t="s">
        <v>90</v>
      </c>
      <c r="F130" s="230" t="s">
        <v>43</v>
      </c>
      <c r="G130" s="216">
        <f>G131+G132</f>
        <v>89.2</v>
      </c>
      <c r="H130" s="216"/>
      <c r="I130" s="61">
        <f t="shared" si="10"/>
        <v>0</v>
      </c>
      <c r="J130" s="216">
        <f>J131+J132</f>
        <v>0</v>
      </c>
      <c r="K130" s="216">
        <f>K131+K132</f>
        <v>0</v>
      </c>
      <c r="L130" s="216">
        <f t="shared" si="14"/>
        <v>0</v>
      </c>
    </row>
    <row r="131" spans="1:12" s="199" customFormat="1" ht="36.75" customHeight="1" hidden="1">
      <c r="A131" s="227" t="s">
        <v>212</v>
      </c>
      <c r="B131" s="229" t="s">
        <v>80</v>
      </c>
      <c r="C131" s="230" t="s">
        <v>20</v>
      </c>
      <c r="D131" s="230" t="s">
        <v>20</v>
      </c>
      <c r="E131" s="230" t="s">
        <v>90</v>
      </c>
      <c r="F131" s="230" t="s">
        <v>132</v>
      </c>
      <c r="G131" s="216">
        <v>88.2</v>
      </c>
      <c r="H131" s="216"/>
      <c r="I131" s="61">
        <f t="shared" si="10"/>
        <v>0</v>
      </c>
      <c r="J131" s="216">
        <v>0</v>
      </c>
      <c r="K131" s="216"/>
      <c r="L131" s="216">
        <f t="shared" si="14"/>
        <v>0</v>
      </c>
    </row>
    <row r="132" spans="1:12" s="199" customFormat="1" ht="36" customHeight="1" hidden="1">
      <c r="A132" s="227" t="s">
        <v>213</v>
      </c>
      <c r="B132" s="229" t="s">
        <v>80</v>
      </c>
      <c r="C132" s="230" t="s">
        <v>20</v>
      </c>
      <c r="D132" s="230" t="s">
        <v>20</v>
      </c>
      <c r="E132" s="230" t="s">
        <v>90</v>
      </c>
      <c r="F132" s="230" t="s">
        <v>133</v>
      </c>
      <c r="G132" s="216">
        <v>1</v>
      </c>
      <c r="H132" s="216"/>
      <c r="I132" s="61">
        <f t="shared" si="10"/>
        <v>0</v>
      </c>
      <c r="J132" s="216">
        <v>0</v>
      </c>
      <c r="K132" s="216"/>
      <c r="L132" s="216">
        <f t="shared" si="14"/>
        <v>0</v>
      </c>
    </row>
    <row r="133" spans="1:12" s="199" customFormat="1" ht="66" customHeight="1">
      <c r="A133" s="198" t="s">
        <v>322</v>
      </c>
      <c r="B133" s="218" t="s">
        <v>80</v>
      </c>
      <c r="C133" s="231" t="s">
        <v>20</v>
      </c>
      <c r="D133" s="231" t="s">
        <v>16</v>
      </c>
      <c r="E133" s="231" t="s">
        <v>394</v>
      </c>
      <c r="F133" s="231" t="s">
        <v>43</v>
      </c>
      <c r="G133" s="211"/>
      <c r="H133" s="211">
        <f>H135</f>
        <v>109.23</v>
      </c>
      <c r="I133" s="61">
        <f t="shared" si="10"/>
        <v>-106.23</v>
      </c>
      <c r="J133" s="211">
        <f>J135</f>
        <v>3</v>
      </c>
      <c r="K133" s="211">
        <f aca="true" t="shared" si="20" ref="K133:K138">L133-J133</f>
        <v>104.23</v>
      </c>
      <c r="L133" s="211">
        <f>L135</f>
        <v>107.23</v>
      </c>
    </row>
    <row r="134" spans="1:12" s="199" customFormat="1" ht="36" customHeight="1" hidden="1">
      <c r="A134" s="238"/>
      <c r="B134" s="229"/>
      <c r="C134" s="230"/>
      <c r="D134" s="230"/>
      <c r="E134" s="230"/>
      <c r="F134" s="230"/>
      <c r="G134" s="216"/>
      <c r="H134" s="216"/>
      <c r="I134" s="61">
        <f t="shared" si="10"/>
        <v>0</v>
      </c>
      <c r="J134" s="216"/>
      <c r="K134" s="211">
        <f t="shared" si="20"/>
        <v>0</v>
      </c>
      <c r="L134" s="216"/>
    </row>
    <row r="135" spans="1:12" s="199" customFormat="1" ht="95.25" customHeight="1">
      <c r="A135" s="234" t="s">
        <v>323</v>
      </c>
      <c r="B135" s="229" t="s">
        <v>80</v>
      </c>
      <c r="C135" s="230" t="s">
        <v>20</v>
      </c>
      <c r="D135" s="230" t="s">
        <v>20</v>
      </c>
      <c r="E135" s="230" t="s">
        <v>368</v>
      </c>
      <c r="F135" s="230" t="s">
        <v>43</v>
      </c>
      <c r="G135" s="216"/>
      <c r="H135" s="216">
        <f>H136+H137+H138</f>
        <v>109.23</v>
      </c>
      <c r="I135" s="25">
        <f t="shared" si="10"/>
        <v>-106.23</v>
      </c>
      <c r="J135" s="216">
        <f>J136+J137+J138</f>
        <v>3</v>
      </c>
      <c r="K135" s="216">
        <f t="shared" si="20"/>
        <v>104.23</v>
      </c>
      <c r="L135" s="216">
        <f>L136+L137+L138</f>
        <v>107.23</v>
      </c>
    </row>
    <row r="136" spans="1:12" s="199" customFormat="1" ht="27" customHeight="1">
      <c r="A136" s="234" t="s">
        <v>392</v>
      </c>
      <c r="B136" s="229" t="s">
        <v>80</v>
      </c>
      <c r="C136" s="230" t="s">
        <v>20</v>
      </c>
      <c r="D136" s="230" t="s">
        <v>20</v>
      </c>
      <c r="E136" s="230" t="s">
        <v>368</v>
      </c>
      <c r="F136" s="230" t="s">
        <v>132</v>
      </c>
      <c r="G136" s="216"/>
      <c r="H136" s="216">
        <v>81.59</v>
      </c>
      <c r="I136" s="25">
        <f t="shared" si="10"/>
        <v>-81.59</v>
      </c>
      <c r="J136" s="216">
        <v>0</v>
      </c>
      <c r="K136" s="216">
        <f t="shared" si="20"/>
        <v>81.59</v>
      </c>
      <c r="L136" s="216">
        <v>81.59</v>
      </c>
    </row>
    <row r="137" spans="1:12" s="199" customFormat="1" ht="78" customHeight="1">
      <c r="A137" s="213" t="s">
        <v>390</v>
      </c>
      <c r="B137" s="229" t="s">
        <v>80</v>
      </c>
      <c r="C137" s="230" t="s">
        <v>20</v>
      </c>
      <c r="D137" s="230" t="s">
        <v>20</v>
      </c>
      <c r="E137" s="230" t="s">
        <v>368</v>
      </c>
      <c r="F137" s="230" t="s">
        <v>388</v>
      </c>
      <c r="G137" s="216"/>
      <c r="H137" s="216">
        <v>24.64</v>
      </c>
      <c r="I137" s="25">
        <f aca="true" t="shared" si="21" ref="I137:I186">J137-H137</f>
        <v>-24.64</v>
      </c>
      <c r="J137" s="216">
        <v>0</v>
      </c>
      <c r="K137" s="216">
        <f t="shared" si="20"/>
        <v>24.64</v>
      </c>
      <c r="L137" s="216">
        <v>24.64</v>
      </c>
    </row>
    <row r="138" spans="1:12" s="199" customFormat="1" ht="52.5" customHeight="1">
      <c r="A138" s="227" t="s">
        <v>277</v>
      </c>
      <c r="B138" s="229" t="s">
        <v>80</v>
      </c>
      <c r="C138" s="230" t="s">
        <v>20</v>
      </c>
      <c r="D138" s="230" t="s">
        <v>20</v>
      </c>
      <c r="E138" s="230" t="s">
        <v>368</v>
      </c>
      <c r="F138" s="230" t="s">
        <v>133</v>
      </c>
      <c r="G138" s="216"/>
      <c r="H138" s="216">
        <v>3</v>
      </c>
      <c r="I138" s="25">
        <f t="shared" si="21"/>
        <v>0</v>
      </c>
      <c r="J138" s="216">
        <v>3</v>
      </c>
      <c r="K138" s="216">
        <f t="shared" si="20"/>
        <v>-2</v>
      </c>
      <c r="L138" s="216">
        <v>1</v>
      </c>
    </row>
    <row r="139" spans="1:12" s="199" customFormat="1" ht="12.75" customHeight="1" hidden="1">
      <c r="A139" s="246" t="s">
        <v>238</v>
      </c>
      <c r="B139" s="218" t="s">
        <v>80</v>
      </c>
      <c r="C139" s="218" t="s">
        <v>24</v>
      </c>
      <c r="D139" s="218" t="s">
        <v>16</v>
      </c>
      <c r="E139" s="218" t="s">
        <v>42</v>
      </c>
      <c r="F139" s="218" t="s">
        <v>43</v>
      </c>
      <c r="G139" s="211">
        <f>G141+G153+G161</f>
        <v>364.90999999999997</v>
      </c>
      <c r="H139" s="211"/>
      <c r="I139" s="61">
        <f t="shared" si="21"/>
        <v>435.57</v>
      </c>
      <c r="J139" s="211">
        <f>J141+J153+J161</f>
        <v>435.57</v>
      </c>
      <c r="K139" s="211">
        <f>K141+K153+K161</f>
        <v>-435.57</v>
      </c>
      <c r="L139" s="216">
        <f t="shared" si="14"/>
        <v>0</v>
      </c>
    </row>
    <row r="140" spans="1:12" s="199" customFormat="1" ht="12.75" customHeight="1" hidden="1">
      <c r="A140" s="227" t="s">
        <v>237</v>
      </c>
      <c r="B140" s="229" t="s">
        <v>80</v>
      </c>
      <c r="C140" s="230" t="s">
        <v>24</v>
      </c>
      <c r="D140" s="230" t="s">
        <v>16</v>
      </c>
      <c r="E140" s="230" t="s">
        <v>42</v>
      </c>
      <c r="F140" s="230" t="s">
        <v>43</v>
      </c>
      <c r="G140" s="216">
        <f>G141</f>
        <v>236.57</v>
      </c>
      <c r="H140" s="216"/>
      <c r="I140" s="61">
        <f t="shared" si="21"/>
        <v>435.57</v>
      </c>
      <c r="J140" s="216">
        <f>J141</f>
        <v>435.57</v>
      </c>
      <c r="K140" s="216">
        <f>K141</f>
        <v>-435.57</v>
      </c>
      <c r="L140" s="216">
        <f t="shared" si="14"/>
        <v>0</v>
      </c>
    </row>
    <row r="141" spans="1:12" s="212" customFormat="1" ht="12.75" customHeight="1" hidden="1">
      <c r="A141" s="232" t="s">
        <v>48</v>
      </c>
      <c r="B141" s="218" t="s">
        <v>80</v>
      </c>
      <c r="C141" s="231" t="s">
        <v>24</v>
      </c>
      <c r="D141" s="231" t="s">
        <v>15</v>
      </c>
      <c r="E141" s="231" t="s">
        <v>42</v>
      </c>
      <c r="F141" s="231" t="s">
        <v>43</v>
      </c>
      <c r="G141" s="211">
        <f>G147+G142</f>
        <v>236.57</v>
      </c>
      <c r="H141" s="211"/>
      <c r="I141" s="61">
        <f t="shared" si="21"/>
        <v>435.57</v>
      </c>
      <c r="J141" s="211">
        <f>J147+J142</f>
        <v>435.57</v>
      </c>
      <c r="K141" s="211">
        <f>K147+K142</f>
        <v>-435.57</v>
      </c>
      <c r="L141" s="216">
        <f t="shared" si="14"/>
        <v>0</v>
      </c>
    </row>
    <row r="142" spans="1:12" s="212" customFormat="1" ht="38.25" customHeight="1" hidden="1">
      <c r="A142" s="238" t="s">
        <v>314</v>
      </c>
      <c r="B142" s="229" t="s">
        <v>80</v>
      </c>
      <c r="C142" s="229" t="s">
        <v>24</v>
      </c>
      <c r="D142" s="229" t="s">
        <v>15</v>
      </c>
      <c r="E142" s="229" t="s">
        <v>308</v>
      </c>
      <c r="F142" s="229" t="s">
        <v>43</v>
      </c>
      <c r="G142" s="216">
        <f>G143</f>
        <v>0</v>
      </c>
      <c r="H142" s="216"/>
      <c r="I142" s="61">
        <f t="shared" si="21"/>
        <v>435.57</v>
      </c>
      <c r="J142" s="216">
        <f>J143</f>
        <v>435.57</v>
      </c>
      <c r="K142" s="216">
        <f>K143</f>
        <v>-435.57</v>
      </c>
      <c r="L142" s="216">
        <f t="shared" si="14"/>
        <v>0</v>
      </c>
    </row>
    <row r="143" spans="1:12" s="212" customFormat="1" ht="53.25" customHeight="1" hidden="1">
      <c r="A143" s="198" t="s">
        <v>322</v>
      </c>
      <c r="B143" s="218" t="s">
        <v>80</v>
      </c>
      <c r="C143" s="218" t="s">
        <v>24</v>
      </c>
      <c r="D143" s="218" t="s">
        <v>15</v>
      </c>
      <c r="E143" s="218" t="s">
        <v>42</v>
      </c>
      <c r="F143" s="218" t="s">
        <v>43</v>
      </c>
      <c r="G143" s="211">
        <f>G144</f>
        <v>0</v>
      </c>
      <c r="H143" s="211"/>
      <c r="I143" s="61">
        <f t="shared" si="21"/>
        <v>435.57</v>
      </c>
      <c r="J143" s="211">
        <f>J144</f>
        <v>435.57</v>
      </c>
      <c r="K143" s="211">
        <f>L143-J143</f>
        <v>-435.57</v>
      </c>
      <c r="L143" s="211">
        <f>L144</f>
        <v>0</v>
      </c>
    </row>
    <row r="144" spans="1:12" s="212" customFormat="1" ht="65.25" customHeight="1" hidden="1">
      <c r="A144" s="227" t="s">
        <v>398</v>
      </c>
      <c r="B144" s="229" t="s">
        <v>80</v>
      </c>
      <c r="C144" s="229" t="s">
        <v>24</v>
      </c>
      <c r="D144" s="229" t="s">
        <v>15</v>
      </c>
      <c r="E144" s="229" t="s">
        <v>324</v>
      </c>
      <c r="F144" s="229" t="s">
        <v>43</v>
      </c>
      <c r="G144" s="216">
        <f>G145+G146</f>
        <v>0</v>
      </c>
      <c r="H144" s="216"/>
      <c r="I144" s="61">
        <f t="shared" si="21"/>
        <v>435.57</v>
      </c>
      <c r="J144" s="216">
        <f>J145+J146</f>
        <v>435.57</v>
      </c>
      <c r="K144" s="216">
        <f>L144-J144</f>
        <v>-435.57</v>
      </c>
      <c r="L144" s="216">
        <f>L145+L146</f>
        <v>0</v>
      </c>
    </row>
    <row r="145" spans="1:12" s="212" customFormat="1" ht="41.25" customHeight="1" hidden="1">
      <c r="A145" s="227" t="s">
        <v>277</v>
      </c>
      <c r="B145" s="229" t="s">
        <v>80</v>
      </c>
      <c r="C145" s="229" t="s">
        <v>24</v>
      </c>
      <c r="D145" s="229" t="s">
        <v>15</v>
      </c>
      <c r="E145" s="229" t="s">
        <v>324</v>
      </c>
      <c r="F145" s="229" t="s">
        <v>133</v>
      </c>
      <c r="G145" s="216">
        <v>0</v>
      </c>
      <c r="H145" s="216"/>
      <c r="I145" s="61">
        <f t="shared" si="21"/>
        <v>425.57</v>
      </c>
      <c r="J145" s="216">
        <v>425.57</v>
      </c>
      <c r="K145" s="216">
        <f>L145-J145</f>
        <v>-425.57</v>
      </c>
      <c r="L145" s="216">
        <v>0</v>
      </c>
    </row>
    <row r="146" spans="1:12" s="212" customFormat="1" ht="30.75" customHeight="1" hidden="1">
      <c r="A146" s="247" t="s">
        <v>246</v>
      </c>
      <c r="B146" s="229" t="s">
        <v>80</v>
      </c>
      <c r="C146" s="229" t="s">
        <v>24</v>
      </c>
      <c r="D146" s="229" t="s">
        <v>15</v>
      </c>
      <c r="E146" s="229" t="s">
        <v>324</v>
      </c>
      <c r="F146" s="229" t="s">
        <v>247</v>
      </c>
      <c r="G146" s="216">
        <v>0</v>
      </c>
      <c r="H146" s="216"/>
      <c r="I146" s="61">
        <f t="shared" si="21"/>
        <v>10</v>
      </c>
      <c r="J146" s="216">
        <v>10</v>
      </c>
      <c r="K146" s="216">
        <f>L146-J146</f>
        <v>-10</v>
      </c>
      <c r="L146" s="216">
        <v>0</v>
      </c>
    </row>
    <row r="147" spans="1:12" s="199" customFormat="1" ht="26.25" customHeight="1" hidden="1">
      <c r="A147" s="227" t="s">
        <v>49</v>
      </c>
      <c r="B147" s="229" t="s">
        <v>80</v>
      </c>
      <c r="C147" s="230" t="s">
        <v>24</v>
      </c>
      <c r="D147" s="230" t="s">
        <v>15</v>
      </c>
      <c r="E147" s="230" t="s">
        <v>236</v>
      </c>
      <c r="F147" s="230" t="s">
        <v>43</v>
      </c>
      <c r="G147" s="216">
        <f>G148</f>
        <v>236.57</v>
      </c>
      <c r="H147" s="216"/>
      <c r="I147" s="61">
        <f t="shared" si="21"/>
        <v>0</v>
      </c>
      <c r="J147" s="216">
        <f>J148</f>
        <v>0</v>
      </c>
      <c r="K147" s="216">
        <f>K148</f>
        <v>0</v>
      </c>
      <c r="L147" s="216">
        <f t="shared" si="14"/>
        <v>0</v>
      </c>
    </row>
    <row r="148" spans="1:12" s="199" customFormat="1" ht="24.75" customHeight="1" hidden="1">
      <c r="A148" s="227" t="s">
        <v>47</v>
      </c>
      <c r="B148" s="229" t="s">
        <v>80</v>
      </c>
      <c r="C148" s="230" t="s">
        <v>24</v>
      </c>
      <c r="D148" s="230" t="s">
        <v>15</v>
      </c>
      <c r="E148" s="230" t="s">
        <v>64</v>
      </c>
      <c r="F148" s="230" t="s">
        <v>43</v>
      </c>
      <c r="G148" s="216">
        <f>G149+G150</f>
        <v>236.57</v>
      </c>
      <c r="H148" s="216"/>
      <c r="I148" s="61">
        <f t="shared" si="21"/>
        <v>0</v>
      </c>
      <c r="J148" s="216">
        <f>J149+J150+J152</f>
        <v>0</v>
      </c>
      <c r="K148" s="216">
        <f>K149+K150+K152</f>
        <v>0</v>
      </c>
      <c r="L148" s="216">
        <f t="shared" si="14"/>
        <v>0</v>
      </c>
    </row>
    <row r="149" spans="1:12" s="199" customFormat="1" ht="12.75" customHeight="1" hidden="1">
      <c r="A149" s="227" t="s">
        <v>212</v>
      </c>
      <c r="B149" s="229" t="s">
        <v>80</v>
      </c>
      <c r="C149" s="230" t="s">
        <v>24</v>
      </c>
      <c r="D149" s="230" t="s">
        <v>15</v>
      </c>
      <c r="E149" s="230" t="s">
        <v>64</v>
      </c>
      <c r="F149" s="230" t="s">
        <v>132</v>
      </c>
      <c r="G149" s="216">
        <v>0</v>
      </c>
      <c r="H149" s="216"/>
      <c r="I149" s="61">
        <f t="shared" si="21"/>
        <v>0</v>
      </c>
      <c r="J149" s="216">
        <v>0</v>
      </c>
      <c r="K149" s="216">
        <v>0</v>
      </c>
      <c r="L149" s="216">
        <f t="shared" si="14"/>
        <v>0</v>
      </c>
    </row>
    <row r="150" spans="1:12" s="199" customFormat="1" ht="12.75" customHeight="1" hidden="1">
      <c r="A150" s="227" t="s">
        <v>213</v>
      </c>
      <c r="B150" s="229" t="s">
        <v>80</v>
      </c>
      <c r="C150" s="230" t="s">
        <v>24</v>
      </c>
      <c r="D150" s="230" t="s">
        <v>15</v>
      </c>
      <c r="E150" s="230" t="s">
        <v>64</v>
      </c>
      <c r="F150" s="230" t="s">
        <v>133</v>
      </c>
      <c r="G150" s="216">
        <v>236.57</v>
      </c>
      <c r="H150" s="216"/>
      <c r="I150" s="61">
        <f t="shared" si="21"/>
        <v>0</v>
      </c>
      <c r="J150" s="216">
        <v>0</v>
      </c>
      <c r="K150" s="216"/>
      <c r="L150" s="216">
        <f t="shared" si="14"/>
        <v>0</v>
      </c>
    </row>
    <row r="151" spans="1:12" s="199" customFormat="1" ht="12.75" customHeight="1" hidden="1">
      <c r="A151" s="246" t="s">
        <v>238</v>
      </c>
      <c r="B151" s="218" t="s">
        <v>80</v>
      </c>
      <c r="C151" s="218" t="s">
        <v>24</v>
      </c>
      <c r="D151" s="218" t="s">
        <v>16</v>
      </c>
      <c r="E151" s="218" t="s">
        <v>42</v>
      </c>
      <c r="F151" s="218" t="s">
        <v>43</v>
      </c>
      <c r="G151" s="211">
        <f>G153</f>
        <v>12.18</v>
      </c>
      <c r="H151" s="211"/>
      <c r="I151" s="61">
        <f t="shared" si="21"/>
        <v>0</v>
      </c>
      <c r="J151" s="211">
        <f>J153</f>
        <v>0</v>
      </c>
      <c r="K151" s="211">
        <f>K153</f>
        <v>0</v>
      </c>
      <c r="L151" s="216">
        <f t="shared" si="14"/>
        <v>0</v>
      </c>
    </row>
    <row r="152" spans="1:12" s="199" customFormat="1" ht="27.75" customHeight="1" hidden="1">
      <c r="A152" s="247" t="s">
        <v>246</v>
      </c>
      <c r="B152" s="229" t="s">
        <v>80</v>
      </c>
      <c r="C152" s="229" t="s">
        <v>24</v>
      </c>
      <c r="D152" s="229" t="s">
        <v>15</v>
      </c>
      <c r="E152" s="229" t="s">
        <v>64</v>
      </c>
      <c r="F152" s="229" t="s">
        <v>247</v>
      </c>
      <c r="G152" s="216">
        <v>0</v>
      </c>
      <c r="H152" s="216"/>
      <c r="I152" s="61">
        <f t="shared" si="21"/>
        <v>0</v>
      </c>
      <c r="J152" s="216">
        <v>0</v>
      </c>
      <c r="K152" s="216"/>
      <c r="L152" s="216">
        <f t="shared" si="14"/>
        <v>0</v>
      </c>
    </row>
    <row r="153" spans="1:12" s="212" customFormat="1" ht="12.75" customHeight="1" hidden="1">
      <c r="A153" s="232" t="s">
        <v>48</v>
      </c>
      <c r="B153" s="218" t="s">
        <v>80</v>
      </c>
      <c r="C153" s="231" t="s">
        <v>24</v>
      </c>
      <c r="D153" s="231" t="s">
        <v>15</v>
      </c>
      <c r="E153" s="231" t="s">
        <v>42</v>
      </c>
      <c r="F153" s="231" t="s">
        <v>43</v>
      </c>
      <c r="G153" s="211">
        <f aca="true" t="shared" si="22" ref="G153:K154">G154</f>
        <v>12.18</v>
      </c>
      <c r="H153" s="211"/>
      <c r="I153" s="61">
        <f t="shared" si="21"/>
        <v>0</v>
      </c>
      <c r="J153" s="211">
        <f t="shared" si="22"/>
        <v>0</v>
      </c>
      <c r="K153" s="211">
        <f t="shared" si="22"/>
        <v>0</v>
      </c>
      <c r="L153" s="216">
        <f t="shared" si="14"/>
        <v>0</v>
      </c>
    </row>
    <row r="154" spans="1:12" s="212" customFormat="1" ht="13.5" customHeight="1" hidden="1">
      <c r="A154" s="250" t="s">
        <v>241</v>
      </c>
      <c r="B154" s="218" t="s">
        <v>80</v>
      </c>
      <c r="C154" s="231" t="s">
        <v>24</v>
      </c>
      <c r="D154" s="231" t="s">
        <v>15</v>
      </c>
      <c r="E154" s="231" t="s">
        <v>240</v>
      </c>
      <c r="F154" s="231" t="s">
        <v>43</v>
      </c>
      <c r="G154" s="211">
        <f t="shared" si="22"/>
        <v>12.18</v>
      </c>
      <c r="H154" s="211"/>
      <c r="I154" s="61">
        <f t="shared" si="21"/>
        <v>0</v>
      </c>
      <c r="J154" s="211">
        <f t="shared" si="22"/>
        <v>0</v>
      </c>
      <c r="K154" s="211">
        <f t="shared" si="22"/>
        <v>0</v>
      </c>
      <c r="L154" s="216">
        <f t="shared" si="14"/>
        <v>0</v>
      </c>
    </row>
    <row r="155" spans="1:12" s="199" customFormat="1" ht="12.75" customHeight="1" hidden="1">
      <c r="A155" s="227" t="s">
        <v>47</v>
      </c>
      <c r="B155" s="229" t="s">
        <v>80</v>
      </c>
      <c r="C155" s="230" t="s">
        <v>24</v>
      </c>
      <c r="D155" s="230" t="s">
        <v>15</v>
      </c>
      <c r="E155" s="230" t="s">
        <v>130</v>
      </c>
      <c r="F155" s="230" t="s">
        <v>43</v>
      </c>
      <c r="G155" s="216">
        <f>G156+G157</f>
        <v>12.18</v>
      </c>
      <c r="H155" s="216"/>
      <c r="I155" s="61">
        <f t="shared" si="21"/>
        <v>0</v>
      </c>
      <c r="J155" s="216">
        <f>J156+J157</f>
        <v>0</v>
      </c>
      <c r="K155" s="216">
        <f>K156+K157</f>
        <v>0</v>
      </c>
      <c r="L155" s="216">
        <f t="shared" si="14"/>
        <v>0</v>
      </c>
    </row>
    <row r="156" spans="1:12" s="199" customFormat="1" ht="39.75" customHeight="1" hidden="1">
      <c r="A156" s="227" t="s">
        <v>212</v>
      </c>
      <c r="B156" s="229" t="s">
        <v>80</v>
      </c>
      <c r="C156" s="230" t="s">
        <v>24</v>
      </c>
      <c r="D156" s="230" t="s">
        <v>15</v>
      </c>
      <c r="E156" s="230" t="s">
        <v>130</v>
      </c>
      <c r="F156" s="230" t="s">
        <v>132</v>
      </c>
      <c r="G156" s="216">
        <v>0</v>
      </c>
      <c r="H156" s="216"/>
      <c r="I156" s="61">
        <f t="shared" si="21"/>
        <v>0</v>
      </c>
      <c r="J156" s="216">
        <v>0</v>
      </c>
      <c r="K156" s="216">
        <v>0</v>
      </c>
      <c r="L156" s="216">
        <f t="shared" si="14"/>
        <v>0</v>
      </c>
    </row>
    <row r="157" spans="1:12" s="199" customFormat="1" ht="36" customHeight="1" hidden="1">
      <c r="A157" s="227" t="s">
        <v>213</v>
      </c>
      <c r="B157" s="229" t="s">
        <v>80</v>
      </c>
      <c r="C157" s="230" t="s">
        <v>24</v>
      </c>
      <c r="D157" s="230" t="s">
        <v>15</v>
      </c>
      <c r="E157" s="230" t="s">
        <v>130</v>
      </c>
      <c r="F157" s="230" t="s">
        <v>133</v>
      </c>
      <c r="G157" s="216">
        <v>12.18</v>
      </c>
      <c r="H157" s="216"/>
      <c r="I157" s="61">
        <f t="shared" si="21"/>
        <v>0</v>
      </c>
      <c r="J157" s="216">
        <v>0</v>
      </c>
      <c r="K157" s="216"/>
      <c r="L157" s="216">
        <f t="shared" si="14"/>
        <v>0</v>
      </c>
    </row>
    <row r="158" spans="1:12" s="199" customFormat="1" ht="12.75" customHeight="1" hidden="1">
      <c r="A158" s="246"/>
      <c r="B158" s="218"/>
      <c r="C158" s="231"/>
      <c r="D158" s="231"/>
      <c r="E158" s="231"/>
      <c r="F158" s="231"/>
      <c r="G158" s="211">
        <f>G160</f>
        <v>116.16</v>
      </c>
      <c r="H158" s="211"/>
      <c r="I158" s="61">
        <f t="shared" si="21"/>
        <v>0</v>
      </c>
      <c r="J158" s="211">
        <f>J160</f>
        <v>0</v>
      </c>
      <c r="K158" s="211">
        <f>K160</f>
        <v>0</v>
      </c>
      <c r="L158" s="216">
        <f t="shared" si="14"/>
        <v>0</v>
      </c>
    </row>
    <row r="159" spans="1:12" s="199" customFormat="1" ht="12.75" customHeight="1" hidden="1">
      <c r="A159" s="247"/>
      <c r="B159" s="229"/>
      <c r="C159" s="229"/>
      <c r="D159" s="229"/>
      <c r="E159" s="229"/>
      <c r="F159" s="229"/>
      <c r="G159" s="216">
        <v>0</v>
      </c>
      <c r="H159" s="216"/>
      <c r="I159" s="61">
        <f t="shared" si="21"/>
        <v>4</v>
      </c>
      <c r="J159" s="216">
        <v>4</v>
      </c>
      <c r="K159" s="216">
        <v>5</v>
      </c>
      <c r="L159" s="216">
        <f t="shared" si="14"/>
        <v>9</v>
      </c>
    </row>
    <row r="160" spans="1:12" s="212" customFormat="1" ht="12.75" customHeight="1" hidden="1">
      <c r="A160" s="250" t="s">
        <v>27</v>
      </c>
      <c r="B160" s="218" t="s">
        <v>80</v>
      </c>
      <c r="C160" s="231" t="s">
        <v>24</v>
      </c>
      <c r="D160" s="231" t="s">
        <v>15</v>
      </c>
      <c r="E160" s="231" t="s">
        <v>42</v>
      </c>
      <c r="F160" s="231" t="s">
        <v>43</v>
      </c>
      <c r="G160" s="211">
        <f aca="true" t="shared" si="23" ref="G160:K161">G161</f>
        <v>116.16</v>
      </c>
      <c r="H160" s="211"/>
      <c r="I160" s="61">
        <f t="shared" si="21"/>
        <v>0</v>
      </c>
      <c r="J160" s="211">
        <f t="shared" si="23"/>
        <v>0</v>
      </c>
      <c r="K160" s="211">
        <f t="shared" si="23"/>
        <v>0</v>
      </c>
      <c r="L160" s="216">
        <f t="shared" si="14"/>
        <v>0</v>
      </c>
    </row>
    <row r="161" spans="1:12" s="212" customFormat="1" ht="12.75" customHeight="1" hidden="1">
      <c r="A161" s="232" t="s">
        <v>50</v>
      </c>
      <c r="B161" s="218" t="s">
        <v>80</v>
      </c>
      <c r="C161" s="231" t="s">
        <v>24</v>
      </c>
      <c r="D161" s="231" t="s">
        <v>15</v>
      </c>
      <c r="E161" s="231" t="s">
        <v>239</v>
      </c>
      <c r="F161" s="231" t="s">
        <v>43</v>
      </c>
      <c r="G161" s="211">
        <f t="shared" si="23"/>
        <v>116.16</v>
      </c>
      <c r="H161" s="211"/>
      <c r="I161" s="61">
        <f t="shared" si="21"/>
        <v>0</v>
      </c>
      <c r="J161" s="211">
        <f t="shared" si="23"/>
        <v>0</v>
      </c>
      <c r="K161" s="211">
        <f t="shared" si="23"/>
        <v>0</v>
      </c>
      <c r="L161" s="216">
        <f t="shared" si="14"/>
        <v>0</v>
      </c>
    </row>
    <row r="162" spans="1:12" s="199" customFormat="1" ht="26.25" customHeight="1" hidden="1">
      <c r="A162" s="227" t="s">
        <v>47</v>
      </c>
      <c r="B162" s="229" t="s">
        <v>80</v>
      </c>
      <c r="C162" s="230" t="s">
        <v>24</v>
      </c>
      <c r="D162" s="230" t="s">
        <v>15</v>
      </c>
      <c r="E162" s="230" t="s">
        <v>65</v>
      </c>
      <c r="F162" s="230" t="s">
        <v>43</v>
      </c>
      <c r="G162" s="216">
        <f>G163+G164</f>
        <v>116.16</v>
      </c>
      <c r="H162" s="216"/>
      <c r="I162" s="61">
        <f t="shared" si="21"/>
        <v>0</v>
      </c>
      <c r="J162" s="216">
        <f>J163+J164+J165</f>
        <v>0</v>
      </c>
      <c r="K162" s="216">
        <f>K163+K164+K165</f>
        <v>0</v>
      </c>
      <c r="L162" s="216">
        <f t="shared" si="14"/>
        <v>0</v>
      </c>
    </row>
    <row r="163" spans="1:12" s="199" customFormat="1" ht="12.75" customHeight="1" hidden="1">
      <c r="A163" s="227" t="s">
        <v>212</v>
      </c>
      <c r="B163" s="229" t="s">
        <v>80</v>
      </c>
      <c r="C163" s="230" t="s">
        <v>24</v>
      </c>
      <c r="D163" s="230" t="s">
        <v>15</v>
      </c>
      <c r="E163" s="230" t="s">
        <v>65</v>
      </c>
      <c r="F163" s="230" t="s">
        <v>132</v>
      </c>
      <c r="G163" s="216">
        <v>0</v>
      </c>
      <c r="H163" s="216"/>
      <c r="I163" s="61">
        <f t="shared" si="21"/>
        <v>0</v>
      </c>
      <c r="J163" s="216">
        <v>0</v>
      </c>
      <c r="K163" s="216">
        <v>0</v>
      </c>
      <c r="L163" s="216">
        <f t="shared" si="14"/>
        <v>0</v>
      </c>
    </row>
    <row r="164" spans="1:12" s="199" customFormat="1" ht="36.75" customHeight="1" hidden="1">
      <c r="A164" s="227" t="s">
        <v>213</v>
      </c>
      <c r="B164" s="229" t="s">
        <v>80</v>
      </c>
      <c r="C164" s="230" t="s">
        <v>24</v>
      </c>
      <c r="D164" s="230" t="s">
        <v>15</v>
      </c>
      <c r="E164" s="230" t="s">
        <v>65</v>
      </c>
      <c r="F164" s="230" t="s">
        <v>133</v>
      </c>
      <c r="G164" s="216">
        <v>116.16</v>
      </c>
      <c r="H164" s="216"/>
      <c r="I164" s="61">
        <f t="shared" si="21"/>
        <v>0</v>
      </c>
      <c r="J164" s="216">
        <v>0</v>
      </c>
      <c r="K164" s="216"/>
      <c r="L164" s="216">
        <f t="shared" si="14"/>
        <v>0</v>
      </c>
    </row>
    <row r="165" spans="1:12" s="199" customFormat="1" ht="28.5" customHeight="1" hidden="1">
      <c r="A165" s="247" t="s">
        <v>246</v>
      </c>
      <c r="B165" s="229" t="s">
        <v>80</v>
      </c>
      <c r="C165" s="229" t="s">
        <v>24</v>
      </c>
      <c r="D165" s="229" t="s">
        <v>15</v>
      </c>
      <c r="E165" s="229" t="s">
        <v>65</v>
      </c>
      <c r="F165" s="229" t="s">
        <v>247</v>
      </c>
      <c r="G165" s="216">
        <v>0</v>
      </c>
      <c r="H165" s="216"/>
      <c r="I165" s="61">
        <f t="shared" si="21"/>
        <v>0</v>
      </c>
      <c r="J165" s="216">
        <v>0</v>
      </c>
      <c r="K165" s="216"/>
      <c r="L165" s="216">
        <f t="shared" si="14"/>
        <v>0</v>
      </c>
    </row>
    <row r="166" spans="1:12" s="199" customFormat="1" ht="51.75" customHeight="1">
      <c r="A166" s="198" t="s">
        <v>322</v>
      </c>
      <c r="B166" s="218" t="s">
        <v>80</v>
      </c>
      <c r="C166" s="218" t="s">
        <v>24</v>
      </c>
      <c r="D166" s="218" t="s">
        <v>15</v>
      </c>
      <c r="E166" s="218" t="s">
        <v>394</v>
      </c>
      <c r="F166" s="218" t="s">
        <v>43</v>
      </c>
      <c r="G166" s="216"/>
      <c r="H166" s="211">
        <f>H167</f>
        <v>325.38</v>
      </c>
      <c r="I166" s="61">
        <f t="shared" si="21"/>
        <v>145.72000000000003</v>
      </c>
      <c r="J166" s="211">
        <f>J167</f>
        <v>471.1</v>
      </c>
      <c r="K166" s="211">
        <f>L166-J166</f>
        <v>-269.38</v>
      </c>
      <c r="L166" s="211">
        <f>L167</f>
        <v>201.72</v>
      </c>
    </row>
    <row r="167" spans="1:12" s="199" customFormat="1" ht="90.75" customHeight="1">
      <c r="A167" s="227" t="s">
        <v>398</v>
      </c>
      <c r="B167" s="229" t="s">
        <v>80</v>
      </c>
      <c r="C167" s="229" t="s">
        <v>24</v>
      </c>
      <c r="D167" s="229" t="s">
        <v>15</v>
      </c>
      <c r="E167" s="229" t="s">
        <v>370</v>
      </c>
      <c r="F167" s="229" t="s">
        <v>43</v>
      </c>
      <c r="G167" s="216"/>
      <c r="H167" s="216">
        <f>H168+H169</f>
        <v>325.38</v>
      </c>
      <c r="I167" s="25">
        <f t="shared" si="21"/>
        <v>145.72000000000003</v>
      </c>
      <c r="J167" s="216">
        <f>J168+J169</f>
        <v>471.1</v>
      </c>
      <c r="K167" s="216">
        <f>L167-J167</f>
        <v>-269.38</v>
      </c>
      <c r="L167" s="216">
        <f>L168+L169</f>
        <v>201.72</v>
      </c>
    </row>
    <row r="168" spans="1:12" s="199" customFormat="1" ht="48.75" customHeight="1">
      <c r="A168" s="227" t="s">
        <v>277</v>
      </c>
      <c r="B168" s="229" t="s">
        <v>80</v>
      </c>
      <c r="C168" s="229" t="s">
        <v>24</v>
      </c>
      <c r="D168" s="229" t="s">
        <v>15</v>
      </c>
      <c r="E168" s="229" t="s">
        <v>370</v>
      </c>
      <c r="F168" s="229" t="s">
        <v>133</v>
      </c>
      <c r="G168" s="216"/>
      <c r="H168" s="216">
        <v>315.38</v>
      </c>
      <c r="I168" s="25">
        <f t="shared" si="21"/>
        <v>145.72000000000003</v>
      </c>
      <c r="J168" s="216">
        <v>461.1</v>
      </c>
      <c r="K168" s="216">
        <f>L168-J168</f>
        <v>-269.38</v>
      </c>
      <c r="L168" s="216">
        <v>191.72</v>
      </c>
    </row>
    <row r="169" spans="1:12" s="199" customFormat="1" ht="54.75" customHeight="1">
      <c r="A169" s="247" t="s">
        <v>399</v>
      </c>
      <c r="B169" s="229" t="s">
        <v>80</v>
      </c>
      <c r="C169" s="229" t="s">
        <v>24</v>
      </c>
      <c r="D169" s="229" t="s">
        <v>15</v>
      </c>
      <c r="E169" s="229" t="s">
        <v>370</v>
      </c>
      <c r="F169" s="229" t="s">
        <v>247</v>
      </c>
      <c r="G169" s="216"/>
      <c r="H169" s="216">
        <v>10</v>
      </c>
      <c r="I169" s="25">
        <f t="shared" si="21"/>
        <v>0</v>
      </c>
      <c r="J169" s="216">
        <v>10</v>
      </c>
      <c r="K169" s="216">
        <f>L169-J169</f>
        <v>0</v>
      </c>
      <c r="L169" s="216">
        <v>10</v>
      </c>
    </row>
    <row r="170" spans="1:12" s="199" customFormat="1" ht="12.75" customHeight="1" hidden="1">
      <c r="A170" s="232" t="s">
        <v>127</v>
      </c>
      <c r="B170" s="218" t="s">
        <v>80</v>
      </c>
      <c r="C170" s="231" t="s">
        <v>126</v>
      </c>
      <c r="D170" s="231" t="s">
        <v>16</v>
      </c>
      <c r="E170" s="231" t="s">
        <v>42</v>
      </c>
      <c r="F170" s="231" t="s">
        <v>43</v>
      </c>
      <c r="G170" s="211">
        <f>G171</f>
        <v>769.69</v>
      </c>
      <c r="H170" s="211"/>
      <c r="I170" s="61">
        <f t="shared" si="21"/>
        <v>591.07</v>
      </c>
      <c r="J170" s="211">
        <f>J171</f>
        <v>591.07</v>
      </c>
      <c r="K170" s="211">
        <f>K171</f>
        <v>-591.07</v>
      </c>
      <c r="L170" s="216">
        <f t="shared" si="14"/>
        <v>0</v>
      </c>
    </row>
    <row r="171" spans="1:12" s="199" customFormat="1" ht="26.25" customHeight="1" hidden="1">
      <c r="A171" s="227" t="s">
        <v>202</v>
      </c>
      <c r="B171" s="229" t="s">
        <v>80</v>
      </c>
      <c r="C171" s="230" t="s">
        <v>126</v>
      </c>
      <c r="D171" s="230" t="s">
        <v>23</v>
      </c>
      <c r="E171" s="230" t="s">
        <v>42</v>
      </c>
      <c r="F171" s="230" t="s">
        <v>43</v>
      </c>
      <c r="G171" s="216">
        <f>G172+G176</f>
        <v>769.69</v>
      </c>
      <c r="H171" s="216"/>
      <c r="I171" s="61">
        <f t="shared" si="21"/>
        <v>591.07</v>
      </c>
      <c r="J171" s="216">
        <f>J176+J172</f>
        <v>591.07</v>
      </c>
      <c r="K171" s="216">
        <f>K176+K172</f>
        <v>-591.07</v>
      </c>
      <c r="L171" s="216">
        <f t="shared" si="14"/>
        <v>0</v>
      </c>
    </row>
    <row r="172" spans="1:12" s="199" customFormat="1" ht="36.75" customHeight="1" hidden="1">
      <c r="A172" s="238" t="s">
        <v>314</v>
      </c>
      <c r="B172" s="229" t="s">
        <v>80</v>
      </c>
      <c r="C172" s="230" t="s">
        <v>126</v>
      </c>
      <c r="D172" s="230" t="s">
        <v>23</v>
      </c>
      <c r="E172" s="242" t="s">
        <v>308</v>
      </c>
      <c r="F172" s="230" t="s">
        <v>43</v>
      </c>
      <c r="G172" s="216">
        <f aca="true" t="shared" si="24" ref="G172:K174">G173</f>
        <v>0</v>
      </c>
      <c r="H172" s="216"/>
      <c r="I172" s="61">
        <f t="shared" si="21"/>
        <v>591.07</v>
      </c>
      <c r="J172" s="216">
        <f t="shared" si="24"/>
        <v>591.07</v>
      </c>
      <c r="K172" s="216">
        <f t="shared" si="24"/>
        <v>-591.07</v>
      </c>
      <c r="L172" s="216">
        <f t="shared" si="14"/>
        <v>0</v>
      </c>
    </row>
    <row r="173" spans="1:12" s="199" customFormat="1" ht="51.75" customHeight="1" hidden="1">
      <c r="A173" s="198" t="s">
        <v>322</v>
      </c>
      <c r="B173" s="218" t="s">
        <v>80</v>
      </c>
      <c r="C173" s="231" t="s">
        <v>126</v>
      </c>
      <c r="D173" s="231" t="s">
        <v>23</v>
      </c>
      <c r="E173" s="251" t="s">
        <v>42</v>
      </c>
      <c r="F173" s="231" t="s">
        <v>43</v>
      </c>
      <c r="G173" s="211">
        <f t="shared" si="24"/>
        <v>0</v>
      </c>
      <c r="H173" s="211"/>
      <c r="I173" s="61">
        <f t="shared" si="21"/>
        <v>591.07</v>
      </c>
      <c r="J173" s="211">
        <f t="shared" si="24"/>
        <v>591.07</v>
      </c>
      <c r="K173" s="211">
        <f>L173-J173</f>
        <v>-591.07</v>
      </c>
      <c r="L173" s="211">
        <f>L174</f>
        <v>0</v>
      </c>
    </row>
    <row r="174" spans="1:12" s="199" customFormat="1" ht="51" customHeight="1" hidden="1">
      <c r="A174" s="234" t="s">
        <v>328</v>
      </c>
      <c r="B174" s="229" t="s">
        <v>80</v>
      </c>
      <c r="C174" s="230" t="s">
        <v>126</v>
      </c>
      <c r="D174" s="230" t="s">
        <v>23</v>
      </c>
      <c r="E174" s="242" t="s">
        <v>327</v>
      </c>
      <c r="F174" s="230" t="s">
        <v>43</v>
      </c>
      <c r="G174" s="216">
        <f t="shared" si="24"/>
        <v>0</v>
      </c>
      <c r="H174" s="216"/>
      <c r="I174" s="61">
        <f t="shared" si="21"/>
        <v>591.07</v>
      </c>
      <c r="J174" s="216">
        <f t="shared" si="24"/>
        <v>591.07</v>
      </c>
      <c r="K174" s="216">
        <f>L174-J174</f>
        <v>-591.07</v>
      </c>
      <c r="L174" s="216">
        <f>L175</f>
        <v>0</v>
      </c>
    </row>
    <row r="175" spans="1:12" s="199" customFormat="1" ht="39.75" customHeight="1" hidden="1">
      <c r="A175" s="234" t="s">
        <v>212</v>
      </c>
      <c r="B175" s="229" t="s">
        <v>80</v>
      </c>
      <c r="C175" s="230" t="s">
        <v>126</v>
      </c>
      <c r="D175" s="230" t="s">
        <v>23</v>
      </c>
      <c r="E175" s="242" t="s">
        <v>327</v>
      </c>
      <c r="F175" s="230" t="s">
        <v>132</v>
      </c>
      <c r="G175" s="216">
        <v>0</v>
      </c>
      <c r="H175" s="216"/>
      <c r="I175" s="61">
        <f t="shared" si="21"/>
        <v>591.07</v>
      </c>
      <c r="J175" s="216">
        <v>591.07</v>
      </c>
      <c r="K175" s="216">
        <f>L175-J175</f>
        <v>-591.07</v>
      </c>
      <c r="L175" s="216">
        <v>0</v>
      </c>
    </row>
    <row r="176" spans="1:12" s="199" customFormat="1" ht="77.25" customHeight="1" hidden="1">
      <c r="A176" s="227" t="s">
        <v>244</v>
      </c>
      <c r="B176" s="229" t="s">
        <v>80</v>
      </c>
      <c r="C176" s="230" t="s">
        <v>126</v>
      </c>
      <c r="D176" s="230" t="s">
        <v>23</v>
      </c>
      <c r="E176" s="230" t="s">
        <v>243</v>
      </c>
      <c r="F176" s="230" t="s">
        <v>43</v>
      </c>
      <c r="G176" s="216">
        <f aca="true" t="shared" si="25" ref="G176:K177">G177</f>
        <v>769.69</v>
      </c>
      <c r="H176" s="216"/>
      <c r="I176" s="61">
        <f t="shared" si="21"/>
        <v>0</v>
      </c>
      <c r="J176" s="216">
        <f t="shared" si="25"/>
        <v>0</v>
      </c>
      <c r="K176" s="216">
        <f t="shared" si="25"/>
        <v>0</v>
      </c>
      <c r="L176" s="216">
        <f t="shared" si="14"/>
        <v>0</v>
      </c>
    </row>
    <row r="177" spans="1:12" s="199" customFormat="1" ht="24" customHeight="1" hidden="1">
      <c r="A177" s="227" t="s">
        <v>47</v>
      </c>
      <c r="B177" s="229" t="s">
        <v>80</v>
      </c>
      <c r="C177" s="230" t="s">
        <v>126</v>
      </c>
      <c r="D177" s="230" t="s">
        <v>23</v>
      </c>
      <c r="E177" s="230" t="s">
        <v>242</v>
      </c>
      <c r="F177" s="230" t="s">
        <v>43</v>
      </c>
      <c r="G177" s="216">
        <f t="shared" si="25"/>
        <v>769.69</v>
      </c>
      <c r="H177" s="216"/>
      <c r="I177" s="61">
        <f t="shared" si="21"/>
        <v>0</v>
      </c>
      <c r="J177" s="216">
        <f t="shared" si="25"/>
        <v>0</v>
      </c>
      <c r="K177" s="216">
        <f t="shared" si="25"/>
        <v>0</v>
      </c>
      <c r="L177" s="216">
        <f t="shared" si="14"/>
        <v>0</v>
      </c>
    </row>
    <row r="178" spans="1:12" s="199" customFormat="1" ht="12.75" customHeight="1" hidden="1">
      <c r="A178" s="227" t="s">
        <v>212</v>
      </c>
      <c r="B178" s="229" t="s">
        <v>80</v>
      </c>
      <c r="C178" s="230" t="s">
        <v>126</v>
      </c>
      <c r="D178" s="230" t="s">
        <v>23</v>
      </c>
      <c r="E178" s="230" t="s">
        <v>242</v>
      </c>
      <c r="F178" s="230" t="s">
        <v>132</v>
      </c>
      <c r="G178" s="216">
        <v>769.69</v>
      </c>
      <c r="H178" s="216"/>
      <c r="I178" s="61">
        <f t="shared" si="21"/>
        <v>0</v>
      </c>
      <c r="J178" s="216">
        <v>0</v>
      </c>
      <c r="K178" s="216"/>
      <c r="L178" s="216">
        <f>J178+K178</f>
        <v>0</v>
      </c>
    </row>
    <row r="179" spans="1:12" s="199" customFormat="1" ht="70.5" customHeight="1">
      <c r="A179" s="198" t="s">
        <v>322</v>
      </c>
      <c r="B179" s="218" t="s">
        <v>80</v>
      </c>
      <c r="C179" s="218" t="s">
        <v>126</v>
      </c>
      <c r="D179" s="218" t="s">
        <v>23</v>
      </c>
      <c r="E179" s="218" t="s">
        <v>394</v>
      </c>
      <c r="F179" s="218" t="s">
        <v>43</v>
      </c>
      <c r="G179" s="216"/>
      <c r="H179" s="211">
        <f>H180+H183</f>
        <v>942.78</v>
      </c>
      <c r="I179" s="61">
        <f t="shared" si="21"/>
        <v>172.6300000000001</v>
      </c>
      <c r="J179" s="211">
        <f>J183+J180</f>
        <v>1115.41</v>
      </c>
      <c r="K179" s="211">
        <f>L179-J179</f>
        <v>-255.62000000000012</v>
      </c>
      <c r="L179" s="211">
        <f>L183</f>
        <v>859.79</v>
      </c>
    </row>
    <row r="180" spans="1:12" s="199" customFormat="1" ht="78" customHeight="1">
      <c r="A180" s="234" t="s">
        <v>328</v>
      </c>
      <c r="B180" s="229" t="s">
        <v>80</v>
      </c>
      <c r="C180" s="229" t="s">
        <v>126</v>
      </c>
      <c r="D180" s="229" t="s">
        <v>23</v>
      </c>
      <c r="E180" s="229" t="s">
        <v>372</v>
      </c>
      <c r="F180" s="229" t="s">
        <v>43</v>
      </c>
      <c r="G180" s="216"/>
      <c r="H180" s="216">
        <f>H181+H182</f>
        <v>942.78</v>
      </c>
      <c r="I180" s="25">
        <f t="shared" si="21"/>
        <v>60.960000000000036</v>
      </c>
      <c r="J180" s="216">
        <f>J181+J182</f>
        <v>1003.74</v>
      </c>
      <c r="K180" s="211"/>
      <c r="L180" s="211"/>
    </row>
    <row r="181" spans="1:12" s="199" customFormat="1" ht="39.75" customHeight="1">
      <c r="A181" s="234" t="s">
        <v>392</v>
      </c>
      <c r="B181" s="229" t="s">
        <v>80</v>
      </c>
      <c r="C181" s="229" t="s">
        <v>126</v>
      </c>
      <c r="D181" s="229" t="s">
        <v>23</v>
      </c>
      <c r="E181" s="229" t="s">
        <v>372</v>
      </c>
      <c r="F181" s="229" t="s">
        <v>132</v>
      </c>
      <c r="G181" s="216"/>
      <c r="H181" s="216">
        <v>716.43</v>
      </c>
      <c r="I181" s="25">
        <f t="shared" si="21"/>
        <v>9.270000000000095</v>
      </c>
      <c r="J181" s="216">
        <v>725.7</v>
      </c>
      <c r="K181" s="211"/>
      <c r="L181" s="211"/>
    </row>
    <row r="182" spans="1:12" s="199" customFormat="1" ht="76.5" customHeight="1">
      <c r="A182" s="213" t="s">
        <v>390</v>
      </c>
      <c r="B182" s="229" t="s">
        <v>80</v>
      </c>
      <c r="C182" s="230" t="s">
        <v>126</v>
      </c>
      <c r="D182" s="230" t="s">
        <v>23</v>
      </c>
      <c r="E182" s="229" t="s">
        <v>372</v>
      </c>
      <c r="F182" s="230" t="s">
        <v>388</v>
      </c>
      <c r="G182" s="216"/>
      <c r="H182" s="216">
        <v>226.35</v>
      </c>
      <c r="I182" s="25">
        <f t="shared" si="21"/>
        <v>51.690000000000026</v>
      </c>
      <c r="J182" s="216">
        <v>278.04</v>
      </c>
      <c r="K182" s="211"/>
      <c r="L182" s="211"/>
    </row>
    <row r="183" spans="1:12" s="199" customFormat="1" ht="78.75" customHeight="1">
      <c r="A183" s="234" t="s">
        <v>328</v>
      </c>
      <c r="B183" s="229" t="s">
        <v>80</v>
      </c>
      <c r="C183" s="229" t="s">
        <v>126</v>
      </c>
      <c r="D183" s="229" t="s">
        <v>23</v>
      </c>
      <c r="E183" s="229" t="s">
        <v>372</v>
      </c>
      <c r="F183" s="229" t="s">
        <v>43</v>
      </c>
      <c r="G183" s="216"/>
      <c r="H183" s="216">
        <f>H184+H185</f>
        <v>0</v>
      </c>
      <c r="I183" s="25">
        <f t="shared" si="21"/>
        <v>111.66999999999999</v>
      </c>
      <c r="J183" s="216">
        <f>J184+J185</f>
        <v>111.66999999999999</v>
      </c>
      <c r="K183" s="216">
        <f>L183-J183</f>
        <v>748.12</v>
      </c>
      <c r="L183" s="216">
        <f>L184+L185</f>
        <v>859.79</v>
      </c>
    </row>
    <row r="184" spans="1:12" s="199" customFormat="1" ht="42.75" customHeight="1">
      <c r="A184" s="234" t="s">
        <v>392</v>
      </c>
      <c r="B184" s="229" t="s">
        <v>80</v>
      </c>
      <c r="C184" s="229" t="s">
        <v>126</v>
      </c>
      <c r="D184" s="229" t="s">
        <v>23</v>
      </c>
      <c r="E184" s="229" t="s">
        <v>431</v>
      </c>
      <c r="F184" s="229" t="s">
        <v>132</v>
      </c>
      <c r="G184" s="216"/>
      <c r="H184" s="216">
        <v>0</v>
      </c>
      <c r="I184" s="25">
        <f t="shared" si="21"/>
        <v>85.77</v>
      </c>
      <c r="J184" s="216">
        <v>85.77</v>
      </c>
      <c r="K184" s="216">
        <f>L184-J184</f>
        <v>514.34</v>
      </c>
      <c r="L184" s="216">
        <v>600.11</v>
      </c>
    </row>
    <row r="185" spans="1:12" s="199" customFormat="1" ht="78.75" customHeight="1">
      <c r="A185" s="213" t="s">
        <v>390</v>
      </c>
      <c r="B185" s="229" t="s">
        <v>80</v>
      </c>
      <c r="C185" s="230" t="s">
        <v>126</v>
      </c>
      <c r="D185" s="230" t="s">
        <v>23</v>
      </c>
      <c r="E185" s="229" t="s">
        <v>431</v>
      </c>
      <c r="F185" s="230" t="s">
        <v>388</v>
      </c>
      <c r="G185" s="216"/>
      <c r="H185" s="216">
        <v>0</v>
      </c>
      <c r="I185" s="25">
        <f t="shared" si="21"/>
        <v>25.9</v>
      </c>
      <c r="J185" s="216">
        <v>25.9</v>
      </c>
      <c r="K185" s="216">
        <f>L185-J185</f>
        <v>233.78</v>
      </c>
      <c r="L185" s="216">
        <v>259.68</v>
      </c>
    </row>
    <row r="186" spans="1:12" ht="12.75" customHeight="1">
      <c r="A186" s="82" t="s">
        <v>28</v>
      </c>
      <c r="B186" s="69"/>
      <c r="C186" s="69"/>
      <c r="D186" s="69"/>
      <c r="E186" s="69"/>
      <c r="F186" s="69"/>
      <c r="G186" s="61">
        <f>G170+G139+G122+G97+G88+G80+G9+G68</f>
        <v>4279.68</v>
      </c>
      <c r="H186" s="61">
        <f>H8</f>
        <v>3476.5</v>
      </c>
      <c r="I186" s="61">
        <f t="shared" si="21"/>
        <v>26.63000000000011</v>
      </c>
      <c r="J186" s="61">
        <f>J8</f>
        <v>3503.13</v>
      </c>
      <c r="K186" s="61">
        <f>L186-J186</f>
        <v>-49.71000000000049</v>
      </c>
      <c r="L186" s="61">
        <f>L8</f>
        <v>3453.4199999999996</v>
      </c>
    </row>
  </sheetData>
  <sheetProtection/>
  <mergeCells count="14">
    <mergeCell ref="D4:D5"/>
    <mergeCell ref="E4:E5"/>
    <mergeCell ref="F4:F5"/>
    <mergeCell ref="K4:K5"/>
    <mergeCell ref="L4:L5"/>
    <mergeCell ref="M2:O2"/>
    <mergeCell ref="M7:M34"/>
    <mergeCell ref="H4:J4"/>
    <mergeCell ref="A1:E1"/>
    <mergeCell ref="F1:L1"/>
    <mergeCell ref="A2:L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76" t="s">
        <v>249</v>
      </c>
      <c r="F1" s="276"/>
      <c r="G1" s="276"/>
    </row>
    <row r="2" spans="1:7" ht="30" customHeight="1">
      <c r="A2" s="281" t="s">
        <v>330</v>
      </c>
      <c r="B2" s="281"/>
      <c r="C2" s="281"/>
      <c r="D2" s="281"/>
      <c r="E2" s="281"/>
      <c r="F2" s="281"/>
      <c r="G2" s="281"/>
    </row>
    <row r="3" spans="1:8" ht="12.75" customHeight="1">
      <c r="A3" s="59"/>
      <c r="B3" s="60"/>
      <c r="C3" s="60"/>
      <c r="D3" s="282"/>
      <c r="E3" s="282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80"/>
      <c r="B52" s="268"/>
      <c r="C52" s="278"/>
      <c r="D52" s="279"/>
      <c r="E52" s="32"/>
      <c r="G52" s="30"/>
    </row>
    <row r="53" spans="1:7" ht="15.75">
      <c r="A53" s="280"/>
      <c r="B53" s="278"/>
      <c r="C53" s="278"/>
      <c r="D53" s="279"/>
      <c r="E53" s="32"/>
      <c r="G53" s="30"/>
    </row>
    <row r="54" spans="1:7" ht="12.75" customHeight="1">
      <c r="A54" s="31"/>
      <c r="B54" s="268"/>
      <c r="C54" s="278"/>
      <c r="D54" s="279"/>
      <c r="E54" s="32"/>
      <c r="G54" s="30"/>
    </row>
    <row r="55" spans="1:7" ht="12.75" customHeight="1">
      <c r="A55" s="31"/>
      <c r="B55" s="278"/>
      <c r="C55" s="278"/>
      <c r="D55" s="279"/>
      <c r="E55" s="32"/>
      <c r="G55" s="30"/>
    </row>
    <row r="56" spans="1:7" ht="12.75" customHeight="1">
      <c r="A56" s="31"/>
      <c r="B56" s="268"/>
      <c r="C56" s="278"/>
      <c r="D56" s="279"/>
      <c r="E56" s="32"/>
      <c r="G56" s="30"/>
    </row>
    <row r="57" spans="1:7" ht="15.75">
      <c r="A57" s="31"/>
      <c r="B57" s="278"/>
      <c r="C57" s="278"/>
      <c r="D57" s="279"/>
      <c r="E57" s="32"/>
      <c r="G57" s="30"/>
    </row>
    <row r="58" spans="1:5" ht="26.25" customHeight="1">
      <c r="A58" s="280"/>
      <c r="B58" s="271"/>
      <c r="C58" s="271"/>
      <c r="D58" s="271"/>
      <c r="E58" s="29"/>
    </row>
    <row r="59" ht="15.75">
      <c r="A59" s="280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37"/>
  <sheetViews>
    <sheetView view="pageBreakPreview" zoomScale="130" zoomScaleSheetLayoutView="130" zoomScalePageLayoutView="0" workbookViewId="0" topLeftCell="A1">
      <selection activeCell="A2" sqref="A2:H2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72.75" customHeight="1">
      <c r="C1" s="18"/>
      <c r="D1" s="18" t="s">
        <v>440</v>
      </c>
      <c r="E1" s="283" t="s">
        <v>415</v>
      </c>
      <c r="F1" s="277"/>
      <c r="G1" s="277"/>
      <c r="H1" s="277"/>
    </row>
    <row r="2" spans="1:9" s="4" customFormat="1" ht="51" customHeight="1">
      <c r="A2" s="284" t="s">
        <v>416</v>
      </c>
      <c r="B2" s="284"/>
      <c r="C2" s="284"/>
      <c r="D2" s="284"/>
      <c r="E2" s="284"/>
      <c r="F2" s="284"/>
      <c r="G2" s="284"/>
      <c r="H2" s="284"/>
      <c r="I2" s="87"/>
    </row>
    <row r="3" spans="6:8" s="4" customFormat="1" ht="12.75">
      <c r="F3" s="4" t="s">
        <v>414</v>
      </c>
      <c r="H3" s="4" t="s">
        <v>7</v>
      </c>
    </row>
    <row r="4" spans="1:8" s="4" customFormat="1" ht="12.75">
      <c r="A4" s="285" t="s">
        <v>12</v>
      </c>
      <c r="B4" s="285" t="s">
        <v>8</v>
      </c>
      <c r="C4" s="285" t="s">
        <v>9</v>
      </c>
      <c r="D4" s="287" t="s">
        <v>417</v>
      </c>
      <c r="E4" s="288"/>
      <c r="F4" s="288"/>
      <c r="G4" s="202"/>
      <c r="H4" s="203"/>
    </row>
    <row r="5" spans="1:8" s="40" customFormat="1" ht="39" customHeight="1">
      <c r="A5" s="286"/>
      <c r="B5" s="286"/>
      <c r="C5" s="286"/>
      <c r="D5" s="260" t="s">
        <v>413</v>
      </c>
      <c r="E5" s="260" t="s">
        <v>418</v>
      </c>
      <c r="F5" s="263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D9+D10+D13+D14</f>
        <v>1664.83</v>
      </c>
      <c r="E7" s="61">
        <f>F7-D7</f>
        <v>35.31000000000017</v>
      </c>
      <c r="F7" s="61">
        <f>F9+F10+F14+F13</f>
        <v>1700.14</v>
      </c>
      <c r="G7" s="61">
        <f aca="true" t="shared" si="0" ref="G7:G33">H7-F7</f>
        <v>-114.45000000000027</v>
      </c>
      <c r="H7" s="61">
        <f>H9+H10+H14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61">
        <f aca="true" t="shared" si="1" ref="E8:E33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 t="s">
        <v>419</v>
      </c>
      <c r="E9" s="25">
        <f t="shared" si="1"/>
        <v>18.430000000000007</v>
      </c>
      <c r="F9" s="207">
        <v>478.95</v>
      </c>
      <c r="G9" s="25">
        <f t="shared" si="0"/>
        <v>-90.61000000000001</v>
      </c>
      <c r="H9" s="25">
        <v>388.34</v>
      </c>
    </row>
    <row r="10" spans="1:8" s="36" customFormat="1" ht="51">
      <c r="A10" s="70" t="s">
        <v>200</v>
      </c>
      <c r="B10" s="71" t="s">
        <v>15</v>
      </c>
      <c r="C10" s="71" t="s">
        <v>19</v>
      </c>
      <c r="D10" s="72" t="s">
        <v>420</v>
      </c>
      <c r="E10" s="25">
        <f t="shared" si="1"/>
        <v>-17.11999999999989</v>
      </c>
      <c r="F10" s="72">
        <v>1172.19</v>
      </c>
      <c r="G10" s="25">
        <f t="shared" si="0"/>
        <v>15.159999999999854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>
      <c r="A13" s="70" t="s">
        <v>174</v>
      </c>
      <c r="B13" s="71" t="s">
        <v>15</v>
      </c>
      <c r="C13" s="71" t="s">
        <v>20</v>
      </c>
      <c r="D13" s="72">
        <v>0</v>
      </c>
      <c r="E13" s="25">
        <f t="shared" si="1"/>
        <v>39</v>
      </c>
      <c r="F13" s="72">
        <v>39</v>
      </c>
      <c r="G13" s="25"/>
      <c r="H13" s="73"/>
    </row>
    <row r="14" spans="1:8" s="36" customFormat="1" ht="12.75">
      <c r="A14" s="70" t="s">
        <v>103</v>
      </c>
      <c r="B14" s="71" t="s">
        <v>15</v>
      </c>
      <c r="C14" s="71" t="s">
        <v>126</v>
      </c>
      <c r="D14" s="72">
        <v>15</v>
      </c>
      <c r="E14" s="25">
        <f t="shared" si="1"/>
        <v>-5</v>
      </c>
      <c r="F14" s="72">
        <v>10</v>
      </c>
      <c r="G14" s="25">
        <f t="shared" si="0"/>
        <v>0</v>
      </c>
      <c r="H14" s="73">
        <v>10</v>
      </c>
    </row>
    <row r="15" spans="1:8" s="36" customFormat="1" ht="11.25" customHeight="1" hidden="1">
      <c r="A15" s="70" t="s">
        <v>103</v>
      </c>
      <c r="B15" s="71" t="s">
        <v>15</v>
      </c>
      <c r="C15" s="71" t="s">
        <v>56</v>
      </c>
      <c r="D15" s="72"/>
      <c r="E15" s="61">
        <f t="shared" si="1"/>
        <v>0</v>
      </c>
      <c r="F15" s="72"/>
      <c r="G15" s="25">
        <f t="shared" si="0"/>
        <v>0</v>
      </c>
      <c r="H15" s="73">
        <v>0</v>
      </c>
    </row>
    <row r="16" spans="1:8" s="36" customFormat="1" ht="12.75">
      <c r="A16" s="68" t="s">
        <v>21</v>
      </c>
      <c r="B16" s="69" t="s">
        <v>17</v>
      </c>
      <c r="C16" s="69" t="s">
        <v>16</v>
      </c>
      <c r="D16" s="61" t="str">
        <f>D17</f>
        <v>60,9</v>
      </c>
      <c r="E16" s="61">
        <f t="shared" si="1"/>
        <v>4.199999999999996</v>
      </c>
      <c r="F16" s="61">
        <f>F17</f>
        <v>65.1</v>
      </c>
      <c r="G16" s="61">
        <f t="shared" si="0"/>
        <v>-1.3999999999999915</v>
      </c>
      <c r="H16" s="61">
        <f>H17</f>
        <v>63.7</v>
      </c>
    </row>
    <row r="17" spans="1:8" s="43" customFormat="1" ht="18.75" customHeight="1">
      <c r="A17" s="70" t="s">
        <v>57</v>
      </c>
      <c r="B17" s="71" t="s">
        <v>17</v>
      </c>
      <c r="C17" s="71" t="s">
        <v>18</v>
      </c>
      <c r="D17" s="72" t="s">
        <v>421</v>
      </c>
      <c r="E17" s="25">
        <f t="shared" si="1"/>
        <v>4.199999999999996</v>
      </c>
      <c r="F17" s="72">
        <v>65.1</v>
      </c>
      <c r="G17" s="25">
        <f t="shared" si="0"/>
        <v>-1.3999999999999915</v>
      </c>
      <c r="H17" s="25">
        <v>63.7</v>
      </c>
    </row>
    <row r="18" spans="1:8" s="44" customFormat="1" ht="12.75" hidden="1">
      <c r="A18" s="68" t="s">
        <v>22</v>
      </c>
      <c r="B18" s="69" t="s">
        <v>19</v>
      </c>
      <c r="C18" s="69" t="s">
        <v>16</v>
      </c>
      <c r="D18" s="61"/>
      <c r="E18" s="61">
        <f t="shared" si="1"/>
        <v>0</v>
      </c>
      <c r="F18" s="61">
        <f>F19</f>
        <v>0</v>
      </c>
      <c r="G18" s="25">
        <f t="shared" si="0"/>
        <v>152.41</v>
      </c>
      <c r="H18" s="61">
        <f>H19</f>
        <v>152.41</v>
      </c>
    </row>
    <row r="19" spans="1:8" ht="13.5" customHeight="1" hidden="1">
      <c r="A19" s="74" t="s">
        <v>70</v>
      </c>
      <c r="B19" s="71" t="s">
        <v>19</v>
      </c>
      <c r="C19" s="71" t="s">
        <v>56</v>
      </c>
      <c r="D19" s="72"/>
      <c r="E19" s="61">
        <f t="shared" si="1"/>
        <v>0</v>
      </c>
      <c r="F19" s="72"/>
      <c r="G19" s="25">
        <f t="shared" si="0"/>
        <v>152.41</v>
      </c>
      <c r="H19" s="73">
        <v>152.41</v>
      </c>
    </row>
    <row r="20" spans="1:8" ht="12.75" hidden="1">
      <c r="A20" s="84" t="s">
        <v>22</v>
      </c>
      <c r="B20" s="95" t="s">
        <v>19</v>
      </c>
      <c r="C20" s="95" t="s">
        <v>16</v>
      </c>
      <c r="D20" s="96"/>
      <c r="E20" s="61">
        <f t="shared" si="1"/>
        <v>477.8</v>
      </c>
      <c r="F20" s="96">
        <f>F21</f>
        <v>477.8</v>
      </c>
      <c r="G20" s="25">
        <f t="shared" si="0"/>
        <v>-477.8</v>
      </c>
      <c r="H20" s="97">
        <f>H21</f>
        <v>0</v>
      </c>
    </row>
    <row r="21" spans="1:8" ht="12.75" hidden="1">
      <c r="A21" s="74" t="s">
        <v>198</v>
      </c>
      <c r="B21" s="71" t="s">
        <v>19</v>
      </c>
      <c r="C21" s="71" t="s">
        <v>197</v>
      </c>
      <c r="D21" s="72"/>
      <c r="E21" s="61">
        <f t="shared" si="1"/>
        <v>477.8</v>
      </c>
      <c r="F21" s="72">
        <v>477.8</v>
      </c>
      <c r="G21" s="25">
        <f t="shared" si="0"/>
        <v>-477.8</v>
      </c>
      <c r="H21" s="73"/>
    </row>
    <row r="22" spans="1:8" ht="12.75">
      <c r="A22" s="68" t="s">
        <v>25</v>
      </c>
      <c r="B22" s="69" t="s">
        <v>23</v>
      </c>
      <c r="C22" s="69" t="s">
        <v>16</v>
      </c>
      <c r="D22" s="61" t="str">
        <f>D24</f>
        <v>373,38</v>
      </c>
      <c r="E22" s="61">
        <f t="shared" si="1"/>
        <v>-225</v>
      </c>
      <c r="F22" s="61">
        <f>F23+F24+F25</f>
        <v>148.38</v>
      </c>
      <c r="G22" s="61">
        <f t="shared" si="0"/>
        <v>334.5</v>
      </c>
      <c r="H22" s="61">
        <f>H23+H24+H25</f>
        <v>482.88</v>
      </c>
    </row>
    <row r="23" spans="1:8" s="37" customFormat="1" ht="12.75" hidden="1">
      <c r="A23" s="74" t="s">
        <v>71</v>
      </c>
      <c r="B23" s="71" t="s">
        <v>23</v>
      </c>
      <c r="C23" s="71" t="s">
        <v>17</v>
      </c>
      <c r="D23" s="72"/>
      <c r="E23" s="61">
        <f t="shared" si="1"/>
        <v>0</v>
      </c>
      <c r="F23" s="72">
        <v>0</v>
      </c>
      <c r="G23" s="25">
        <f t="shared" si="0"/>
        <v>0</v>
      </c>
      <c r="H23" s="25">
        <v>0</v>
      </c>
    </row>
    <row r="24" spans="1:8" ht="14.25" customHeight="1">
      <c r="A24" s="74" t="s">
        <v>128</v>
      </c>
      <c r="B24" s="71" t="s">
        <v>23</v>
      </c>
      <c r="C24" s="71" t="s">
        <v>18</v>
      </c>
      <c r="D24" s="72" t="s">
        <v>422</v>
      </c>
      <c r="E24" s="25">
        <f t="shared" si="1"/>
        <v>-225</v>
      </c>
      <c r="F24" s="72">
        <v>148.38</v>
      </c>
      <c r="G24" s="25">
        <f t="shared" si="0"/>
        <v>334.5</v>
      </c>
      <c r="H24" s="73">
        <f>108.5+374.38</f>
        <v>482.88</v>
      </c>
    </row>
    <row r="25" spans="1:8" ht="14.25" customHeight="1" hidden="1">
      <c r="A25" s="151" t="s">
        <v>340</v>
      </c>
      <c r="B25" s="71" t="s">
        <v>23</v>
      </c>
      <c r="C25" s="71" t="s">
        <v>23</v>
      </c>
      <c r="D25" s="72"/>
      <c r="E25" s="61">
        <f t="shared" si="1"/>
        <v>0</v>
      </c>
      <c r="F25" s="72">
        <v>0</v>
      </c>
      <c r="G25" s="25">
        <f t="shared" si="0"/>
        <v>0</v>
      </c>
      <c r="H25" s="73">
        <v>0</v>
      </c>
    </row>
    <row r="26" spans="1:8" s="14" customFormat="1" ht="12.75">
      <c r="A26" s="68" t="s">
        <v>26</v>
      </c>
      <c r="B26" s="69" t="s">
        <v>20</v>
      </c>
      <c r="C26" s="69" t="s">
        <v>16</v>
      </c>
      <c r="D26" s="61" t="str">
        <f>D27</f>
        <v>109,23</v>
      </c>
      <c r="E26" s="61">
        <f t="shared" si="1"/>
        <v>-106.23</v>
      </c>
      <c r="F26" s="61">
        <f>F27</f>
        <v>3</v>
      </c>
      <c r="G26" s="61">
        <f t="shared" si="0"/>
        <v>104.23</v>
      </c>
      <c r="H26" s="61">
        <f>H27</f>
        <v>107.23</v>
      </c>
    </row>
    <row r="27" spans="1:8" ht="15" customHeight="1">
      <c r="A27" s="74" t="s">
        <v>46</v>
      </c>
      <c r="B27" s="71" t="s">
        <v>20</v>
      </c>
      <c r="C27" s="71" t="s">
        <v>20</v>
      </c>
      <c r="D27" s="72" t="s">
        <v>423</v>
      </c>
      <c r="E27" s="25">
        <f t="shared" si="1"/>
        <v>-106.23</v>
      </c>
      <c r="F27" s="72">
        <v>3</v>
      </c>
      <c r="G27" s="25">
        <f t="shared" si="0"/>
        <v>104.23</v>
      </c>
      <c r="H27" s="73">
        <v>107.23</v>
      </c>
    </row>
    <row r="28" spans="1:8" s="14" customFormat="1" ht="12.75">
      <c r="A28" s="68" t="s">
        <v>201</v>
      </c>
      <c r="B28" s="69" t="s">
        <v>24</v>
      </c>
      <c r="C28" s="69" t="s">
        <v>16</v>
      </c>
      <c r="D28" s="61" t="str">
        <f>D29</f>
        <v>325,38</v>
      </c>
      <c r="E28" s="61">
        <f t="shared" si="1"/>
        <v>145.72000000000003</v>
      </c>
      <c r="F28" s="61">
        <f>F29</f>
        <v>471.1</v>
      </c>
      <c r="G28" s="61">
        <f t="shared" si="0"/>
        <v>-269.38</v>
      </c>
      <c r="H28" s="61">
        <f>H29</f>
        <v>201.72</v>
      </c>
    </row>
    <row r="29" spans="1:8" ht="12.75">
      <c r="A29" s="74" t="s">
        <v>27</v>
      </c>
      <c r="B29" s="71" t="s">
        <v>24</v>
      </c>
      <c r="C29" s="71" t="s">
        <v>15</v>
      </c>
      <c r="D29" s="72" t="s">
        <v>425</v>
      </c>
      <c r="E29" s="25">
        <f t="shared" si="1"/>
        <v>145.72000000000003</v>
      </c>
      <c r="F29" s="72">
        <v>471.1</v>
      </c>
      <c r="G29" s="25">
        <f t="shared" si="0"/>
        <v>-269.38</v>
      </c>
      <c r="H29" s="73">
        <v>201.72</v>
      </c>
    </row>
    <row r="30" spans="1:8" ht="12.75" hidden="1">
      <c r="A30" s="84" t="s">
        <v>125</v>
      </c>
      <c r="B30" s="95" t="s">
        <v>126</v>
      </c>
      <c r="C30" s="95" t="s">
        <v>16</v>
      </c>
      <c r="D30" s="96"/>
      <c r="E30" s="61">
        <f t="shared" si="1"/>
        <v>0</v>
      </c>
      <c r="F30" s="96"/>
      <c r="G30" s="25">
        <f t="shared" si="0"/>
        <v>0</v>
      </c>
      <c r="H30" s="97">
        <f>H31</f>
        <v>0</v>
      </c>
    </row>
    <row r="31" spans="1:8" ht="12.75" hidden="1">
      <c r="A31" s="74" t="s">
        <v>127</v>
      </c>
      <c r="B31" s="71" t="s">
        <v>126</v>
      </c>
      <c r="C31" s="71" t="s">
        <v>15</v>
      </c>
      <c r="D31" s="72"/>
      <c r="E31" s="61">
        <f t="shared" si="1"/>
        <v>0</v>
      </c>
      <c r="F31" s="72"/>
      <c r="G31" s="25">
        <f t="shared" si="0"/>
        <v>0</v>
      </c>
      <c r="H31" s="73">
        <v>0</v>
      </c>
    </row>
    <row r="32" spans="1:8" ht="12.75">
      <c r="A32" s="84" t="s">
        <v>125</v>
      </c>
      <c r="B32" s="95" t="s">
        <v>126</v>
      </c>
      <c r="C32" s="95" t="s">
        <v>16</v>
      </c>
      <c r="D32" s="96" t="str">
        <f>D33</f>
        <v>942,78</v>
      </c>
      <c r="E32" s="61">
        <f t="shared" si="1"/>
        <v>172.6300000000001</v>
      </c>
      <c r="F32" s="96">
        <f>F33</f>
        <v>1115.41</v>
      </c>
      <c r="G32" s="25">
        <f t="shared" si="0"/>
        <v>-255.62000000000012</v>
      </c>
      <c r="H32" s="97">
        <f>H33</f>
        <v>859.79</v>
      </c>
    </row>
    <row r="33" spans="1:8" ht="12.75">
      <c r="A33" s="74" t="s">
        <v>202</v>
      </c>
      <c r="B33" s="71" t="s">
        <v>126</v>
      </c>
      <c r="C33" s="71" t="s">
        <v>23</v>
      </c>
      <c r="D33" s="72" t="s">
        <v>424</v>
      </c>
      <c r="E33" s="25">
        <f t="shared" si="1"/>
        <v>172.6300000000001</v>
      </c>
      <c r="F33" s="72">
        <v>1115.41</v>
      </c>
      <c r="G33" s="25">
        <f t="shared" si="0"/>
        <v>-255.62000000000012</v>
      </c>
      <c r="H33" s="73">
        <v>859.79</v>
      </c>
    </row>
    <row r="34" spans="1:8" s="14" customFormat="1" ht="12.75">
      <c r="A34" s="68" t="s">
        <v>28</v>
      </c>
      <c r="B34" s="69"/>
      <c r="C34" s="69"/>
      <c r="D34" s="61">
        <f>D7+D16+D22+D26+D28+D32</f>
        <v>3476.5</v>
      </c>
      <c r="E34" s="61">
        <f>E7+E16+E22+E26+E28+E32</f>
        <v>26.63000000000028</v>
      </c>
      <c r="F34" s="61">
        <f>F7+F16+F22+F26+F28+F32</f>
        <v>3503.13</v>
      </c>
      <c r="G34" s="61">
        <f>H34-F34</f>
        <v>-49.71000000000049</v>
      </c>
      <c r="H34" s="61">
        <f>H7+H16+H20+H22+H26+H28+H32+H18</f>
        <v>3453.4199999999996</v>
      </c>
    </row>
    <row r="35" ht="12.75">
      <c r="H35" s="38"/>
    </row>
    <row r="37" ht="12.75">
      <c r="F37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76" t="s">
        <v>252</v>
      </c>
      <c r="F1" s="276"/>
      <c r="G1" s="276"/>
      <c r="H1" s="18"/>
      <c r="I1" s="18"/>
    </row>
    <row r="2" spans="1:7" s="6" customFormat="1" ht="51.75" customHeight="1">
      <c r="A2" s="289" t="s">
        <v>331</v>
      </c>
      <c r="B2" s="289"/>
      <c r="C2" s="289"/>
      <c r="D2" s="289"/>
      <c r="E2" s="289"/>
      <c r="F2" s="289"/>
      <c r="G2" s="289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85" t="s">
        <v>12</v>
      </c>
      <c r="B4" s="285" t="s">
        <v>8</v>
      </c>
      <c r="C4" s="285" t="s">
        <v>9</v>
      </c>
      <c r="D4" s="290" t="s">
        <v>203</v>
      </c>
      <c r="E4" s="291"/>
      <c r="F4" s="292"/>
      <c r="G4" s="83" t="s">
        <v>253</v>
      </c>
    </row>
    <row r="5" spans="1:7" s="8" customFormat="1" ht="45" customHeight="1">
      <c r="A5" s="286"/>
      <c r="B5" s="286"/>
      <c r="C5" s="286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186"/>
  <sheetViews>
    <sheetView view="pageBreakPreview" zoomScaleSheetLayoutView="100" zoomScalePageLayoutView="0" workbookViewId="0" topLeftCell="A46">
      <selection activeCell="A63" sqref="A63"/>
    </sheetView>
  </sheetViews>
  <sheetFormatPr defaultColWidth="9.00390625" defaultRowHeight="12.75"/>
  <cols>
    <col min="1" max="1" width="38.62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12.25390625" style="0" customWidth="1"/>
    <col min="9" max="9" width="13.00390625" style="0" customWidth="1"/>
    <col min="10" max="10" width="13.62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00" t="s">
        <v>440</v>
      </c>
      <c r="B1" s="300"/>
      <c r="C1" s="300"/>
      <c r="D1" s="300"/>
      <c r="E1" s="300"/>
      <c r="F1" s="276" t="s">
        <v>426</v>
      </c>
      <c r="G1" s="276"/>
      <c r="H1" s="276"/>
      <c r="I1" s="276"/>
      <c r="J1" s="276"/>
      <c r="K1" s="276"/>
      <c r="L1" s="276"/>
      <c r="M1" s="18"/>
      <c r="N1" s="18"/>
    </row>
    <row r="2" spans="1:15" s="1" customFormat="1" ht="47.25" customHeight="1">
      <c r="A2" s="284" t="s">
        <v>427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97"/>
      <c r="N2" s="297"/>
      <c r="O2" s="297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2" t="s">
        <v>7</v>
      </c>
      <c r="K3" s="77"/>
      <c r="L3" s="75" t="s">
        <v>7</v>
      </c>
    </row>
    <row r="4" spans="1:12" s="1" customFormat="1" ht="14.25" customHeight="1">
      <c r="A4" s="285" t="s">
        <v>12</v>
      </c>
      <c r="B4" s="285" t="s">
        <v>13</v>
      </c>
      <c r="C4" s="285" t="s">
        <v>8</v>
      </c>
      <c r="D4" s="285" t="s">
        <v>9</v>
      </c>
      <c r="E4" s="285" t="s">
        <v>10</v>
      </c>
      <c r="F4" s="285" t="s">
        <v>11</v>
      </c>
      <c r="G4" s="152"/>
      <c r="H4" s="298" t="s">
        <v>417</v>
      </c>
      <c r="I4" s="288"/>
      <c r="J4" s="299"/>
      <c r="K4" s="294" t="s">
        <v>97</v>
      </c>
      <c r="L4" s="296" t="s">
        <v>96</v>
      </c>
    </row>
    <row r="5" spans="1:12" s="9" customFormat="1" ht="39.75" customHeight="1">
      <c r="A5" s="286"/>
      <c r="B5" s="286"/>
      <c r="C5" s="286"/>
      <c r="D5" s="286"/>
      <c r="E5" s="286"/>
      <c r="F5" s="286"/>
      <c r="G5" s="153" t="s">
        <v>93</v>
      </c>
      <c r="H5" s="261" t="s">
        <v>413</v>
      </c>
      <c r="I5" s="261" t="s">
        <v>418</v>
      </c>
      <c r="J5" s="262" t="s">
        <v>96</v>
      </c>
      <c r="K5" s="295"/>
      <c r="L5" s="295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434</v>
      </c>
      <c r="I6" s="69" t="s">
        <v>435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/>
      <c r="I7" s="61"/>
      <c r="J7" s="61" t="e">
        <f>J32+#REF!+J56+#REF!</f>
        <v>#REF!</v>
      </c>
      <c r="K7" s="61" t="e">
        <f>L7-G7</f>
        <v>#REF!</v>
      </c>
      <c r="L7" s="61" t="e">
        <f>L32+#REF!+L56+#REF!</f>
        <v>#REF!</v>
      </c>
      <c r="M7" s="293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H9+H73+H119+H133+H166+H179</f>
        <v>3476.5</v>
      </c>
      <c r="I8" s="61">
        <f>J8-H8</f>
        <v>26.63000000000011</v>
      </c>
      <c r="J8" s="61">
        <f>J9+J73+J108+J119+J133+J166+J179</f>
        <v>3503.13</v>
      </c>
      <c r="K8" s="61">
        <f aca="true" t="shared" si="0" ref="K8:K18">L8-J8</f>
        <v>-49.71000000000049</v>
      </c>
      <c r="L8" s="61">
        <f>L9+L68+L73+L108+L112+L119+L122+L133+L143+L166+L173+L179</f>
        <v>3453.4199999999996</v>
      </c>
      <c r="M8" s="293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H10+H43+H64+H60</f>
        <v>1664.83</v>
      </c>
      <c r="I9" s="61">
        <f aca="true" t="shared" si="1" ref="I9:I76">J9-H9</f>
        <v>35.31000000000017</v>
      </c>
      <c r="J9" s="61">
        <f>J10+J43+J64+J60</f>
        <v>1700.14</v>
      </c>
      <c r="K9" s="61">
        <f t="shared" si="0"/>
        <v>-114.45000000000027</v>
      </c>
      <c r="L9" s="61">
        <f>L10+L15+L20+L43+L52+L64</f>
        <v>1585.6899999999998</v>
      </c>
      <c r="M9" s="293"/>
    </row>
    <row r="10" spans="1:13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1"/>
        <v>18.430000000000064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293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293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293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293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293"/>
    </row>
    <row r="15" spans="1:13" s="104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61">
        <f t="shared" si="1"/>
        <v>18.430000000000064</v>
      </c>
      <c r="J15" s="210">
        <f>J16</f>
        <v>478.95000000000005</v>
      </c>
      <c r="K15" s="192">
        <f t="shared" si="0"/>
        <v>-90.61000000000007</v>
      </c>
      <c r="L15" s="191">
        <f>L16</f>
        <v>388.34</v>
      </c>
      <c r="M15" s="293"/>
    </row>
    <row r="16" spans="1:13" ht="27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5">
        <f t="shared" si="1"/>
        <v>18.430000000000064</v>
      </c>
      <c r="J16" s="215">
        <f>J17+J18</f>
        <v>478.95000000000005</v>
      </c>
      <c r="K16" s="193">
        <f t="shared" si="0"/>
        <v>-90.61000000000007</v>
      </c>
      <c r="L16" s="188">
        <f>L17+L18</f>
        <v>388.34</v>
      </c>
      <c r="M16" s="293"/>
    </row>
    <row r="17" spans="1:13" ht="27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 t="s">
        <v>428</v>
      </c>
      <c r="I17" s="25">
        <f t="shared" si="1"/>
        <v>14.160000000000025</v>
      </c>
      <c r="J17" s="215">
        <v>367.86</v>
      </c>
      <c r="K17" s="193">
        <f t="shared" si="0"/>
        <v>-69.59000000000003</v>
      </c>
      <c r="L17" s="188">
        <v>298.27</v>
      </c>
      <c r="M17" s="293"/>
    </row>
    <row r="18" spans="1:13" ht="52.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5" t="s">
        <v>429</v>
      </c>
      <c r="I18" s="25">
        <f t="shared" si="1"/>
        <v>4.27000000000001</v>
      </c>
      <c r="J18" s="215">
        <v>111.09</v>
      </c>
      <c r="K18" s="193">
        <f t="shared" si="0"/>
        <v>-21.02000000000001</v>
      </c>
      <c r="L18" s="188">
        <v>90.07</v>
      </c>
      <c r="M18" s="293"/>
    </row>
    <row r="19" spans="1:13" s="104" customFormat="1" ht="57" customHeight="1" hidden="1">
      <c r="A19" s="217" t="s">
        <v>200</v>
      </c>
      <c r="B19" s="218" t="s">
        <v>80</v>
      </c>
      <c r="C19" s="218" t="s">
        <v>15</v>
      </c>
      <c r="D19" s="218" t="s">
        <v>19</v>
      </c>
      <c r="E19" s="219" t="s">
        <v>42</v>
      </c>
      <c r="F19" s="219" t="s">
        <v>43</v>
      </c>
      <c r="G19" s="211"/>
      <c r="H19" s="211"/>
      <c r="I19" s="61">
        <f t="shared" si="1"/>
        <v>2349.94</v>
      </c>
      <c r="J19" s="211">
        <f>J20+J43</f>
        <v>2349.94</v>
      </c>
      <c r="K19" s="61"/>
      <c r="L19" s="61">
        <f aca="true" t="shared" si="3" ref="L19:L96">J19+K19</f>
        <v>2349.94</v>
      </c>
      <c r="M19" s="293"/>
    </row>
    <row r="20" spans="1:13" s="104" customFormat="1" ht="39.75" customHeight="1" hidden="1">
      <c r="A20" s="220" t="s">
        <v>314</v>
      </c>
      <c r="B20" s="221" t="s">
        <v>80</v>
      </c>
      <c r="C20" s="221" t="s">
        <v>15</v>
      </c>
      <c r="D20" s="221" t="s">
        <v>19</v>
      </c>
      <c r="E20" s="222" t="s">
        <v>308</v>
      </c>
      <c r="F20" s="222" t="s">
        <v>43</v>
      </c>
      <c r="G20" s="211">
        <f>G21</f>
        <v>0</v>
      </c>
      <c r="H20" s="211"/>
      <c r="I20" s="61">
        <f t="shared" si="1"/>
        <v>1177.75</v>
      </c>
      <c r="J20" s="211">
        <f>J21</f>
        <v>1177.75</v>
      </c>
      <c r="K20" s="61">
        <f>K21</f>
        <v>-1177.75</v>
      </c>
      <c r="L20" s="25">
        <f t="shared" si="3"/>
        <v>0</v>
      </c>
      <c r="M20" s="293"/>
    </row>
    <row r="21" spans="1:13" ht="38.25" customHeight="1" hidden="1">
      <c r="A21" s="223" t="s">
        <v>329</v>
      </c>
      <c r="B21" s="224" t="s">
        <v>80</v>
      </c>
      <c r="C21" s="224" t="s">
        <v>15</v>
      </c>
      <c r="D21" s="224" t="s">
        <v>19</v>
      </c>
      <c r="E21" s="225" t="s">
        <v>309</v>
      </c>
      <c r="F21" s="225" t="s">
        <v>43</v>
      </c>
      <c r="G21" s="216">
        <f>G22+G24+G25+G26+G27</f>
        <v>0</v>
      </c>
      <c r="H21" s="216"/>
      <c r="I21" s="61">
        <f t="shared" si="1"/>
        <v>1177.75</v>
      </c>
      <c r="J21" s="216">
        <f>J22+J24+J25+J26+J27</f>
        <v>1177.75</v>
      </c>
      <c r="K21" s="25">
        <f>K22+K24+K25+K26+K27</f>
        <v>-1177.75</v>
      </c>
      <c r="L21" s="25">
        <f>L22+L24+L25+L26+L27</f>
        <v>0</v>
      </c>
      <c r="M21" s="293"/>
    </row>
    <row r="22" spans="1:13" ht="36" customHeight="1" hidden="1">
      <c r="A22" s="226" t="s">
        <v>212</v>
      </c>
      <c r="B22" s="224" t="s">
        <v>80</v>
      </c>
      <c r="C22" s="224" t="s">
        <v>15</v>
      </c>
      <c r="D22" s="224" t="s">
        <v>19</v>
      </c>
      <c r="E22" s="225" t="s">
        <v>309</v>
      </c>
      <c r="F22" s="225" t="s">
        <v>132</v>
      </c>
      <c r="G22" s="216">
        <v>0</v>
      </c>
      <c r="H22" s="216"/>
      <c r="I22" s="61">
        <f t="shared" si="1"/>
        <v>862.83</v>
      </c>
      <c r="J22" s="216">
        <v>862.83</v>
      </c>
      <c r="K22" s="25">
        <f>L22-J22</f>
        <v>-862.83</v>
      </c>
      <c r="L22" s="25">
        <v>0</v>
      </c>
      <c r="M22" s="293"/>
    </row>
    <row r="23" spans="1:13" ht="26.25" customHeight="1" hidden="1">
      <c r="A23" s="227" t="s">
        <v>311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312</v>
      </c>
      <c r="G23" s="216"/>
      <c r="H23" s="216"/>
      <c r="I23" s="61">
        <f t="shared" si="1"/>
        <v>0</v>
      </c>
      <c r="J23" s="216"/>
      <c r="K23" s="25"/>
      <c r="L23" s="25">
        <f t="shared" si="3"/>
        <v>0</v>
      </c>
      <c r="M23" s="293"/>
    </row>
    <row r="24" spans="1:13" ht="39" customHeight="1" hidden="1">
      <c r="A24" s="227" t="s">
        <v>276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142</v>
      </c>
      <c r="G24" s="216">
        <v>0</v>
      </c>
      <c r="H24" s="216"/>
      <c r="I24" s="61">
        <f t="shared" si="1"/>
        <v>45</v>
      </c>
      <c r="J24" s="216">
        <v>45</v>
      </c>
      <c r="K24" s="25">
        <f>L24-J24</f>
        <v>-45</v>
      </c>
      <c r="L24" s="25">
        <v>0</v>
      </c>
      <c r="M24" s="293"/>
    </row>
    <row r="25" spans="1:13" ht="39.75" customHeight="1" hidden="1">
      <c r="A25" s="227" t="s">
        <v>277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133</v>
      </c>
      <c r="G25" s="216">
        <v>0</v>
      </c>
      <c r="H25" s="216"/>
      <c r="I25" s="61">
        <f t="shared" si="1"/>
        <v>221.72</v>
      </c>
      <c r="J25" s="216">
        <v>221.72</v>
      </c>
      <c r="K25" s="25">
        <f>L25-J25</f>
        <v>-221.72</v>
      </c>
      <c r="L25" s="25">
        <v>0</v>
      </c>
      <c r="M25" s="293"/>
    </row>
    <row r="26" spans="1:13" ht="26.25" customHeight="1" hidden="1">
      <c r="A26" s="227" t="s">
        <v>278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141</v>
      </c>
      <c r="G26" s="216">
        <v>0</v>
      </c>
      <c r="H26" s="216"/>
      <c r="I26" s="61">
        <f t="shared" si="1"/>
        <v>33.56</v>
      </c>
      <c r="J26" s="216">
        <v>33.56</v>
      </c>
      <c r="K26" s="25">
        <f>L26-J26</f>
        <v>-33.56</v>
      </c>
      <c r="L26" s="25">
        <v>0</v>
      </c>
      <c r="M26" s="293"/>
    </row>
    <row r="27" spans="1:13" ht="17.25" customHeight="1" hidden="1">
      <c r="A27" s="227" t="s">
        <v>279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140</v>
      </c>
      <c r="G27" s="216">
        <v>0</v>
      </c>
      <c r="H27" s="216"/>
      <c r="I27" s="61">
        <f t="shared" si="1"/>
        <v>14.64</v>
      </c>
      <c r="J27" s="216">
        <v>14.64</v>
      </c>
      <c r="K27" s="25">
        <f>L27-J27</f>
        <v>-14.64</v>
      </c>
      <c r="L27" s="25">
        <v>0</v>
      </c>
      <c r="M27" s="293"/>
    </row>
    <row r="28" spans="1:13" ht="39.75" customHeight="1" hidden="1">
      <c r="A28" s="228" t="s">
        <v>199</v>
      </c>
      <c r="B28" s="218" t="s">
        <v>80</v>
      </c>
      <c r="C28" s="218" t="s">
        <v>15</v>
      </c>
      <c r="D28" s="218" t="s">
        <v>17</v>
      </c>
      <c r="E28" s="218" t="s">
        <v>42</v>
      </c>
      <c r="F28" s="218" t="s">
        <v>43</v>
      </c>
      <c r="G28" s="211">
        <f aca="true" t="shared" si="4" ref="G28:K30">G29</f>
        <v>0</v>
      </c>
      <c r="H28" s="211"/>
      <c r="I28" s="61">
        <f t="shared" si="1"/>
        <v>0</v>
      </c>
      <c r="J28" s="211">
        <f t="shared" si="4"/>
        <v>0</v>
      </c>
      <c r="K28" s="61">
        <f t="shared" si="4"/>
        <v>1</v>
      </c>
      <c r="L28" s="25">
        <f t="shared" si="3"/>
        <v>1</v>
      </c>
      <c r="M28" s="293"/>
    </row>
    <row r="29" spans="1:13" ht="51" customHeight="1" hidden="1">
      <c r="A29" s="227" t="s">
        <v>210</v>
      </c>
      <c r="B29" s="229" t="s">
        <v>80</v>
      </c>
      <c r="C29" s="230" t="s">
        <v>15</v>
      </c>
      <c r="D29" s="230" t="s">
        <v>17</v>
      </c>
      <c r="E29" s="230" t="s">
        <v>209</v>
      </c>
      <c r="F29" s="230" t="s">
        <v>43</v>
      </c>
      <c r="G29" s="216">
        <f t="shared" si="4"/>
        <v>0</v>
      </c>
      <c r="H29" s="216"/>
      <c r="I29" s="61">
        <f t="shared" si="1"/>
        <v>0</v>
      </c>
      <c r="J29" s="216">
        <f t="shared" si="4"/>
        <v>0</v>
      </c>
      <c r="K29" s="25">
        <f t="shared" si="4"/>
        <v>1</v>
      </c>
      <c r="L29" s="25">
        <f t="shared" si="3"/>
        <v>1</v>
      </c>
      <c r="M29" s="293"/>
    </row>
    <row r="30" spans="1:13" ht="13.5" customHeight="1" hidden="1">
      <c r="A30" s="227" t="s">
        <v>211</v>
      </c>
      <c r="B30" s="229" t="s">
        <v>80</v>
      </c>
      <c r="C30" s="230" t="s">
        <v>15</v>
      </c>
      <c r="D30" s="230" t="s">
        <v>17</v>
      </c>
      <c r="E30" s="230" t="s">
        <v>60</v>
      </c>
      <c r="F30" s="230" t="s">
        <v>43</v>
      </c>
      <c r="G30" s="216">
        <f t="shared" si="4"/>
        <v>0</v>
      </c>
      <c r="H30" s="216"/>
      <c r="I30" s="61">
        <f t="shared" si="1"/>
        <v>0</v>
      </c>
      <c r="J30" s="216">
        <f t="shared" si="4"/>
        <v>0</v>
      </c>
      <c r="K30" s="25">
        <f t="shared" si="4"/>
        <v>1</v>
      </c>
      <c r="L30" s="25">
        <f t="shared" si="3"/>
        <v>1</v>
      </c>
      <c r="M30" s="293"/>
    </row>
    <row r="31" spans="1:13" ht="39.75" customHeight="1" hidden="1">
      <c r="A31" s="227" t="s">
        <v>212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132</v>
      </c>
      <c r="G31" s="216">
        <v>0</v>
      </c>
      <c r="H31" s="216"/>
      <c r="I31" s="61">
        <f t="shared" si="1"/>
        <v>0</v>
      </c>
      <c r="J31" s="216">
        <v>0</v>
      </c>
      <c r="K31" s="25">
        <v>1</v>
      </c>
      <c r="L31" s="25">
        <f t="shared" si="3"/>
        <v>1</v>
      </c>
      <c r="M31" s="293"/>
    </row>
    <row r="32" spans="1:13" ht="42" customHeight="1" hidden="1">
      <c r="A32" s="228" t="s">
        <v>217</v>
      </c>
      <c r="B32" s="218" t="s">
        <v>80</v>
      </c>
      <c r="C32" s="231" t="s">
        <v>15</v>
      </c>
      <c r="D32" s="231" t="s">
        <v>19</v>
      </c>
      <c r="E32" s="231" t="s">
        <v>42</v>
      </c>
      <c r="F32" s="231" t="s">
        <v>43</v>
      </c>
      <c r="G32" s="211">
        <f>G33+G36</f>
        <v>1983.96</v>
      </c>
      <c r="H32" s="211"/>
      <c r="I32" s="61">
        <f t="shared" si="1"/>
        <v>0</v>
      </c>
      <c r="J32" s="211">
        <f>J33+J36</f>
        <v>0</v>
      </c>
      <c r="K32" s="61">
        <f>K33+K36</f>
        <v>0</v>
      </c>
      <c r="L32" s="25">
        <f t="shared" si="3"/>
        <v>0</v>
      </c>
      <c r="M32" s="293"/>
    </row>
    <row r="33" spans="1:13" ht="50.25" customHeight="1" hidden="1">
      <c r="A33" s="227" t="s">
        <v>216</v>
      </c>
      <c r="B33" s="229" t="s">
        <v>80</v>
      </c>
      <c r="C33" s="230" t="s">
        <v>15</v>
      </c>
      <c r="D33" s="230" t="s">
        <v>19</v>
      </c>
      <c r="E33" s="230" t="s">
        <v>209</v>
      </c>
      <c r="F33" s="230" t="s">
        <v>43</v>
      </c>
      <c r="G33" s="216">
        <f aca="true" t="shared" si="5" ref="G33:K34">G34</f>
        <v>727</v>
      </c>
      <c r="H33" s="216"/>
      <c r="I33" s="61">
        <f t="shared" si="1"/>
        <v>0</v>
      </c>
      <c r="J33" s="216">
        <f t="shared" si="5"/>
        <v>0</v>
      </c>
      <c r="K33" s="25">
        <f t="shared" si="5"/>
        <v>0</v>
      </c>
      <c r="L33" s="25">
        <f t="shared" si="3"/>
        <v>0</v>
      </c>
      <c r="M33" s="293"/>
    </row>
    <row r="34" spans="1:13" ht="24.7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60</v>
      </c>
      <c r="F34" s="230" t="s">
        <v>43</v>
      </c>
      <c r="G34" s="216">
        <f t="shared" si="5"/>
        <v>727</v>
      </c>
      <c r="H34" s="216"/>
      <c r="I34" s="61">
        <f t="shared" si="1"/>
        <v>0</v>
      </c>
      <c r="J34" s="216">
        <f t="shared" si="5"/>
        <v>0</v>
      </c>
      <c r="K34" s="25">
        <f t="shared" si="5"/>
        <v>0</v>
      </c>
      <c r="L34" s="25">
        <f t="shared" si="3"/>
        <v>0</v>
      </c>
      <c r="M34" s="293"/>
    </row>
    <row r="35" spans="1:13" ht="37.5" customHeight="1" hidden="1">
      <c r="A35" s="227" t="s">
        <v>212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132</v>
      </c>
      <c r="G35" s="216">
        <v>727</v>
      </c>
      <c r="H35" s="216"/>
      <c r="I35" s="61">
        <f t="shared" si="1"/>
        <v>0</v>
      </c>
      <c r="J35" s="216">
        <v>0</v>
      </c>
      <c r="K35" s="25"/>
      <c r="L35" s="25">
        <f t="shared" si="3"/>
        <v>0</v>
      </c>
      <c r="M35" s="62"/>
    </row>
    <row r="36" spans="1:12" s="104" customFormat="1" ht="12.75" customHeight="1" hidden="1">
      <c r="A36" s="232" t="s">
        <v>41</v>
      </c>
      <c r="B36" s="218" t="s">
        <v>80</v>
      </c>
      <c r="C36" s="231" t="s">
        <v>15</v>
      </c>
      <c r="D36" s="231" t="s">
        <v>19</v>
      </c>
      <c r="E36" s="231" t="s">
        <v>58</v>
      </c>
      <c r="F36" s="231" t="s">
        <v>43</v>
      </c>
      <c r="G36" s="211">
        <f>G38+G39+G40+G41+G42</f>
        <v>1256.96</v>
      </c>
      <c r="H36" s="211"/>
      <c r="I36" s="61">
        <f t="shared" si="1"/>
        <v>0</v>
      </c>
      <c r="J36" s="211">
        <f>J38+J39+J40+J41+J42</f>
        <v>0</v>
      </c>
      <c r="K36" s="61">
        <f>K38+K39+K40+K41+K42</f>
        <v>0</v>
      </c>
      <c r="L36" s="25">
        <f t="shared" si="3"/>
        <v>0</v>
      </c>
    </row>
    <row r="37" spans="1:12" ht="25.5" customHeight="1" hidden="1">
      <c r="A37" s="227" t="s">
        <v>112</v>
      </c>
      <c r="B37" s="229" t="s">
        <v>80</v>
      </c>
      <c r="C37" s="230" t="s">
        <v>15</v>
      </c>
      <c r="D37" s="230" t="s">
        <v>19</v>
      </c>
      <c r="E37" s="230" t="s">
        <v>58</v>
      </c>
      <c r="F37" s="230" t="s">
        <v>43</v>
      </c>
      <c r="G37" s="216">
        <f>G38+G39+G40+G41+G42</f>
        <v>1256.96</v>
      </c>
      <c r="H37" s="216"/>
      <c r="I37" s="61">
        <f t="shared" si="1"/>
        <v>0</v>
      </c>
      <c r="J37" s="216">
        <f>J38+J39+J40+J41+J42</f>
        <v>0</v>
      </c>
      <c r="K37" s="25">
        <f>K38+K39+K40+K41+K42</f>
        <v>0</v>
      </c>
      <c r="L37" s="25">
        <f t="shared" si="3"/>
        <v>0</v>
      </c>
    </row>
    <row r="38" spans="1:12" ht="38.25" customHeight="1" hidden="1">
      <c r="A38" s="227" t="s">
        <v>212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132</v>
      </c>
      <c r="G38" s="216">
        <v>972.15</v>
      </c>
      <c r="H38" s="216"/>
      <c r="I38" s="61">
        <f t="shared" si="1"/>
        <v>0</v>
      </c>
      <c r="J38" s="216">
        <v>0</v>
      </c>
      <c r="K38" s="25"/>
      <c r="L38" s="25">
        <f t="shared" si="3"/>
        <v>0</v>
      </c>
    </row>
    <row r="39" spans="1:12" ht="26.25" customHeight="1" hidden="1">
      <c r="A39" s="227" t="s">
        <v>144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142</v>
      </c>
      <c r="G39" s="216">
        <v>45</v>
      </c>
      <c r="H39" s="216"/>
      <c r="I39" s="61">
        <f t="shared" si="1"/>
        <v>0</v>
      </c>
      <c r="J39" s="216">
        <v>0</v>
      </c>
      <c r="K39" s="25"/>
      <c r="L39" s="25">
        <f t="shared" si="3"/>
        <v>0</v>
      </c>
    </row>
    <row r="40" spans="1:12" ht="39" customHeight="1" hidden="1">
      <c r="A40" s="227" t="s">
        <v>213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133</v>
      </c>
      <c r="G40" s="216">
        <v>191.61</v>
      </c>
      <c r="H40" s="216"/>
      <c r="I40" s="61">
        <f t="shared" si="1"/>
        <v>0</v>
      </c>
      <c r="J40" s="216">
        <v>0</v>
      </c>
      <c r="K40" s="25"/>
      <c r="L40" s="25">
        <f t="shared" si="3"/>
        <v>0</v>
      </c>
    </row>
    <row r="41" spans="1:12" ht="26.25" customHeight="1" hidden="1">
      <c r="A41" s="227" t="s">
        <v>145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141</v>
      </c>
      <c r="G41" s="216">
        <v>33.56</v>
      </c>
      <c r="H41" s="216"/>
      <c r="I41" s="61">
        <f t="shared" si="1"/>
        <v>0</v>
      </c>
      <c r="J41" s="216">
        <v>0</v>
      </c>
      <c r="K41" s="25"/>
      <c r="L41" s="25">
        <f t="shared" si="3"/>
        <v>0</v>
      </c>
    </row>
    <row r="42" spans="1:12" ht="24.75" customHeight="1" hidden="1">
      <c r="A42" s="227" t="s">
        <v>214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140</v>
      </c>
      <c r="G42" s="216">
        <v>14.64</v>
      </c>
      <c r="H42" s="216"/>
      <c r="I42" s="61">
        <f t="shared" si="1"/>
        <v>0</v>
      </c>
      <c r="J42" s="216">
        <v>0</v>
      </c>
      <c r="K42" s="25"/>
      <c r="L42" s="25">
        <f t="shared" si="3"/>
        <v>0</v>
      </c>
    </row>
    <row r="43" spans="1:12" ht="41.25" customHeight="1">
      <c r="A43" s="198" t="s">
        <v>405</v>
      </c>
      <c r="B43" s="233">
        <v>801</v>
      </c>
      <c r="C43" s="218" t="s">
        <v>15</v>
      </c>
      <c r="D43" s="218" t="s">
        <v>19</v>
      </c>
      <c r="E43" s="233">
        <v>100000000</v>
      </c>
      <c r="F43" s="218" t="s">
        <v>43</v>
      </c>
      <c r="G43" s="232"/>
      <c r="H43" s="211">
        <f>H44+H47</f>
        <v>1189.31</v>
      </c>
      <c r="I43" s="61">
        <f t="shared" si="1"/>
        <v>-17.11999999999989</v>
      </c>
      <c r="J43" s="211">
        <f>J44+J47</f>
        <v>1172.19</v>
      </c>
      <c r="K43" s="191">
        <f aca="true" t="shared" si="6" ref="K43:K55">L43-J43</f>
        <v>15.159999999999854</v>
      </c>
      <c r="L43" s="191">
        <f>L44+L47</f>
        <v>1187.35</v>
      </c>
    </row>
    <row r="44" spans="1:12" ht="41.25" customHeight="1">
      <c r="A44" s="234" t="s">
        <v>329</v>
      </c>
      <c r="B44" s="229">
        <v>801</v>
      </c>
      <c r="C44" s="229" t="s">
        <v>15</v>
      </c>
      <c r="D44" s="229" t="s">
        <v>19</v>
      </c>
      <c r="E44" s="229" t="s">
        <v>380</v>
      </c>
      <c r="F44" s="229" t="s">
        <v>43</v>
      </c>
      <c r="G44" s="235"/>
      <c r="H44" s="216">
        <f>H45+H46</f>
        <v>925.85</v>
      </c>
      <c r="I44" s="25">
        <f t="shared" si="1"/>
        <v>-0.8100000000000591</v>
      </c>
      <c r="J44" s="216">
        <f>J45+J46</f>
        <v>925.04</v>
      </c>
      <c r="K44" s="188">
        <f t="shared" si="6"/>
        <v>62.40000000000009</v>
      </c>
      <c r="L44" s="188">
        <f>L45+L46</f>
        <v>987.44</v>
      </c>
    </row>
    <row r="45" spans="1:12" ht="26.25" customHeight="1">
      <c r="A45" s="227" t="s">
        <v>392</v>
      </c>
      <c r="B45" s="229" t="s">
        <v>80</v>
      </c>
      <c r="C45" s="229" t="s">
        <v>15</v>
      </c>
      <c r="D45" s="229" t="s">
        <v>19</v>
      </c>
      <c r="E45" s="229" t="s">
        <v>382</v>
      </c>
      <c r="F45" s="229">
        <v>121</v>
      </c>
      <c r="G45" s="235"/>
      <c r="H45" s="216">
        <v>718.77</v>
      </c>
      <c r="I45" s="25">
        <f t="shared" si="1"/>
        <v>11.25</v>
      </c>
      <c r="J45" s="216">
        <v>730.02</v>
      </c>
      <c r="K45" s="188">
        <f t="shared" si="6"/>
        <v>44.59000000000003</v>
      </c>
      <c r="L45" s="188">
        <v>774.61</v>
      </c>
    </row>
    <row r="46" spans="1:12" ht="51" customHeight="1">
      <c r="A46" s="213" t="s">
        <v>390</v>
      </c>
      <c r="B46" s="229" t="s">
        <v>80</v>
      </c>
      <c r="C46" s="229" t="s">
        <v>15</v>
      </c>
      <c r="D46" s="229" t="s">
        <v>19</v>
      </c>
      <c r="E46" s="229" t="s">
        <v>382</v>
      </c>
      <c r="F46" s="229">
        <v>129</v>
      </c>
      <c r="G46" s="235"/>
      <c r="H46" s="216">
        <v>207.08</v>
      </c>
      <c r="I46" s="25">
        <f t="shared" si="1"/>
        <v>-12.060000000000002</v>
      </c>
      <c r="J46" s="216">
        <v>195.02</v>
      </c>
      <c r="K46" s="188">
        <f t="shared" si="6"/>
        <v>17.810000000000002</v>
      </c>
      <c r="L46" s="188">
        <v>212.83</v>
      </c>
    </row>
    <row r="47" spans="1:12" ht="40.5" customHeight="1">
      <c r="A47" s="227" t="s">
        <v>393</v>
      </c>
      <c r="B47" s="229" t="s">
        <v>80</v>
      </c>
      <c r="C47" s="229" t="s">
        <v>15</v>
      </c>
      <c r="D47" s="229" t="s">
        <v>19</v>
      </c>
      <c r="E47" s="229" t="s">
        <v>383</v>
      </c>
      <c r="F47" s="229" t="s">
        <v>43</v>
      </c>
      <c r="G47" s="235"/>
      <c r="H47" s="216">
        <f>H48+H49+H50+H51</f>
        <v>263.46</v>
      </c>
      <c r="I47" s="25">
        <f t="shared" si="1"/>
        <v>-16.310000000000002</v>
      </c>
      <c r="J47" s="216">
        <f>J48+J49+J50+J51</f>
        <v>247.14999999999998</v>
      </c>
      <c r="K47" s="188">
        <f t="shared" si="6"/>
        <v>-47.24000000000001</v>
      </c>
      <c r="L47" s="188">
        <f>L48+L49+L50+L51</f>
        <v>199.90999999999997</v>
      </c>
    </row>
    <row r="48" spans="1:12" ht="37.5" customHeight="1">
      <c r="A48" s="227" t="s">
        <v>276</v>
      </c>
      <c r="B48" s="229" t="s">
        <v>80</v>
      </c>
      <c r="C48" s="229" t="s">
        <v>15</v>
      </c>
      <c r="D48" s="229" t="s">
        <v>19</v>
      </c>
      <c r="E48" s="229" t="s">
        <v>383</v>
      </c>
      <c r="F48" s="229">
        <v>242</v>
      </c>
      <c r="G48" s="235"/>
      <c r="H48" s="216">
        <v>73.8</v>
      </c>
      <c r="I48" s="25">
        <f t="shared" si="1"/>
        <v>0</v>
      </c>
      <c r="J48" s="216">
        <v>73.8</v>
      </c>
      <c r="K48" s="188">
        <f t="shared" si="6"/>
        <v>-28.799999999999997</v>
      </c>
      <c r="L48" s="188">
        <v>45</v>
      </c>
    </row>
    <row r="49" spans="1:12" ht="38.25" customHeight="1">
      <c r="A49" s="227" t="s">
        <v>277</v>
      </c>
      <c r="B49" s="229" t="s">
        <v>80</v>
      </c>
      <c r="C49" s="229" t="s">
        <v>15</v>
      </c>
      <c r="D49" s="229" t="s">
        <v>19</v>
      </c>
      <c r="E49" s="229" t="s">
        <v>383</v>
      </c>
      <c r="F49" s="229">
        <v>244</v>
      </c>
      <c r="G49" s="235"/>
      <c r="H49" s="216">
        <v>102.73</v>
      </c>
      <c r="I49" s="25">
        <f t="shared" si="1"/>
        <v>-14.510000000000005</v>
      </c>
      <c r="J49" s="216">
        <v>88.22</v>
      </c>
      <c r="K49" s="188">
        <f t="shared" si="6"/>
        <v>18.489999999999995</v>
      </c>
      <c r="L49" s="188">
        <v>106.71</v>
      </c>
    </row>
    <row r="50" spans="1:12" ht="24" customHeight="1">
      <c r="A50" s="227" t="s">
        <v>278</v>
      </c>
      <c r="B50" s="229" t="s">
        <v>80</v>
      </c>
      <c r="C50" s="229" t="s">
        <v>15</v>
      </c>
      <c r="D50" s="229" t="s">
        <v>19</v>
      </c>
      <c r="E50" s="229" t="s">
        <v>383</v>
      </c>
      <c r="F50" s="229">
        <v>851</v>
      </c>
      <c r="G50" s="235"/>
      <c r="H50" s="216">
        <v>44.57</v>
      </c>
      <c r="I50" s="25">
        <f t="shared" si="1"/>
        <v>0</v>
      </c>
      <c r="J50" s="216">
        <v>44.57</v>
      </c>
      <c r="K50" s="188">
        <f t="shared" si="6"/>
        <v>-11.009999999999998</v>
      </c>
      <c r="L50" s="188">
        <v>33.56</v>
      </c>
    </row>
    <row r="51" spans="1:12" ht="24" customHeight="1">
      <c r="A51" s="227" t="s">
        <v>279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>
        <v>852</v>
      </c>
      <c r="G51" s="235"/>
      <c r="H51" s="216">
        <v>42.36</v>
      </c>
      <c r="I51" s="25">
        <f t="shared" si="1"/>
        <v>-1.7999999999999972</v>
      </c>
      <c r="J51" s="216">
        <v>40.56</v>
      </c>
      <c r="K51" s="188">
        <f t="shared" si="6"/>
        <v>-25.92</v>
      </c>
      <c r="L51" s="188">
        <v>14.64</v>
      </c>
    </row>
    <row r="52" spans="1:12" s="104" customFormat="1" ht="15.75" customHeight="1" hidden="1">
      <c r="A52" s="236" t="s">
        <v>271</v>
      </c>
      <c r="B52" s="221" t="s">
        <v>80</v>
      </c>
      <c r="C52" s="237" t="s">
        <v>15</v>
      </c>
      <c r="D52" s="237" t="s">
        <v>16</v>
      </c>
      <c r="E52" s="237" t="s">
        <v>42</v>
      </c>
      <c r="F52" s="231" t="s">
        <v>43</v>
      </c>
      <c r="G52" s="211">
        <f aca="true" t="shared" si="7" ref="G52:J54">G53</f>
        <v>0</v>
      </c>
      <c r="H52" s="211"/>
      <c r="I52" s="25">
        <f t="shared" si="1"/>
        <v>15</v>
      </c>
      <c r="J52" s="211">
        <f t="shared" si="7"/>
        <v>15</v>
      </c>
      <c r="K52" s="61">
        <f t="shared" si="6"/>
        <v>-15</v>
      </c>
      <c r="L52" s="25">
        <f>L53</f>
        <v>0</v>
      </c>
    </row>
    <row r="53" spans="1:12" ht="27" customHeight="1" hidden="1">
      <c r="A53" s="238" t="s">
        <v>272</v>
      </c>
      <c r="B53" s="224" t="s">
        <v>80</v>
      </c>
      <c r="C53" s="239" t="s">
        <v>15</v>
      </c>
      <c r="D53" s="239" t="s">
        <v>126</v>
      </c>
      <c r="E53" s="239" t="s">
        <v>281</v>
      </c>
      <c r="F53" s="230" t="s">
        <v>43</v>
      </c>
      <c r="G53" s="216">
        <f t="shared" si="7"/>
        <v>0</v>
      </c>
      <c r="H53" s="216"/>
      <c r="I53" s="25">
        <f t="shared" si="1"/>
        <v>15</v>
      </c>
      <c r="J53" s="216">
        <f t="shared" si="7"/>
        <v>15</v>
      </c>
      <c r="K53" s="61">
        <f t="shared" si="6"/>
        <v>-15</v>
      </c>
      <c r="L53" s="25">
        <f>L54</f>
        <v>0</v>
      </c>
    </row>
    <row r="54" spans="1:12" ht="23.25" customHeight="1" hidden="1">
      <c r="A54" s="240" t="s">
        <v>45</v>
      </c>
      <c r="B54" s="224" t="s">
        <v>80</v>
      </c>
      <c r="C54" s="239" t="s">
        <v>15</v>
      </c>
      <c r="D54" s="239" t="s">
        <v>126</v>
      </c>
      <c r="E54" s="239" t="s">
        <v>281</v>
      </c>
      <c r="F54" s="230" t="s">
        <v>43</v>
      </c>
      <c r="G54" s="216">
        <f t="shared" si="7"/>
        <v>0</v>
      </c>
      <c r="H54" s="216"/>
      <c r="I54" s="25">
        <f t="shared" si="1"/>
        <v>15</v>
      </c>
      <c r="J54" s="216">
        <f t="shared" si="7"/>
        <v>15</v>
      </c>
      <c r="K54" s="61">
        <f t="shared" si="6"/>
        <v>-15</v>
      </c>
      <c r="L54" s="25">
        <f>L55</f>
        <v>0</v>
      </c>
    </row>
    <row r="55" spans="1:12" ht="12.75" customHeight="1" hidden="1">
      <c r="A55" s="227" t="s">
        <v>218</v>
      </c>
      <c r="B55" s="224" t="s">
        <v>80</v>
      </c>
      <c r="C55" s="239" t="s">
        <v>15</v>
      </c>
      <c r="D55" s="239" t="s">
        <v>126</v>
      </c>
      <c r="E55" s="239" t="s">
        <v>281</v>
      </c>
      <c r="F55" s="230" t="s">
        <v>143</v>
      </c>
      <c r="G55" s="216">
        <v>0</v>
      </c>
      <c r="H55" s="216"/>
      <c r="I55" s="25">
        <f t="shared" si="1"/>
        <v>15</v>
      </c>
      <c r="J55" s="216">
        <v>15</v>
      </c>
      <c r="K55" s="61">
        <f t="shared" si="6"/>
        <v>-15</v>
      </c>
      <c r="L55" s="25">
        <v>0</v>
      </c>
    </row>
    <row r="56" spans="1:12" ht="12.75" customHeight="1" hidden="1">
      <c r="A56" s="232" t="s">
        <v>220</v>
      </c>
      <c r="B56" s="229" t="s">
        <v>80</v>
      </c>
      <c r="C56" s="230" t="s">
        <v>15</v>
      </c>
      <c r="D56" s="230" t="s">
        <v>126</v>
      </c>
      <c r="E56" s="230" t="s">
        <v>42</v>
      </c>
      <c r="F56" s="230" t="s">
        <v>43</v>
      </c>
      <c r="G56" s="211">
        <f aca="true" t="shared" si="8" ref="G56:K58">G57</f>
        <v>15</v>
      </c>
      <c r="H56" s="211"/>
      <c r="I56" s="25">
        <f t="shared" si="1"/>
        <v>0</v>
      </c>
      <c r="J56" s="211">
        <f t="shared" si="8"/>
        <v>0</v>
      </c>
      <c r="K56" s="61">
        <f t="shared" si="8"/>
        <v>0</v>
      </c>
      <c r="L56" s="25">
        <f t="shared" si="3"/>
        <v>0</v>
      </c>
    </row>
    <row r="57" spans="1:12" ht="12.75" customHeight="1" hidden="1">
      <c r="A57" s="227" t="s">
        <v>103</v>
      </c>
      <c r="B57" s="229" t="s">
        <v>80</v>
      </c>
      <c r="C57" s="230" t="s">
        <v>15</v>
      </c>
      <c r="D57" s="230" t="s">
        <v>126</v>
      </c>
      <c r="E57" s="230" t="s">
        <v>219</v>
      </c>
      <c r="F57" s="230" t="s">
        <v>43</v>
      </c>
      <c r="G57" s="216">
        <f t="shared" si="8"/>
        <v>15</v>
      </c>
      <c r="H57" s="216"/>
      <c r="I57" s="25">
        <f t="shared" si="1"/>
        <v>0</v>
      </c>
      <c r="J57" s="216">
        <f t="shared" si="8"/>
        <v>0</v>
      </c>
      <c r="K57" s="25">
        <f t="shared" si="8"/>
        <v>0</v>
      </c>
      <c r="L57" s="25">
        <f t="shared" si="3"/>
        <v>0</v>
      </c>
    </row>
    <row r="58" spans="1:12" ht="12.75" customHeight="1" hidden="1">
      <c r="A58" s="227" t="s">
        <v>45</v>
      </c>
      <c r="B58" s="229" t="s">
        <v>80</v>
      </c>
      <c r="C58" s="230" t="s">
        <v>15</v>
      </c>
      <c r="D58" s="230" t="s">
        <v>126</v>
      </c>
      <c r="E58" s="230" t="s">
        <v>102</v>
      </c>
      <c r="F58" s="230" t="s">
        <v>43</v>
      </c>
      <c r="G58" s="216">
        <f t="shared" si="8"/>
        <v>15</v>
      </c>
      <c r="H58" s="216"/>
      <c r="I58" s="25">
        <f t="shared" si="1"/>
        <v>0</v>
      </c>
      <c r="J58" s="216">
        <f t="shared" si="8"/>
        <v>0</v>
      </c>
      <c r="K58" s="25">
        <f t="shared" si="8"/>
        <v>0</v>
      </c>
      <c r="L58" s="25">
        <f t="shared" si="3"/>
        <v>0</v>
      </c>
    </row>
    <row r="59" spans="1:12" ht="13.5" customHeight="1" hidden="1">
      <c r="A59" s="227" t="s">
        <v>218</v>
      </c>
      <c r="B59" s="229" t="s">
        <v>80</v>
      </c>
      <c r="C59" s="230" t="s">
        <v>15</v>
      </c>
      <c r="D59" s="230" t="s">
        <v>126</v>
      </c>
      <c r="E59" s="230" t="s">
        <v>102</v>
      </c>
      <c r="F59" s="230" t="s">
        <v>143</v>
      </c>
      <c r="G59" s="216">
        <v>15</v>
      </c>
      <c r="H59" s="216"/>
      <c r="I59" s="25">
        <f t="shared" si="1"/>
        <v>0</v>
      </c>
      <c r="J59" s="216">
        <v>0</v>
      </c>
      <c r="K59" s="25"/>
      <c r="L59" s="25">
        <f t="shared" si="3"/>
        <v>0</v>
      </c>
    </row>
    <row r="60" spans="1:12" ht="13.5" customHeight="1">
      <c r="A60" s="236" t="s">
        <v>271</v>
      </c>
      <c r="B60" s="218" t="s">
        <v>80</v>
      </c>
      <c r="C60" s="231" t="s">
        <v>16</v>
      </c>
      <c r="D60" s="231" t="s">
        <v>16</v>
      </c>
      <c r="E60" s="231" t="s">
        <v>384</v>
      </c>
      <c r="F60" s="231" t="s">
        <v>43</v>
      </c>
      <c r="G60" s="211"/>
      <c r="H60" s="211">
        <f>H61</f>
        <v>0</v>
      </c>
      <c r="I60" s="61">
        <f t="shared" si="1"/>
        <v>39</v>
      </c>
      <c r="J60" s="211">
        <f>J61</f>
        <v>39</v>
      </c>
      <c r="K60" s="25"/>
      <c r="L60" s="25"/>
    </row>
    <row r="61" spans="1:12" ht="13.5" customHeight="1">
      <c r="A61" s="267" t="s">
        <v>271</v>
      </c>
      <c r="B61" s="229" t="s">
        <v>80</v>
      </c>
      <c r="C61" s="230" t="s">
        <v>15</v>
      </c>
      <c r="D61" s="230" t="s">
        <v>20</v>
      </c>
      <c r="E61" s="230" t="s">
        <v>432</v>
      </c>
      <c r="F61" s="230" t="s">
        <v>43</v>
      </c>
      <c r="G61" s="216"/>
      <c r="H61" s="216">
        <f>H62</f>
        <v>0</v>
      </c>
      <c r="I61" s="25">
        <f t="shared" si="1"/>
        <v>39</v>
      </c>
      <c r="J61" s="216">
        <f>J62</f>
        <v>39</v>
      </c>
      <c r="K61" s="25"/>
      <c r="L61" s="25"/>
    </row>
    <row r="62" spans="1:12" ht="24" customHeight="1">
      <c r="A62" s="227" t="s">
        <v>174</v>
      </c>
      <c r="B62" s="229" t="s">
        <v>80</v>
      </c>
      <c r="C62" s="230" t="s">
        <v>15</v>
      </c>
      <c r="D62" s="230" t="s">
        <v>20</v>
      </c>
      <c r="E62" s="230" t="s">
        <v>432</v>
      </c>
      <c r="F62" s="230" t="s">
        <v>43</v>
      </c>
      <c r="G62" s="216"/>
      <c r="H62" s="216">
        <f>H63</f>
        <v>0</v>
      </c>
      <c r="I62" s="25">
        <f t="shared" si="1"/>
        <v>39</v>
      </c>
      <c r="J62" s="216">
        <f>J63</f>
        <v>39</v>
      </c>
      <c r="K62" s="25"/>
      <c r="L62" s="25"/>
    </row>
    <row r="63" spans="1:12" ht="13.5" customHeight="1">
      <c r="A63" s="227" t="s">
        <v>438</v>
      </c>
      <c r="B63" s="229" t="s">
        <v>80</v>
      </c>
      <c r="C63" s="230" t="s">
        <v>15</v>
      </c>
      <c r="D63" s="230" t="s">
        <v>20</v>
      </c>
      <c r="E63" s="230" t="s">
        <v>432</v>
      </c>
      <c r="F63" s="230" t="s">
        <v>433</v>
      </c>
      <c r="G63" s="216"/>
      <c r="H63" s="216">
        <v>0</v>
      </c>
      <c r="I63" s="25">
        <f t="shared" si="1"/>
        <v>39</v>
      </c>
      <c r="J63" s="216">
        <v>39</v>
      </c>
      <c r="K63" s="25"/>
      <c r="L63" s="25"/>
    </row>
    <row r="64" spans="1:18" s="194" customFormat="1" ht="13.5" customHeight="1">
      <c r="A64" s="236" t="s">
        <v>271</v>
      </c>
      <c r="B64" s="218" t="s">
        <v>80</v>
      </c>
      <c r="C64" s="231" t="s">
        <v>15</v>
      </c>
      <c r="D64" s="231" t="s">
        <v>126</v>
      </c>
      <c r="E64" s="231" t="s">
        <v>384</v>
      </c>
      <c r="F64" s="231" t="s">
        <v>43</v>
      </c>
      <c r="G64" s="211"/>
      <c r="H64" s="211">
        <f>H65</f>
        <v>15</v>
      </c>
      <c r="I64" s="61">
        <f t="shared" si="1"/>
        <v>-5</v>
      </c>
      <c r="J64" s="211">
        <f>J65</f>
        <v>10</v>
      </c>
      <c r="K64" s="191">
        <f>L64-J64</f>
        <v>0</v>
      </c>
      <c r="L64" s="191">
        <f>L65</f>
        <v>10</v>
      </c>
      <c r="M64" s="199"/>
      <c r="N64" s="199"/>
      <c r="O64" s="199"/>
      <c r="P64" s="199"/>
      <c r="Q64" s="199"/>
      <c r="R64" s="199"/>
    </row>
    <row r="65" spans="1:18" s="194" customFormat="1" ht="24" customHeight="1">
      <c r="A65" s="238" t="s">
        <v>272</v>
      </c>
      <c r="B65" s="229" t="s">
        <v>80</v>
      </c>
      <c r="C65" s="230" t="s">
        <v>15</v>
      </c>
      <c r="D65" s="230" t="s">
        <v>126</v>
      </c>
      <c r="E65" s="230" t="s">
        <v>387</v>
      </c>
      <c r="F65" s="230" t="s">
        <v>43</v>
      </c>
      <c r="G65" s="216"/>
      <c r="H65" s="216">
        <f>H66</f>
        <v>15</v>
      </c>
      <c r="I65" s="25">
        <f t="shared" si="1"/>
        <v>-5</v>
      </c>
      <c r="J65" s="216">
        <f>J66</f>
        <v>10</v>
      </c>
      <c r="K65" s="188">
        <f>L65-J65</f>
        <v>0</v>
      </c>
      <c r="L65" s="188">
        <f>L66</f>
        <v>10</v>
      </c>
      <c r="M65" s="199"/>
      <c r="N65" s="199"/>
      <c r="O65" s="199"/>
      <c r="P65" s="199"/>
      <c r="Q65" s="199"/>
      <c r="R65" s="199"/>
    </row>
    <row r="66" spans="1:18" s="194" customFormat="1" ht="27" customHeight="1">
      <c r="A66" s="240" t="s">
        <v>45</v>
      </c>
      <c r="B66" s="229" t="s">
        <v>80</v>
      </c>
      <c r="C66" s="230" t="s">
        <v>15</v>
      </c>
      <c r="D66" s="230" t="s">
        <v>126</v>
      </c>
      <c r="E66" s="230" t="s">
        <v>387</v>
      </c>
      <c r="F66" s="230" t="s">
        <v>143</v>
      </c>
      <c r="G66" s="216"/>
      <c r="H66" s="216">
        <v>15</v>
      </c>
      <c r="I66" s="25">
        <f t="shared" si="1"/>
        <v>-5</v>
      </c>
      <c r="J66" s="216">
        <v>10</v>
      </c>
      <c r="K66" s="188">
        <f>L66-J66</f>
        <v>0</v>
      </c>
      <c r="L66" s="188">
        <v>10</v>
      </c>
      <c r="M66" s="199"/>
      <c r="N66" s="199"/>
      <c r="O66" s="199"/>
      <c r="P66" s="199"/>
      <c r="Q66" s="199"/>
      <c r="R66" s="199"/>
    </row>
    <row r="67" spans="1:12" s="194" customFormat="1" ht="13.5" customHeight="1" hidden="1">
      <c r="A67" s="227" t="s">
        <v>218</v>
      </c>
      <c r="B67" s="229"/>
      <c r="C67" s="230"/>
      <c r="D67" s="230"/>
      <c r="E67" s="230"/>
      <c r="F67" s="230"/>
      <c r="G67" s="216"/>
      <c r="H67" s="216"/>
      <c r="I67" s="61">
        <f t="shared" si="1"/>
        <v>0</v>
      </c>
      <c r="J67" s="216"/>
      <c r="K67" s="188"/>
      <c r="L67" s="188"/>
    </row>
    <row r="68" spans="1:12" s="104" customFormat="1" ht="13.5" customHeight="1" hidden="1">
      <c r="A68" s="236" t="s">
        <v>271</v>
      </c>
      <c r="B68" s="218" t="s">
        <v>80</v>
      </c>
      <c r="C68" s="231" t="s">
        <v>17</v>
      </c>
      <c r="D68" s="231" t="s">
        <v>16</v>
      </c>
      <c r="E68" s="231" t="s">
        <v>316</v>
      </c>
      <c r="F68" s="231" t="s">
        <v>43</v>
      </c>
      <c r="G68" s="211">
        <f>G69</f>
        <v>0</v>
      </c>
      <c r="H68" s="211"/>
      <c r="I68" s="61">
        <f t="shared" si="1"/>
        <v>60.6</v>
      </c>
      <c r="J68" s="211">
        <f>J69</f>
        <v>60.6</v>
      </c>
      <c r="K68" s="61">
        <f aca="true" t="shared" si="9" ref="K68:K79">L68-J68</f>
        <v>-60.6</v>
      </c>
      <c r="L68" s="25">
        <f>L69</f>
        <v>0</v>
      </c>
    </row>
    <row r="69" spans="1:12" ht="14.25" customHeight="1" hidden="1">
      <c r="A69" s="241" t="s">
        <v>57</v>
      </c>
      <c r="B69" s="229" t="s">
        <v>80</v>
      </c>
      <c r="C69" s="230" t="s">
        <v>17</v>
      </c>
      <c r="D69" s="230" t="s">
        <v>18</v>
      </c>
      <c r="E69" s="230" t="s">
        <v>259</v>
      </c>
      <c r="F69" s="230" t="s">
        <v>43</v>
      </c>
      <c r="G69" s="216">
        <f>G70</f>
        <v>0</v>
      </c>
      <c r="H69" s="216"/>
      <c r="I69" s="61">
        <f t="shared" si="1"/>
        <v>60.6</v>
      </c>
      <c r="J69" s="216">
        <f>J70</f>
        <v>60.6</v>
      </c>
      <c r="K69" s="61">
        <f t="shared" si="9"/>
        <v>-60.6</v>
      </c>
      <c r="L69" s="25">
        <f>L70</f>
        <v>0</v>
      </c>
    </row>
    <row r="70" spans="1:12" ht="36" customHeight="1" hidden="1">
      <c r="A70" s="240" t="s">
        <v>61</v>
      </c>
      <c r="B70" s="229" t="s">
        <v>80</v>
      </c>
      <c r="C70" s="230" t="s">
        <v>17</v>
      </c>
      <c r="D70" s="230" t="s">
        <v>18</v>
      </c>
      <c r="E70" s="230" t="s">
        <v>315</v>
      </c>
      <c r="F70" s="230" t="s">
        <v>43</v>
      </c>
      <c r="G70" s="216">
        <f>G71+G72</f>
        <v>0</v>
      </c>
      <c r="H70" s="216"/>
      <c r="I70" s="61">
        <f t="shared" si="1"/>
        <v>60.6</v>
      </c>
      <c r="J70" s="216">
        <f>J71+J72</f>
        <v>60.6</v>
      </c>
      <c r="K70" s="61">
        <f t="shared" si="9"/>
        <v>-60.6</v>
      </c>
      <c r="L70" s="25">
        <f>L71+L72</f>
        <v>0</v>
      </c>
    </row>
    <row r="71" spans="1:12" ht="35.25" customHeight="1" hidden="1">
      <c r="A71" s="213" t="s">
        <v>212</v>
      </c>
      <c r="B71" s="229" t="s">
        <v>80</v>
      </c>
      <c r="C71" s="230" t="s">
        <v>17</v>
      </c>
      <c r="D71" s="230" t="s">
        <v>18</v>
      </c>
      <c r="E71" s="230" t="s">
        <v>315</v>
      </c>
      <c r="F71" s="230" t="s">
        <v>132</v>
      </c>
      <c r="G71" s="216">
        <v>0</v>
      </c>
      <c r="H71" s="216"/>
      <c r="I71" s="61">
        <f t="shared" si="1"/>
        <v>58.2</v>
      </c>
      <c r="J71" s="216">
        <v>58.2</v>
      </c>
      <c r="K71" s="61">
        <f t="shared" si="9"/>
        <v>-58.2</v>
      </c>
      <c r="L71" s="25">
        <v>0</v>
      </c>
    </row>
    <row r="72" spans="1:12" ht="24.75" customHeight="1" hidden="1">
      <c r="A72" s="227" t="s">
        <v>277</v>
      </c>
      <c r="B72" s="229" t="s">
        <v>80</v>
      </c>
      <c r="C72" s="230" t="s">
        <v>17</v>
      </c>
      <c r="D72" s="230" t="s">
        <v>18</v>
      </c>
      <c r="E72" s="230" t="s">
        <v>315</v>
      </c>
      <c r="F72" s="230" t="s">
        <v>133</v>
      </c>
      <c r="G72" s="216">
        <v>0</v>
      </c>
      <c r="H72" s="216"/>
      <c r="I72" s="61">
        <f t="shared" si="1"/>
        <v>2.4</v>
      </c>
      <c r="J72" s="216">
        <v>2.4</v>
      </c>
      <c r="K72" s="61">
        <f t="shared" si="9"/>
        <v>-2.4</v>
      </c>
      <c r="L72" s="25">
        <v>0</v>
      </c>
    </row>
    <row r="73" spans="1:18" s="194" customFormat="1" ht="14.25" customHeight="1">
      <c r="A73" s="198" t="s">
        <v>57</v>
      </c>
      <c r="B73" s="229" t="s">
        <v>80</v>
      </c>
      <c r="C73" s="218" t="s">
        <v>17</v>
      </c>
      <c r="D73" s="218" t="s">
        <v>18</v>
      </c>
      <c r="E73" s="218" t="s">
        <v>394</v>
      </c>
      <c r="F73" s="231" t="s">
        <v>43</v>
      </c>
      <c r="G73" s="211"/>
      <c r="H73" s="211">
        <f>H74</f>
        <v>60.9</v>
      </c>
      <c r="I73" s="61">
        <f t="shared" si="1"/>
        <v>4.199999999999996</v>
      </c>
      <c r="J73" s="211">
        <f>J74</f>
        <v>65.1</v>
      </c>
      <c r="K73" s="191">
        <f t="shared" si="9"/>
        <v>-1.3999999999999915</v>
      </c>
      <c r="L73" s="191">
        <f>L76</f>
        <v>63.7</v>
      </c>
      <c r="M73" s="199"/>
      <c r="N73" s="199"/>
      <c r="O73" s="199"/>
      <c r="P73" s="199"/>
      <c r="Q73" s="199"/>
      <c r="R73" s="199"/>
    </row>
    <row r="74" spans="1:18" s="194" customFormat="1" ht="40.5" customHeight="1">
      <c r="A74" s="198" t="s">
        <v>405</v>
      </c>
      <c r="B74" s="229" t="s">
        <v>80</v>
      </c>
      <c r="C74" s="230" t="s">
        <v>17</v>
      </c>
      <c r="D74" s="230" t="s">
        <v>18</v>
      </c>
      <c r="E74" s="242" t="s">
        <v>344</v>
      </c>
      <c r="F74" s="231" t="s">
        <v>43</v>
      </c>
      <c r="G74" s="211"/>
      <c r="H74" s="216">
        <f>H75</f>
        <v>60.9</v>
      </c>
      <c r="I74" s="25">
        <f t="shared" si="1"/>
        <v>4.199999999999996</v>
      </c>
      <c r="J74" s="216">
        <f>J75</f>
        <v>65.1</v>
      </c>
      <c r="K74" s="191"/>
      <c r="L74" s="191"/>
      <c r="M74" s="199"/>
      <c r="N74" s="199"/>
      <c r="O74" s="199"/>
      <c r="P74" s="199"/>
      <c r="Q74" s="199"/>
      <c r="R74" s="199"/>
    </row>
    <row r="75" spans="1:18" s="194" customFormat="1" ht="39.75" customHeight="1">
      <c r="A75" s="243" t="s">
        <v>430</v>
      </c>
      <c r="B75" s="229" t="s">
        <v>80</v>
      </c>
      <c r="C75" s="230" t="s">
        <v>17</v>
      </c>
      <c r="D75" s="230" t="s">
        <v>18</v>
      </c>
      <c r="E75" s="242" t="s">
        <v>346</v>
      </c>
      <c r="F75" s="230" t="s">
        <v>43</v>
      </c>
      <c r="G75" s="211"/>
      <c r="H75" s="216">
        <f>H76</f>
        <v>60.9</v>
      </c>
      <c r="I75" s="25">
        <f t="shared" si="1"/>
        <v>4.199999999999996</v>
      </c>
      <c r="J75" s="216">
        <f>J76</f>
        <v>65.1</v>
      </c>
      <c r="K75" s="191"/>
      <c r="L75" s="191"/>
      <c r="M75" s="199"/>
      <c r="N75" s="199"/>
      <c r="O75" s="199"/>
      <c r="P75" s="199"/>
      <c r="Q75" s="199"/>
      <c r="R75" s="199"/>
    </row>
    <row r="76" spans="1:18" s="194" customFormat="1" ht="38.25" customHeight="1">
      <c r="A76" s="234" t="s">
        <v>61</v>
      </c>
      <c r="B76" s="229" t="s">
        <v>80</v>
      </c>
      <c r="C76" s="229" t="s">
        <v>17</v>
      </c>
      <c r="D76" s="229" t="s">
        <v>18</v>
      </c>
      <c r="E76" s="229" t="s">
        <v>395</v>
      </c>
      <c r="F76" s="230" t="s">
        <v>43</v>
      </c>
      <c r="G76" s="216"/>
      <c r="H76" s="216">
        <f>H77+H78+H79</f>
        <v>60.9</v>
      </c>
      <c r="I76" s="25">
        <f t="shared" si="1"/>
        <v>4.199999999999996</v>
      </c>
      <c r="J76" s="216">
        <f>J77+J78+J79</f>
        <v>65.1</v>
      </c>
      <c r="K76" s="188">
        <f t="shared" si="9"/>
        <v>-1.3999999999999915</v>
      </c>
      <c r="L76" s="188">
        <f>L77+L78+L79</f>
        <v>63.7</v>
      </c>
      <c r="M76" s="199"/>
      <c r="N76" s="199"/>
      <c r="O76" s="199"/>
      <c r="P76" s="199"/>
      <c r="Q76" s="199"/>
      <c r="R76" s="199"/>
    </row>
    <row r="77" spans="1:18" s="194" customFormat="1" ht="25.5" customHeight="1">
      <c r="A77" s="234" t="s">
        <v>392</v>
      </c>
      <c r="B77" s="229" t="s">
        <v>80</v>
      </c>
      <c r="C77" s="229" t="s">
        <v>17</v>
      </c>
      <c r="D77" s="229" t="s">
        <v>18</v>
      </c>
      <c r="E77" s="229" t="s">
        <v>395</v>
      </c>
      <c r="F77" s="230" t="s">
        <v>132</v>
      </c>
      <c r="G77" s="216"/>
      <c r="H77" s="216">
        <v>45.48</v>
      </c>
      <c r="I77" s="25">
        <f aca="true" t="shared" si="10" ref="I77:I140">J77-H77</f>
        <v>2.5600000000000023</v>
      </c>
      <c r="J77" s="216">
        <v>48.04</v>
      </c>
      <c r="K77" s="188">
        <f t="shared" si="9"/>
        <v>-0.1599999999999966</v>
      </c>
      <c r="L77" s="188">
        <v>47.88</v>
      </c>
      <c r="M77" s="199"/>
      <c r="N77" s="199"/>
      <c r="O77" s="199"/>
      <c r="P77" s="199"/>
      <c r="Q77" s="199"/>
      <c r="R77" s="199"/>
    </row>
    <row r="78" spans="1:18" s="194" customFormat="1" ht="24.75" customHeight="1">
      <c r="A78" s="213" t="s">
        <v>390</v>
      </c>
      <c r="B78" s="229" t="s">
        <v>80</v>
      </c>
      <c r="C78" s="229" t="s">
        <v>17</v>
      </c>
      <c r="D78" s="229" t="s">
        <v>18</v>
      </c>
      <c r="E78" s="229" t="s">
        <v>395</v>
      </c>
      <c r="F78" s="230" t="s">
        <v>388</v>
      </c>
      <c r="G78" s="216"/>
      <c r="H78" s="216">
        <v>13.74</v>
      </c>
      <c r="I78" s="25">
        <f t="shared" si="10"/>
        <v>0.7200000000000006</v>
      </c>
      <c r="J78" s="216">
        <v>14.46</v>
      </c>
      <c r="K78" s="188">
        <f t="shared" si="9"/>
        <v>0</v>
      </c>
      <c r="L78" s="188">
        <v>14.46</v>
      </c>
      <c r="M78" s="199"/>
      <c r="N78" s="199"/>
      <c r="O78" s="199"/>
      <c r="P78" s="199"/>
      <c r="Q78" s="199"/>
      <c r="R78" s="199"/>
    </row>
    <row r="79" spans="1:18" s="194" customFormat="1" ht="41.25" customHeight="1">
      <c r="A79" s="227" t="s">
        <v>277</v>
      </c>
      <c r="B79" s="229" t="s">
        <v>80</v>
      </c>
      <c r="C79" s="229" t="s">
        <v>17</v>
      </c>
      <c r="D79" s="229" t="s">
        <v>18</v>
      </c>
      <c r="E79" s="229" t="s">
        <v>395</v>
      </c>
      <c r="F79" s="230" t="s">
        <v>133</v>
      </c>
      <c r="G79" s="216"/>
      <c r="H79" s="216">
        <v>1.68</v>
      </c>
      <c r="I79" s="25">
        <f t="shared" si="10"/>
        <v>0.9200000000000002</v>
      </c>
      <c r="J79" s="216">
        <v>2.6</v>
      </c>
      <c r="K79" s="188">
        <f t="shared" si="9"/>
        <v>-1.24</v>
      </c>
      <c r="L79" s="188">
        <v>1.36</v>
      </c>
      <c r="M79" s="199"/>
      <c r="N79" s="199"/>
      <c r="O79" s="199"/>
      <c r="P79" s="199"/>
      <c r="Q79" s="199"/>
      <c r="R79" s="199"/>
    </row>
    <row r="80" spans="1:18" ht="12.75" customHeight="1" hidden="1">
      <c r="A80" s="228" t="s">
        <v>221</v>
      </c>
      <c r="B80" s="218" t="s">
        <v>80</v>
      </c>
      <c r="C80" s="231" t="s">
        <v>17</v>
      </c>
      <c r="D80" s="231" t="s">
        <v>16</v>
      </c>
      <c r="E80" s="231" t="s">
        <v>42</v>
      </c>
      <c r="F80" s="231" t="s">
        <v>43</v>
      </c>
      <c r="G80" s="211">
        <f aca="true" t="shared" si="11" ref="G80:K81">G81</f>
        <v>54.400000000000006</v>
      </c>
      <c r="H80" s="211"/>
      <c r="I80" s="61">
        <f t="shared" si="10"/>
        <v>0</v>
      </c>
      <c r="J80" s="211">
        <f t="shared" si="11"/>
        <v>0</v>
      </c>
      <c r="K80" s="61">
        <f t="shared" si="11"/>
        <v>0</v>
      </c>
      <c r="L80" s="25">
        <f t="shared" si="3"/>
        <v>0</v>
      </c>
      <c r="M80" s="199"/>
      <c r="N80" s="199"/>
      <c r="O80" s="199"/>
      <c r="P80" s="199"/>
      <c r="Q80" s="199"/>
      <c r="R80" s="199"/>
    </row>
    <row r="81" spans="1:18" ht="17.25" customHeight="1" hidden="1">
      <c r="A81" s="244" t="s">
        <v>57</v>
      </c>
      <c r="B81" s="229" t="s">
        <v>80</v>
      </c>
      <c r="C81" s="230" t="s">
        <v>17</v>
      </c>
      <c r="D81" s="230" t="s">
        <v>18</v>
      </c>
      <c r="E81" s="230" t="s">
        <v>317</v>
      </c>
      <c r="F81" s="230" t="s">
        <v>43</v>
      </c>
      <c r="G81" s="216">
        <f t="shared" si="11"/>
        <v>54.400000000000006</v>
      </c>
      <c r="H81" s="216"/>
      <c r="I81" s="61">
        <f t="shared" si="10"/>
        <v>0</v>
      </c>
      <c r="J81" s="216">
        <f t="shared" si="11"/>
        <v>0</v>
      </c>
      <c r="K81" s="25">
        <f t="shared" si="11"/>
        <v>0</v>
      </c>
      <c r="L81" s="25">
        <f t="shared" si="3"/>
        <v>0</v>
      </c>
      <c r="M81" s="199"/>
      <c r="N81" s="199"/>
      <c r="O81" s="199"/>
      <c r="P81" s="199"/>
      <c r="Q81" s="199"/>
      <c r="R81" s="199"/>
    </row>
    <row r="82" spans="1:18" ht="39.75" customHeight="1" hidden="1">
      <c r="A82" s="245" t="s">
        <v>61</v>
      </c>
      <c r="B82" s="229" t="s">
        <v>80</v>
      </c>
      <c r="C82" s="230" t="s">
        <v>17</v>
      </c>
      <c r="D82" s="230" t="s">
        <v>18</v>
      </c>
      <c r="E82" s="230" t="s">
        <v>318</v>
      </c>
      <c r="F82" s="230" t="s">
        <v>43</v>
      </c>
      <c r="G82" s="216">
        <f>G86+G87</f>
        <v>54.400000000000006</v>
      </c>
      <c r="H82" s="216"/>
      <c r="I82" s="61">
        <f t="shared" si="10"/>
        <v>0</v>
      </c>
      <c r="J82" s="216">
        <f>J86+J87</f>
        <v>0</v>
      </c>
      <c r="K82" s="25">
        <f>K86+K87</f>
        <v>0</v>
      </c>
      <c r="L82" s="25">
        <f t="shared" si="3"/>
        <v>0</v>
      </c>
      <c r="M82" s="199"/>
      <c r="N82" s="199"/>
      <c r="O82" s="199"/>
      <c r="P82" s="199"/>
      <c r="Q82" s="199"/>
      <c r="R82" s="199"/>
    </row>
    <row r="83" spans="1:18" ht="25.5" customHeight="1" hidden="1">
      <c r="A83" s="232" t="s">
        <v>70</v>
      </c>
      <c r="B83" s="229" t="s">
        <v>80</v>
      </c>
      <c r="C83" s="230" t="s">
        <v>19</v>
      </c>
      <c r="D83" s="230" t="s">
        <v>56</v>
      </c>
      <c r="E83" s="230" t="s">
        <v>42</v>
      </c>
      <c r="F83" s="230" t="s">
        <v>43</v>
      </c>
      <c r="G83" s="211">
        <f aca="true" t="shared" si="12" ref="G83:K84">G84</f>
        <v>0</v>
      </c>
      <c r="H83" s="211"/>
      <c r="I83" s="61">
        <f t="shared" si="10"/>
        <v>0</v>
      </c>
      <c r="J83" s="211">
        <f t="shared" si="12"/>
        <v>0</v>
      </c>
      <c r="K83" s="61">
        <f t="shared" si="12"/>
        <v>0</v>
      </c>
      <c r="L83" s="25">
        <f t="shared" si="3"/>
        <v>0</v>
      </c>
      <c r="M83" s="199"/>
      <c r="N83" s="199"/>
      <c r="O83" s="199"/>
      <c r="P83" s="199"/>
      <c r="Q83" s="199"/>
      <c r="R83" s="199"/>
    </row>
    <row r="84" spans="1:18" ht="25.5" customHeight="1" hidden="1">
      <c r="A84" s="227" t="s">
        <v>113</v>
      </c>
      <c r="B84" s="229" t="s">
        <v>80</v>
      </c>
      <c r="C84" s="230" t="s">
        <v>19</v>
      </c>
      <c r="D84" s="230" t="s">
        <v>56</v>
      </c>
      <c r="E84" s="230" t="s">
        <v>101</v>
      </c>
      <c r="F84" s="230" t="s">
        <v>43</v>
      </c>
      <c r="G84" s="216">
        <f t="shared" si="12"/>
        <v>0</v>
      </c>
      <c r="H84" s="216"/>
      <c r="I84" s="61">
        <f t="shared" si="10"/>
        <v>0</v>
      </c>
      <c r="J84" s="216">
        <f t="shared" si="12"/>
        <v>0</v>
      </c>
      <c r="K84" s="25">
        <f t="shared" si="12"/>
        <v>0</v>
      </c>
      <c r="L84" s="25">
        <f t="shared" si="3"/>
        <v>0</v>
      </c>
      <c r="M84" s="199"/>
      <c r="N84" s="199"/>
      <c r="O84" s="199"/>
      <c r="P84" s="199"/>
      <c r="Q84" s="199"/>
      <c r="R84" s="199"/>
    </row>
    <row r="85" spans="1:18" ht="25.5" customHeight="1" hidden="1">
      <c r="A85" s="227" t="s">
        <v>112</v>
      </c>
      <c r="B85" s="229" t="s">
        <v>80</v>
      </c>
      <c r="C85" s="230" t="s">
        <v>19</v>
      </c>
      <c r="D85" s="230" t="s">
        <v>56</v>
      </c>
      <c r="E85" s="230" t="s">
        <v>101</v>
      </c>
      <c r="F85" s="230" t="s">
        <v>59</v>
      </c>
      <c r="G85" s="216">
        <v>0</v>
      </c>
      <c r="H85" s="216"/>
      <c r="I85" s="61">
        <f t="shared" si="10"/>
        <v>0</v>
      </c>
      <c r="J85" s="216">
        <v>0</v>
      </c>
      <c r="K85" s="25">
        <v>0</v>
      </c>
      <c r="L85" s="25">
        <f t="shared" si="3"/>
        <v>0</v>
      </c>
      <c r="M85" s="199"/>
      <c r="N85" s="199"/>
      <c r="O85" s="199"/>
      <c r="P85" s="199"/>
      <c r="Q85" s="199"/>
      <c r="R85" s="199"/>
    </row>
    <row r="86" spans="1:18" ht="12.75" customHeight="1" hidden="1">
      <c r="A86" s="227" t="s">
        <v>212</v>
      </c>
      <c r="B86" s="229" t="s">
        <v>80</v>
      </c>
      <c r="C86" s="230" t="s">
        <v>17</v>
      </c>
      <c r="D86" s="230" t="s">
        <v>18</v>
      </c>
      <c r="E86" s="230" t="s">
        <v>318</v>
      </c>
      <c r="F86" s="230" t="s">
        <v>132</v>
      </c>
      <c r="G86" s="216">
        <v>52.2</v>
      </c>
      <c r="H86" s="216"/>
      <c r="I86" s="61">
        <f t="shared" si="10"/>
        <v>0</v>
      </c>
      <c r="J86" s="216">
        <v>0</v>
      </c>
      <c r="K86" s="25"/>
      <c r="L86" s="25">
        <f t="shared" si="3"/>
        <v>0</v>
      </c>
      <c r="M86" s="199"/>
      <c r="N86" s="199"/>
      <c r="O86" s="199"/>
      <c r="P86" s="199"/>
      <c r="Q86" s="199"/>
      <c r="R86" s="199"/>
    </row>
    <row r="87" spans="1:18" ht="12.75" customHeight="1" hidden="1">
      <c r="A87" s="227" t="s">
        <v>213</v>
      </c>
      <c r="B87" s="229" t="s">
        <v>80</v>
      </c>
      <c r="C87" s="230" t="s">
        <v>17</v>
      </c>
      <c r="D87" s="230" t="s">
        <v>18</v>
      </c>
      <c r="E87" s="230" t="s">
        <v>318</v>
      </c>
      <c r="F87" s="230" t="s">
        <v>133</v>
      </c>
      <c r="G87" s="216">
        <v>2.2</v>
      </c>
      <c r="H87" s="216"/>
      <c r="I87" s="61">
        <f t="shared" si="10"/>
        <v>0</v>
      </c>
      <c r="J87" s="216">
        <v>0</v>
      </c>
      <c r="K87" s="25"/>
      <c r="L87" s="25">
        <f t="shared" si="3"/>
        <v>0</v>
      </c>
      <c r="M87" s="199"/>
      <c r="N87" s="199"/>
      <c r="O87" s="199"/>
      <c r="P87" s="199"/>
      <c r="Q87" s="199"/>
      <c r="R87" s="199"/>
    </row>
    <row r="88" spans="1:18" ht="12.75" customHeight="1" hidden="1">
      <c r="A88" s="232" t="s">
        <v>226</v>
      </c>
      <c r="B88" s="218" t="s">
        <v>80</v>
      </c>
      <c r="C88" s="231" t="s">
        <v>19</v>
      </c>
      <c r="D88" s="231" t="s">
        <v>16</v>
      </c>
      <c r="E88" s="231" t="s">
        <v>42</v>
      </c>
      <c r="F88" s="231" t="s">
        <v>43</v>
      </c>
      <c r="G88" s="211">
        <f aca="true" t="shared" si="13" ref="G88:K91">G89</f>
        <v>477.8</v>
      </c>
      <c r="H88" s="211"/>
      <c r="I88" s="61">
        <f t="shared" si="10"/>
        <v>0</v>
      </c>
      <c r="J88" s="211">
        <f t="shared" si="13"/>
        <v>0</v>
      </c>
      <c r="K88" s="61">
        <f t="shared" si="13"/>
        <v>0</v>
      </c>
      <c r="L88" s="25">
        <f t="shared" si="3"/>
        <v>0</v>
      </c>
      <c r="M88" s="199"/>
      <c r="N88" s="199"/>
      <c r="O88" s="199"/>
      <c r="P88" s="199"/>
      <c r="Q88" s="199"/>
      <c r="R88" s="199"/>
    </row>
    <row r="89" spans="1:18" ht="12.75" customHeight="1" hidden="1">
      <c r="A89" s="227" t="s">
        <v>198</v>
      </c>
      <c r="B89" s="229" t="s">
        <v>80</v>
      </c>
      <c r="C89" s="230" t="s">
        <v>19</v>
      </c>
      <c r="D89" s="230" t="s">
        <v>197</v>
      </c>
      <c r="E89" s="230" t="s">
        <v>42</v>
      </c>
      <c r="F89" s="230" t="s">
        <v>43</v>
      </c>
      <c r="G89" s="216">
        <f t="shared" si="13"/>
        <v>477.8</v>
      </c>
      <c r="H89" s="216"/>
      <c r="I89" s="61">
        <f t="shared" si="10"/>
        <v>0</v>
      </c>
      <c r="J89" s="216">
        <f t="shared" si="13"/>
        <v>0</v>
      </c>
      <c r="K89" s="25">
        <f t="shared" si="13"/>
        <v>0</v>
      </c>
      <c r="L89" s="25">
        <f t="shared" si="3"/>
        <v>0</v>
      </c>
      <c r="M89" s="199"/>
      <c r="N89" s="199"/>
      <c r="O89" s="199"/>
      <c r="P89" s="199"/>
      <c r="Q89" s="199"/>
      <c r="R89" s="199"/>
    </row>
    <row r="90" spans="1:18" ht="12.75" customHeight="1" hidden="1">
      <c r="A90" s="227" t="s">
        <v>225</v>
      </c>
      <c r="B90" s="229" t="s">
        <v>80</v>
      </c>
      <c r="C90" s="230" t="s">
        <v>19</v>
      </c>
      <c r="D90" s="230" t="s">
        <v>197</v>
      </c>
      <c r="E90" s="230" t="s">
        <v>224</v>
      </c>
      <c r="F90" s="230" t="s">
        <v>43</v>
      </c>
      <c r="G90" s="216">
        <f t="shared" si="13"/>
        <v>477.8</v>
      </c>
      <c r="H90" s="216"/>
      <c r="I90" s="61">
        <f t="shared" si="10"/>
        <v>0</v>
      </c>
      <c r="J90" s="216">
        <f t="shared" si="13"/>
        <v>0</v>
      </c>
      <c r="K90" s="25">
        <f t="shared" si="13"/>
        <v>0</v>
      </c>
      <c r="L90" s="25">
        <f t="shared" si="3"/>
        <v>0</v>
      </c>
      <c r="M90" s="199"/>
      <c r="N90" s="199"/>
      <c r="O90" s="199"/>
      <c r="P90" s="199"/>
      <c r="Q90" s="199"/>
      <c r="R90" s="199"/>
    </row>
    <row r="91" spans="1:18" ht="12.75" customHeight="1" hidden="1">
      <c r="A91" s="227" t="s">
        <v>223</v>
      </c>
      <c r="B91" s="229" t="s">
        <v>80</v>
      </c>
      <c r="C91" s="230" t="s">
        <v>19</v>
      </c>
      <c r="D91" s="230" t="s">
        <v>197</v>
      </c>
      <c r="E91" s="230" t="s">
        <v>222</v>
      </c>
      <c r="F91" s="230" t="s">
        <v>43</v>
      </c>
      <c r="G91" s="216">
        <f t="shared" si="13"/>
        <v>477.8</v>
      </c>
      <c r="H91" s="216"/>
      <c r="I91" s="61">
        <f t="shared" si="10"/>
        <v>0</v>
      </c>
      <c r="J91" s="216">
        <f t="shared" si="13"/>
        <v>0</v>
      </c>
      <c r="K91" s="25">
        <f t="shared" si="13"/>
        <v>0</v>
      </c>
      <c r="L91" s="25">
        <f t="shared" si="3"/>
        <v>0</v>
      </c>
      <c r="M91" s="199"/>
      <c r="N91" s="199"/>
      <c r="O91" s="199"/>
      <c r="P91" s="199"/>
      <c r="Q91" s="199"/>
      <c r="R91" s="199"/>
    </row>
    <row r="92" spans="1:18" ht="48.75" customHeight="1" hidden="1">
      <c r="A92" s="227" t="s">
        <v>213</v>
      </c>
      <c r="B92" s="229" t="s">
        <v>80</v>
      </c>
      <c r="C92" s="230" t="s">
        <v>19</v>
      </c>
      <c r="D92" s="230" t="s">
        <v>197</v>
      </c>
      <c r="E92" s="230" t="s">
        <v>222</v>
      </c>
      <c r="F92" s="230" t="s">
        <v>133</v>
      </c>
      <c r="G92" s="216">
        <v>477.8</v>
      </c>
      <c r="H92" s="216"/>
      <c r="I92" s="61">
        <f t="shared" si="10"/>
        <v>0</v>
      </c>
      <c r="J92" s="216">
        <v>0</v>
      </c>
      <c r="K92" s="25"/>
      <c r="L92" s="25">
        <f t="shared" si="3"/>
        <v>0</v>
      </c>
      <c r="M92" s="199"/>
      <c r="N92" s="199"/>
      <c r="O92" s="199"/>
      <c r="P92" s="199"/>
      <c r="Q92" s="199"/>
      <c r="R92" s="199"/>
    </row>
    <row r="93" spans="1:18" ht="12.75" customHeight="1" hidden="1">
      <c r="A93" s="232" t="s">
        <v>46</v>
      </c>
      <c r="B93" s="229" t="s">
        <v>80</v>
      </c>
      <c r="C93" s="230" t="s">
        <v>20</v>
      </c>
      <c r="D93" s="230" t="s">
        <v>20</v>
      </c>
      <c r="E93" s="230" t="s">
        <v>42</v>
      </c>
      <c r="F93" s="230" t="s">
        <v>43</v>
      </c>
      <c r="G93" s="211">
        <f>G94</f>
        <v>93.03999999999999</v>
      </c>
      <c r="H93" s="211"/>
      <c r="I93" s="61">
        <f t="shared" si="10"/>
        <v>83.64</v>
      </c>
      <c r="J93" s="211">
        <f>J95+J96</f>
        <v>83.64</v>
      </c>
      <c r="K93" s="61">
        <f>K95+K96</f>
        <v>83.64</v>
      </c>
      <c r="L93" s="25">
        <f t="shared" si="3"/>
        <v>167.28</v>
      </c>
      <c r="M93" s="199"/>
      <c r="N93" s="199"/>
      <c r="O93" s="199"/>
      <c r="P93" s="199"/>
      <c r="Q93" s="199"/>
      <c r="R93" s="199"/>
    </row>
    <row r="94" spans="1:18" ht="25.5" customHeight="1" hidden="1">
      <c r="A94" s="227" t="s">
        <v>47</v>
      </c>
      <c r="B94" s="229" t="s">
        <v>80</v>
      </c>
      <c r="C94" s="230" t="s">
        <v>20</v>
      </c>
      <c r="D94" s="230" t="s">
        <v>20</v>
      </c>
      <c r="E94" s="230" t="s">
        <v>90</v>
      </c>
      <c r="F94" s="230" t="s">
        <v>43</v>
      </c>
      <c r="G94" s="216">
        <f>G95+G96</f>
        <v>93.03999999999999</v>
      </c>
      <c r="H94" s="216"/>
      <c r="I94" s="61">
        <f t="shared" si="10"/>
        <v>83.64</v>
      </c>
      <c r="J94" s="216">
        <f>J95+J96</f>
        <v>83.64</v>
      </c>
      <c r="K94" s="25">
        <f>K95+K96</f>
        <v>83.64</v>
      </c>
      <c r="L94" s="25">
        <f t="shared" si="3"/>
        <v>167.28</v>
      </c>
      <c r="M94" s="199"/>
      <c r="N94" s="199"/>
      <c r="O94" s="199"/>
      <c r="P94" s="199"/>
      <c r="Q94" s="199"/>
      <c r="R94" s="199"/>
    </row>
    <row r="95" spans="1:18" ht="12.75" customHeight="1" hidden="1">
      <c r="A95" s="227" t="s">
        <v>134</v>
      </c>
      <c r="B95" s="229" t="s">
        <v>80</v>
      </c>
      <c r="C95" s="230" t="s">
        <v>20</v>
      </c>
      <c r="D95" s="230" t="s">
        <v>20</v>
      </c>
      <c r="E95" s="230" t="s">
        <v>90</v>
      </c>
      <c r="F95" s="230" t="s">
        <v>132</v>
      </c>
      <c r="G95" s="216">
        <v>78.97</v>
      </c>
      <c r="H95" s="216"/>
      <c r="I95" s="61">
        <f t="shared" si="10"/>
        <v>81.14</v>
      </c>
      <c r="J95" s="216">
        <v>81.14</v>
      </c>
      <c r="K95" s="25">
        <v>81.14</v>
      </c>
      <c r="L95" s="25">
        <f t="shared" si="3"/>
        <v>162.28</v>
      </c>
      <c r="M95" s="199"/>
      <c r="N95" s="199"/>
      <c r="O95" s="199"/>
      <c r="P95" s="199"/>
      <c r="Q95" s="199"/>
      <c r="R95" s="199"/>
    </row>
    <row r="96" spans="1:18" ht="25.5" customHeight="1" hidden="1">
      <c r="A96" s="227" t="s">
        <v>135</v>
      </c>
      <c r="B96" s="229" t="s">
        <v>80</v>
      </c>
      <c r="C96" s="230" t="s">
        <v>20</v>
      </c>
      <c r="D96" s="230" t="s">
        <v>20</v>
      </c>
      <c r="E96" s="230" t="s">
        <v>90</v>
      </c>
      <c r="F96" s="230" t="s">
        <v>133</v>
      </c>
      <c r="G96" s="216">
        <v>14.07</v>
      </c>
      <c r="H96" s="216"/>
      <c r="I96" s="61">
        <f t="shared" si="10"/>
        <v>2.5</v>
      </c>
      <c r="J96" s="216">
        <v>2.5</v>
      </c>
      <c r="K96" s="25">
        <v>2.5</v>
      </c>
      <c r="L96" s="25">
        <f t="shared" si="3"/>
        <v>5</v>
      </c>
      <c r="M96" s="199"/>
      <c r="N96" s="199"/>
      <c r="O96" s="199"/>
      <c r="P96" s="199"/>
      <c r="Q96" s="199"/>
      <c r="R96" s="199"/>
    </row>
    <row r="97" spans="1:18" ht="12.75" customHeight="1" hidden="1">
      <c r="A97" s="246" t="s">
        <v>63</v>
      </c>
      <c r="B97" s="218" t="s">
        <v>80</v>
      </c>
      <c r="C97" s="218" t="s">
        <v>23</v>
      </c>
      <c r="D97" s="218" t="s">
        <v>16</v>
      </c>
      <c r="E97" s="218" t="s">
        <v>42</v>
      </c>
      <c r="F97" s="218" t="s">
        <v>43</v>
      </c>
      <c r="G97" s="211">
        <f>G98+G115+G107</f>
        <v>524.72</v>
      </c>
      <c r="H97" s="211"/>
      <c r="I97" s="61">
        <f t="shared" si="10"/>
        <v>946.44</v>
      </c>
      <c r="J97" s="211">
        <f>J98+J115+J107</f>
        <v>946.44</v>
      </c>
      <c r="K97" s="61">
        <f>K98+K115+K107</f>
        <v>-946.44</v>
      </c>
      <c r="L97" s="25">
        <f aca="true" t="shared" si="14" ref="L97:L177">J97+K97</f>
        <v>0</v>
      </c>
      <c r="M97" s="200"/>
      <c r="N97" s="199"/>
      <c r="O97" s="199"/>
      <c r="P97" s="199"/>
      <c r="Q97" s="199"/>
      <c r="R97" s="199"/>
    </row>
    <row r="98" spans="1:18" ht="12.75" customHeight="1" hidden="1">
      <c r="A98" s="247" t="s">
        <v>231</v>
      </c>
      <c r="B98" s="229" t="s">
        <v>80</v>
      </c>
      <c r="C98" s="229" t="s">
        <v>23</v>
      </c>
      <c r="D98" s="229" t="s">
        <v>17</v>
      </c>
      <c r="E98" s="229" t="s">
        <v>42</v>
      </c>
      <c r="F98" s="229" t="s">
        <v>43</v>
      </c>
      <c r="G98" s="216">
        <f aca="true" t="shared" si="15" ref="G98:K99">G99</f>
        <v>424.6</v>
      </c>
      <c r="H98" s="216"/>
      <c r="I98" s="61">
        <f t="shared" si="10"/>
        <v>0</v>
      </c>
      <c r="J98" s="216">
        <f t="shared" si="15"/>
        <v>0</v>
      </c>
      <c r="K98" s="25">
        <f t="shared" si="15"/>
        <v>0</v>
      </c>
      <c r="L98" s="25">
        <f t="shared" si="14"/>
        <v>0</v>
      </c>
      <c r="M98" s="200"/>
      <c r="N98" s="199"/>
      <c r="O98" s="199"/>
      <c r="P98" s="199"/>
      <c r="Q98" s="199"/>
      <c r="R98" s="199"/>
    </row>
    <row r="99" spans="1:18" ht="13.5" customHeight="1" hidden="1">
      <c r="A99" s="247" t="s">
        <v>229</v>
      </c>
      <c r="B99" s="229" t="s">
        <v>80</v>
      </c>
      <c r="C99" s="229" t="s">
        <v>23</v>
      </c>
      <c r="D99" s="229" t="s">
        <v>17</v>
      </c>
      <c r="E99" s="229" t="s">
        <v>230</v>
      </c>
      <c r="F99" s="229" t="s">
        <v>43</v>
      </c>
      <c r="G99" s="216">
        <f t="shared" si="15"/>
        <v>424.6</v>
      </c>
      <c r="H99" s="216"/>
      <c r="I99" s="61">
        <f t="shared" si="10"/>
        <v>0</v>
      </c>
      <c r="J99" s="216">
        <f t="shared" si="15"/>
        <v>0</v>
      </c>
      <c r="K99" s="25">
        <f t="shared" si="15"/>
        <v>0</v>
      </c>
      <c r="L99" s="25">
        <f t="shared" si="14"/>
        <v>0</v>
      </c>
      <c r="M99" s="200"/>
      <c r="N99" s="199"/>
      <c r="O99" s="199"/>
      <c r="P99" s="199"/>
      <c r="Q99" s="199"/>
      <c r="R99" s="199"/>
    </row>
    <row r="100" spans="1:18" ht="26.25" customHeight="1" hidden="1">
      <c r="A100" s="247" t="s">
        <v>228</v>
      </c>
      <c r="B100" s="229" t="s">
        <v>80</v>
      </c>
      <c r="C100" s="229" t="s">
        <v>23</v>
      </c>
      <c r="D100" s="229" t="s">
        <v>17</v>
      </c>
      <c r="E100" s="229" t="s">
        <v>91</v>
      </c>
      <c r="F100" s="229" t="s">
        <v>43</v>
      </c>
      <c r="G100" s="216">
        <f>G101+G102</f>
        <v>424.6</v>
      </c>
      <c r="H100" s="216"/>
      <c r="I100" s="61">
        <f t="shared" si="10"/>
        <v>0</v>
      </c>
      <c r="J100" s="216">
        <f>J101+J102</f>
        <v>0</v>
      </c>
      <c r="K100" s="25">
        <f>K101+K102</f>
        <v>0</v>
      </c>
      <c r="L100" s="25">
        <f t="shared" si="14"/>
        <v>0</v>
      </c>
      <c r="M100" s="200"/>
      <c r="N100" s="199"/>
      <c r="O100" s="199"/>
      <c r="P100" s="199"/>
      <c r="Q100" s="199"/>
      <c r="R100" s="199"/>
    </row>
    <row r="101" spans="1:18" ht="38.25" customHeight="1" hidden="1">
      <c r="A101" s="227" t="s">
        <v>212</v>
      </c>
      <c r="B101" s="229" t="s">
        <v>80</v>
      </c>
      <c r="C101" s="229" t="s">
        <v>23</v>
      </c>
      <c r="D101" s="229" t="s">
        <v>17</v>
      </c>
      <c r="E101" s="229" t="s">
        <v>91</v>
      </c>
      <c r="F101" s="229" t="s">
        <v>132</v>
      </c>
      <c r="G101" s="216">
        <v>252.14</v>
      </c>
      <c r="H101" s="216"/>
      <c r="I101" s="61">
        <f t="shared" si="10"/>
        <v>0</v>
      </c>
      <c r="J101" s="216">
        <v>0</v>
      </c>
      <c r="K101" s="25"/>
      <c r="L101" s="25">
        <f t="shared" si="14"/>
        <v>0</v>
      </c>
      <c r="M101" s="200"/>
      <c r="N101" s="199"/>
      <c r="O101" s="199"/>
      <c r="P101" s="199"/>
      <c r="Q101" s="199"/>
      <c r="R101" s="199"/>
    </row>
    <row r="102" spans="1:18" ht="36" customHeight="1" hidden="1">
      <c r="A102" s="227" t="s">
        <v>213</v>
      </c>
      <c r="B102" s="229" t="s">
        <v>80</v>
      </c>
      <c r="C102" s="229" t="s">
        <v>23</v>
      </c>
      <c r="D102" s="229" t="s">
        <v>17</v>
      </c>
      <c r="E102" s="229" t="s">
        <v>91</v>
      </c>
      <c r="F102" s="229" t="s">
        <v>133</v>
      </c>
      <c r="G102" s="216">
        <v>172.46</v>
      </c>
      <c r="H102" s="216"/>
      <c r="I102" s="61">
        <f t="shared" si="10"/>
        <v>0</v>
      </c>
      <c r="J102" s="216">
        <v>0</v>
      </c>
      <c r="K102" s="25"/>
      <c r="L102" s="25">
        <f t="shared" si="14"/>
        <v>0</v>
      </c>
      <c r="M102" s="200"/>
      <c r="N102" s="199"/>
      <c r="O102" s="199"/>
      <c r="P102" s="199"/>
      <c r="Q102" s="199"/>
      <c r="R102" s="199"/>
    </row>
    <row r="103" spans="1:18" ht="25.5" customHeight="1" hidden="1">
      <c r="A103" s="227" t="s">
        <v>181</v>
      </c>
      <c r="B103" s="229" t="s">
        <v>80</v>
      </c>
      <c r="C103" s="229" t="s">
        <v>23</v>
      </c>
      <c r="D103" s="229" t="s">
        <v>17</v>
      </c>
      <c r="E103" s="229" t="s">
        <v>179</v>
      </c>
      <c r="F103" s="229" t="s">
        <v>43</v>
      </c>
      <c r="G103" s="216"/>
      <c r="H103" s="216"/>
      <c r="I103" s="61">
        <f t="shared" si="10"/>
        <v>30</v>
      </c>
      <c r="J103" s="216">
        <f>J104</f>
        <v>30</v>
      </c>
      <c r="K103" s="25">
        <f>K104</f>
        <v>31</v>
      </c>
      <c r="L103" s="25">
        <f t="shared" si="14"/>
        <v>61</v>
      </c>
      <c r="M103" s="200"/>
      <c r="N103" s="199"/>
      <c r="O103" s="199"/>
      <c r="P103" s="199"/>
      <c r="Q103" s="199"/>
      <c r="R103" s="199"/>
    </row>
    <row r="104" spans="1:18" ht="25.5" customHeight="1" hidden="1">
      <c r="A104" s="227" t="s">
        <v>182</v>
      </c>
      <c r="B104" s="229" t="s">
        <v>180</v>
      </c>
      <c r="C104" s="229" t="s">
        <v>23</v>
      </c>
      <c r="D104" s="229" t="s">
        <v>17</v>
      </c>
      <c r="E104" s="229" t="s">
        <v>179</v>
      </c>
      <c r="F104" s="229" t="s">
        <v>133</v>
      </c>
      <c r="G104" s="216"/>
      <c r="H104" s="216"/>
      <c r="I104" s="61">
        <f t="shared" si="10"/>
        <v>30</v>
      </c>
      <c r="J104" s="216">
        <v>30</v>
      </c>
      <c r="K104" s="25">
        <v>31</v>
      </c>
      <c r="L104" s="25">
        <f t="shared" si="14"/>
        <v>61</v>
      </c>
      <c r="M104" s="200"/>
      <c r="N104" s="199"/>
      <c r="O104" s="199"/>
      <c r="P104" s="199"/>
      <c r="Q104" s="199"/>
      <c r="R104" s="199"/>
    </row>
    <row r="105" spans="1:18" ht="12.75" customHeight="1" hidden="1">
      <c r="A105" s="248" t="s">
        <v>63</v>
      </c>
      <c r="B105" s="229" t="s">
        <v>80</v>
      </c>
      <c r="C105" s="230" t="s">
        <v>23</v>
      </c>
      <c r="D105" s="230" t="s">
        <v>16</v>
      </c>
      <c r="E105" s="230" t="s">
        <v>42</v>
      </c>
      <c r="F105" s="230" t="s">
        <v>43</v>
      </c>
      <c r="G105" s="211">
        <f>G118</f>
        <v>100.12</v>
      </c>
      <c r="H105" s="211"/>
      <c r="I105" s="61">
        <f t="shared" si="10"/>
        <v>0</v>
      </c>
      <c r="J105" s="211">
        <f>J118</f>
        <v>0</v>
      </c>
      <c r="K105" s="61">
        <f>K118</f>
        <v>0</v>
      </c>
      <c r="L105" s="25">
        <f t="shared" si="14"/>
        <v>0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/>
      <c r="B106" s="229" t="s">
        <v>80</v>
      </c>
      <c r="C106" s="230" t="s">
        <v>23</v>
      </c>
      <c r="D106" s="230" t="s">
        <v>18</v>
      </c>
      <c r="E106" s="230" t="s">
        <v>129</v>
      </c>
      <c r="F106" s="230" t="s">
        <v>43</v>
      </c>
      <c r="G106" s="216" t="e">
        <f>#REF!</f>
        <v>#REF!</v>
      </c>
      <c r="H106" s="216"/>
      <c r="I106" s="61" t="e">
        <f t="shared" si="10"/>
        <v>#REF!</v>
      </c>
      <c r="J106" s="216" t="e">
        <f>#REF!</f>
        <v>#REF!</v>
      </c>
      <c r="K106" s="25" t="e">
        <f>#REF!</f>
        <v>#REF!</v>
      </c>
      <c r="L106" s="25" t="e">
        <f t="shared" si="14"/>
        <v>#REF!</v>
      </c>
      <c r="M106" s="199"/>
      <c r="N106" s="199"/>
      <c r="O106" s="199"/>
      <c r="P106" s="199"/>
      <c r="Q106" s="199"/>
      <c r="R106" s="199"/>
    </row>
    <row r="107" spans="1:18" s="149" customFormat="1" ht="36.75" customHeight="1" hidden="1">
      <c r="A107" s="238" t="s">
        <v>314</v>
      </c>
      <c r="B107" s="229" t="s">
        <v>80</v>
      </c>
      <c r="C107" s="230" t="s">
        <v>23</v>
      </c>
      <c r="D107" s="230" t="s">
        <v>18</v>
      </c>
      <c r="E107" s="230" t="s">
        <v>308</v>
      </c>
      <c r="F107" s="230" t="s">
        <v>43</v>
      </c>
      <c r="G107" s="216">
        <f>G112</f>
        <v>0</v>
      </c>
      <c r="H107" s="216"/>
      <c r="I107" s="61">
        <f t="shared" si="10"/>
        <v>473.22</v>
      </c>
      <c r="J107" s="216">
        <f>J112</f>
        <v>473.22</v>
      </c>
      <c r="K107" s="25">
        <f>K112</f>
        <v>-473.22</v>
      </c>
      <c r="L107" s="25">
        <f t="shared" si="14"/>
        <v>0</v>
      </c>
      <c r="M107" s="201"/>
      <c r="N107" s="201"/>
      <c r="O107" s="201"/>
      <c r="P107" s="201"/>
      <c r="Q107" s="201"/>
      <c r="R107" s="201"/>
    </row>
    <row r="108" spans="1:18" s="196" customFormat="1" ht="51.75" customHeight="1" hidden="1">
      <c r="A108" s="198" t="s">
        <v>396</v>
      </c>
      <c r="B108" s="218" t="s">
        <v>80</v>
      </c>
      <c r="C108" s="218" t="s">
        <v>19</v>
      </c>
      <c r="D108" s="218" t="s">
        <v>56</v>
      </c>
      <c r="E108" s="218" t="s">
        <v>374</v>
      </c>
      <c r="F108" s="218" t="s">
        <v>43</v>
      </c>
      <c r="G108" s="216"/>
      <c r="H108" s="216"/>
      <c r="I108" s="61">
        <f t="shared" si="10"/>
        <v>0</v>
      </c>
      <c r="J108" s="211">
        <f>J109</f>
        <v>0</v>
      </c>
      <c r="K108" s="197">
        <f aca="true" t="shared" si="16" ref="K108:K115">L108-J108</f>
        <v>152.41</v>
      </c>
      <c r="L108" s="197">
        <f>L109</f>
        <v>152.41</v>
      </c>
      <c r="M108" s="201"/>
      <c r="N108" s="201"/>
      <c r="O108" s="201"/>
      <c r="P108" s="201"/>
      <c r="Q108" s="201"/>
      <c r="R108" s="201"/>
    </row>
    <row r="109" spans="1:18" s="196" customFormat="1" ht="90.75" customHeight="1" hidden="1">
      <c r="A109" s="234" t="s">
        <v>397</v>
      </c>
      <c r="B109" s="229" t="s">
        <v>80</v>
      </c>
      <c r="C109" s="229" t="s">
        <v>19</v>
      </c>
      <c r="D109" s="229" t="s">
        <v>56</v>
      </c>
      <c r="E109" s="229" t="s">
        <v>376</v>
      </c>
      <c r="F109" s="229" t="s">
        <v>43</v>
      </c>
      <c r="G109" s="216"/>
      <c r="H109" s="216"/>
      <c r="I109" s="61">
        <f t="shared" si="10"/>
        <v>0</v>
      </c>
      <c r="J109" s="216">
        <f>J110+J111</f>
        <v>0</v>
      </c>
      <c r="K109" s="195">
        <f t="shared" si="16"/>
        <v>152.41</v>
      </c>
      <c r="L109" s="195">
        <f>L110+L111</f>
        <v>152.41</v>
      </c>
      <c r="M109" s="201"/>
      <c r="N109" s="201"/>
      <c r="O109" s="201"/>
      <c r="P109" s="201"/>
      <c r="Q109" s="201"/>
      <c r="R109" s="201"/>
    </row>
    <row r="110" spans="1:18" s="196" customFormat="1" ht="30" customHeight="1" hidden="1">
      <c r="A110" s="234" t="s">
        <v>392</v>
      </c>
      <c r="B110" s="229" t="s">
        <v>80</v>
      </c>
      <c r="C110" s="229" t="s">
        <v>19</v>
      </c>
      <c r="D110" s="229" t="s">
        <v>56</v>
      </c>
      <c r="E110" s="229" t="s">
        <v>376</v>
      </c>
      <c r="F110" s="229" t="s">
        <v>132</v>
      </c>
      <c r="G110" s="216"/>
      <c r="H110" s="216"/>
      <c r="I110" s="61">
        <f t="shared" si="10"/>
        <v>0</v>
      </c>
      <c r="J110" s="216"/>
      <c r="K110" s="195">
        <f t="shared" si="16"/>
        <v>117.06</v>
      </c>
      <c r="L110" s="195">
        <v>117.06</v>
      </c>
      <c r="M110" s="201"/>
      <c r="N110" s="201"/>
      <c r="O110" s="201"/>
      <c r="P110" s="201"/>
      <c r="Q110" s="201"/>
      <c r="R110" s="201"/>
    </row>
    <row r="111" spans="1:18" s="196" customFormat="1" ht="50.25" customHeight="1" hidden="1">
      <c r="A111" s="213" t="s">
        <v>390</v>
      </c>
      <c r="B111" s="229" t="s">
        <v>80</v>
      </c>
      <c r="C111" s="229" t="s">
        <v>19</v>
      </c>
      <c r="D111" s="229" t="s">
        <v>56</v>
      </c>
      <c r="E111" s="229" t="s">
        <v>376</v>
      </c>
      <c r="F111" s="229" t="s">
        <v>388</v>
      </c>
      <c r="G111" s="216"/>
      <c r="H111" s="216"/>
      <c r="I111" s="61">
        <f t="shared" si="10"/>
        <v>0</v>
      </c>
      <c r="J111" s="216"/>
      <c r="K111" s="195">
        <f t="shared" si="16"/>
        <v>35.35</v>
      </c>
      <c r="L111" s="195">
        <v>35.35</v>
      </c>
      <c r="M111" s="201"/>
      <c r="N111" s="201"/>
      <c r="O111" s="201"/>
      <c r="P111" s="201"/>
      <c r="Q111" s="201"/>
      <c r="R111" s="201"/>
    </row>
    <row r="112" spans="1:12" ht="26.25" customHeight="1" hidden="1">
      <c r="A112" s="249" t="s">
        <v>294</v>
      </c>
      <c r="B112" s="218" t="s">
        <v>80</v>
      </c>
      <c r="C112" s="231" t="s">
        <v>23</v>
      </c>
      <c r="D112" s="231" t="s">
        <v>16</v>
      </c>
      <c r="E112" s="231" t="s">
        <v>42</v>
      </c>
      <c r="F112" s="231" t="s">
        <v>43</v>
      </c>
      <c r="G112" s="211">
        <f>G113</f>
        <v>0</v>
      </c>
      <c r="H112" s="211"/>
      <c r="I112" s="61">
        <f t="shared" si="10"/>
        <v>473.22</v>
      </c>
      <c r="J112" s="211">
        <f>J113</f>
        <v>473.22</v>
      </c>
      <c r="K112" s="61">
        <f t="shared" si="16"/>
        <v>-473.22</v>
      </c>
      <c r="L112" s="61">
        <f>L113</f>
        <v>0</v>
      </c>
    </row>
    <row r="113" spans="1:12" ht="26.25" customHeight="1" hidden="1">
      <c r="A113" s="223" t="s">
        <v>295</v>
      </c>
      <c r="B113" s="229" t="s">
        <v>80</v>
      </c>
      <c r="C113" s="230" t="s">
        <v>23</v>
      </c>
      <c r="D113" s="230" t="s">
        <v>18</v>
      </c>
      <c r="E113" s="230" t="s">
        <v>42</v>
      </c>
      <c r="F113" s="230" t="s">
        <v>43</v>
      </c>
      <c r="G113" s="216">
        <f>G114</f>
        <v>0</v>
      </c>
      <c r="H113" s="216"/>
      <c r="I113" s="61">
        <f t="shared" si="10"/>
        <v>473.22</v>
      </c>
      <c r="J113" s="216">
        <f>J114</f>
        <v>473.22</v>
      </c>
      <c r="K113" s="25">
        <f t="shared" si="16"/>
        <v>-473.22</v>
      </c>
      <c r="L113" s="25">
        <f>L114</f>
        <v>0</v>
      </c>
    </row>
    <row r="114" spans="1:12" ht="25.5" customHeight="1" hidden="1">
      <c r="A114" s="227" t="s">
        <v>296</v>
      </c>
      <c r="B114" s="229" t="s">
        <v>80</v>
      </c>
      <c r="C114" s="230" t="s">
        <v>23</v>
      </c>
      <c r="D114" s="230" t="s">
        <v>18</v>
      </c>
      <c r="E114" s="230" t="s">
        <v>319</v>
      </c>
      <c r="F114" s="230" t="s">
        <v>43</v>
      </c>
      <c r="G114" s="216">
        <v>0</v>
      </c>
      <c r="H114" s="216"/>
      <c r="I114" s="61">
        <f t="shared" si="10"/>
        <v>473.22</v>
      </c>
      <c r="J114" s="216">
        <f>J115</f>
        <v>473.22</v>
      </c>
      <c r="K114" s="25">
        <f t="shared" si="16"/>
        <v>-473.22</v>
      </c>
      <c r="L114" s="25">
        <f>L115</f>
        <v>0</v>
      </c>
    </row>
    <row r="115" spans="1:12" ht="12.75" customHeight="1" hidden="1">
      <c r="A115" s="227" t="s">
        <v>128</v>
      </c>
      <c r="B115" s="229" t="s">
        <v>80</v>
      </c>
      <c r="C115" s="230" t="s">
        <v>23</v>
      </c>
      <c r="D115" s="230" t="s">
        <v>18</v>
      </c>
      <c r="E115" s="230" t="s">
        <v>319</v>
      </c>
      <c r="F115" s="230" t="s">
        <v>133</v>
      </c>
      <c r="G115" s="216">
        <f aca="true" t="shared" si="17" ref="G115:K117">G116</f>
        <v>100.12</v>
      </c>
      <c r="H115" s="216"/>
      <c r="I115" s="61">
        <f t="shared" si="10"/>
        <v>473.22</v>
      </c>
      <c r="J115" s="216">
        <v>473.22</v>
      </c>
      <c r="K115" s="25">
        <f t="shared" si="16"/>
        <v>-473.22</v>
      </c>
      <c r="L115" s="25">
        <v>0</v>
      </c>
    </row>
    <row r="116" spans="1:12" ht="12.75" customHeight="1" hidden="1">
      <c r="A116" s="227" t="s">
        <v>128</v>
      </c>
      <c r="B116" s="229" t="s">
        <v>80</v>
      </c>
      <c r="C116" s="230" t="s">
        <v>23</v>
      </c>
      <c r="D116" s="230" t="s">
        <v>18</v>
      </c>
      <c r="E116" s="230" t="s">
        <v>227</v>
      </c>
      <c r="F116" s="230" t="s">
        <v>43</v>
      </c>
      <c r="G116" s="216">
        <f t="shared" si="17"/>
        <v>100.12</v>
      </c>
      <c r="H116" s="216"/>
      <c r="I116" s="61">
        <f t="shared" si="10"/>
        <v>0</v>
      </c>
      <c r="J116" s="216">
        <f t="shared" si="17"/>
        <v>0</v>
      </c>
      <c r="K116" s="25">
        <f t="shared" si="17"/>
        <v>0</v>
      </c>
      <c r="L116" s="25">
        <f t="shared" si="14"/>
        <v>0</v>
      </c>
    </row>
    <row r="117" spans="1:12" ht="22.5" customHeight="1" hidden="1">
      <c r="A117" s="227" t="s">
        <v>245</v>
      </c>
      <c r="B117" s="229" t="s">
        <v>80</v>
      </c>
      <c r="C117" s="230" t="s">
        <v>23</v>
      </c>
      <c r="D117" s="230" t="s">
        <v>18</v>
      </c>
      <c r="E117" s="230" t="s">
        <v>129</v>
      </c>
      <c r="F117" s="230" t="s">
        <v>43</v>
      </c>
      <c r="G117" s="216">
        <f t="shared" si="17"/>
        <v>100.12</v>
      </c>
      <c r="H117" s="216"/>
      <c r="I117" s="61">
        <f t="shared" si="10"/>
        <v>0</v>
      </c>
      <c r="J117" s="216">
        <f t="shared" si="17"/>
        <v>0</v>
      </c>
      <c r="K117" s="25">
        <f t="shared" si="17"/>
        <v>0</v>
      </c>
      <c r="L117" s="25">
        <f t="shared" si="14"/>
        <v>0</v>
      </c>
    </row>
    <row r="118" spans="1:12" ht="36.75" customHeight="1" hidden="1">
      <c r="A118" s="227" t="s">
        <v>213</v>
      </c>
      <c r="B118" s="229" t="s">
        <v>80</v>
      </c>
      <c r="C118" s="230" t="s">
        <v>23</v>
      </c>
      <c r="D118" s="230" t="s">
        <v>18</v>
      </c>
      <c r="E118" s="230" t="s">
        <v>129</v>
      </c>
      <c r="F118" s="230" t="s">
        <v>133</v>
      </c>
      <c r="G118" s="216">
        <v>100.12</v>
      </c>
      <c r="H118" s="216"/>
      <c r="I118" s="61">
        <f t="shared" si="10"/>
        <v>0</v>
      </c>
      <c r="J118" s="216">
        <v>0</v>
      </c>
      <c r="K118" s="25"/>
      <c r="L118" s="25">
        <f t="shared" si="14"/>
        <v>0</v>
      </c>
    </row>
    <row r="119" spans="1:18" s="194" customFormat="1" ht="30" customHeight="1">
      <c r="A119" s="198" t="s">
        <v>294</v>
      </c>
      <c r="B119" s="229" t="s">
        <v>80</v>
      </c>
      <c r="C119" s="218" t="s">
        <v>23</v>
      </c>
      <c r="D119" s="218" t="s">
        <v>16</v>
      </c>
      <c r="E119" s="231" t="s">
        <v>394</v>
      </c>
      <c r="F119" s="231" t="s">
        <v>43</v>
      </c>
      <c r="G119" s="216"/>
      <c r="H119" s="211">
        <f>H120</f>
        <v>373.38</v>
      </c>
      <c r="I119" s="61">
        <f t="shared" si="10"/>
        <v>-225</v>
      </c>
      <c r="J119" s="211">
        <f>J120</f>
        <v>148.38</v>
      </c>
      <c r="K119" s="191">
        <f aca="true" t="shared" si="18" ref="K119:K127">L119-J119</f>
        <v>334.5</v>
      </c>
      <c r="L119" s="191">
        <f>L120</f>
        <v>482.88</v>
      </c>
      <c r="M119" s="199"/>
      <c r="N119" s="199"/>
      <c r="O119" s="199"/>
      <c r="P119" s="199"/>
      <c r="Q119" s="199"/>
      <c r="R119" s="199"/>
    </row>
    <row r="120" spans="1:18" s="194" customFormat="1" ht="36" customHeight="1">
      <c r="A120" s="223" t="s">
        <v>295</v>
      </c>
      <c r="B120" s="229" t="s">
        <v>80</v>
      </c>
      <c r="C120" s="229" t="s">
        <v>23</v>
      </c>
      <c r="D120" s="229" t="s">
        <v>18</v>
      </c>
      <c r="E120" s="230" t="s">
        <v>356</v>
      </c>
      <c r="F120" s="230" t="s">
        <v>43</v>
      </c>
      <c r="G120" s="216"/>
      <c r="H120" s="216">
        <f>H121</f>
        <v>373.38</v>
      </c>
      <c r="I120" s="25">
        <f t="shared" si="10"/>
        <v>-225</v>
      </c>
      <c r="J120" s="216">
        <f>J121</f>
        <v>148.38</v>
      </c>
      <c r="K120" s="188">
        <f t="shared" si="18"/>
        <v>334.5</v>
      </c>
      <c r="L120" s="188">
        <f>L121</f>
        <v>482.88</v>
      </c>
      <c r="M120" s="199"/>
      <c r="N120" s="199"/>
      <c r="O120" s="199"/>
      <c r="P120" s="199"/>
      <c r="Q120" s="199"/>
      <c r="R120" s="199"/>
    </row>
    <row r="121" spans="1:18" s="194" customFormat="1" ht="31.5" customHeight="1">
      <c r="A121" s="234" t="s">
        <v>296</v>
      </c>
      <c r="B121" s="229" t="s">
        <v>80</v>
      </c>
      <c r="C121" s="229" t="s">
        <v>23</v>
      </c>
      <c r="D121" s="229" t="s">
        <v>18</v>
      </c>
      <c r="E121" s="230" t="s">
        <v>356</v>
      </c>
      <c r="F121" s="230" t="s">
        <v>133</v>
      </c>
      <c r="G121" s="216"/>
      <c r="H121" s="216">
        <v>373.38</v>
      </c>
      <c r="I121" s="25">
        <f t="shared" si="10"/>
        <v>-225</v>
      </c>
      <c r="J121" s="216">
        <v>148.38</v>
      </c>
      <c r="K121" s="188">
        <f t="shared" si="18"/>
        <v>334.5</v>
      </c>
      <c r="L121" s="188">
        <v>482.88</v>
      </c>
      <c r="M121" s="199"/>
      <c r="N121" s="199"/>
      <c r="O121" s="199"/>
      <c r="P121" s="199"/>
      <c r="Q121" s="199"/>
      <c r="R121" s="199"/>
    </row>
    <row r="122" spans="1:12" ht="39" customHeight="1" hidden="1">
      <c r="A122" s="198" t="s">
        <v>322</v>
      </c>
      <c r="B122" s="218" t="s">
        <v>80</v>
      </c>
      <c r="C122" s="231" t="s">
        <v>20</v>
      </c>
      <c r="D122" s="231" t="s">
        <v>16</v>
      </c>
      <c r="E122" s="231" t="s">
        <v>42</v>
      </c>
      <c r="F122" s="231" t="s">
        <v>43</v>
      </c>
      <c r="G122" s="211">
        <f>G123+G128</f>
        <v>89.2</v>
      </c>
      <c r="H122" s="211"/>
      <c r="I122" s="61">
        <f t="shared" si="10"/>
        <v>89.2</v>
      </c>
      <c r="J122" s="211">
        <f>J123+J128</f>
        <v>89.2</v>
      </c>
      <c r="K122" s="61">
        <f t="shared" si="18"/>
        <v>-89.2</v>
      </c>
      <c r="L122" s="25">
        <f>L124</f>
        <v>0</v>
      </c>
    </row>
    <row r="123" spans="1:12" ht="39" customHeight="1" hidden="1">
      <c r="A123" s="238" t="s">
        <v>314</v>
      </c>
      <c r="B123" s="229" t="s">
        <v>80</v>
      </c>
      <c r="C123" s="230" t="s">
        <v>20</v>
      </c>
      <c r="D123" s="230" t="s">
        <v>16</v>
      </c>
      <c r="E123" s="230" t="s">
        <v>308</v>
      </c>
      <c r="F123" s="230" t="s">
        <v>43</v>
      </c>
      <c r="G123" s="216">
        <f>G124</f>
        <v>0</v>
      </c>
      <c r="H123" s="216"/>
      <c r="I123" s="61">
        <f t="shared" si="10"/>
        <v>89.2</v>
      </c>
      <c r="J123" s="216">
        <f>J124</f>
        <v>89.2</v>
      </c>
      <c r="K123" s="61">
        <f t="shared" si="18"/>
        <v>-91.2</v>
      </c>
      <c r="L123" s="25">
        <f t="shared" si="14"/>
        <v>91.2</v>
      </c>
    </row>
    <row r="124" spans="1:12" ht="63.75" customHeight="1" hidden="1">
      <c r="A124" s="234" t="s">
        <v>323</v>
      </c>
      <c r="B124" s="229" t="s">
        <v>80</v>
      </c>
      <c r="C124" s="230" t="s">
        <v>20</v>
      </c>
      <c r="D124" s="230" t="s">
        <v>20</v>
      </c>
      <c r="E124" s="230" t="s">
        <v>42</v>
      </c>
      <c r="F124" s="230" t="s">
        <v>43</v>
      </c>
      <c r="G124" s="216">
        <f>G125</f>
        <v>0</v>
      </c>
      <c r="H124" s="216"/>
      <c r="I124" s="61">
        <f t="shared" si="10"/>
        <v>89.2</v>
      </c>
      <c r="J124" s="216">
        <f>J125</f>
        <v>89.2</v>
      </c>
      <c r="K124" s="25">
        <f t="shared" si="18"/>
        <v>-89.2</v>
      </c>
      <c r="L124" s="25">
        <f>L125</f>
        <v>0</v>
      </c>
    </row>
    <row r="125" spans="1:12" ht="39.75" customHeight="1" hidden="1">
      <c r="A125" s="234" t="s">
        <v>212</v>
      </c>
      <c r="B125" s="229" t="s">
        <v>80</v>
      </c>
      <c r="C125" s="230" t="s">
        <v>20</v>
      </c>
      <c r="D125" s="230" t="s">
        <v>20</v>
      </c>
      <c r="E125" s="230" t="s">
        <v>321</v>
      </c>
      <c r="F125" s="230" t="s">
        <v>43</v>
      </c>
      <c r="G125" s="216">
        <f>G126+G127</f>
        <v>0</v>
      </c>
      <c r="H125" s="216"/>
      <c r="I125" s="61">
        <f t="shared" si="10"/>
        <v>89.2</v>
      </c>
      <c r="J125" s="216">
        <f>J126+J127</f>
        <v>89.2</v>
      </c>
      <c r="K125" s="25">
        <f t="shared" si="18"/>
        <v>-89.2</v>
      </c>
      <c r="L125" s="25">
        <f>L126+L127</f>
        <v>0</v>
      </c>
    </row>
    <row r="126" spans="1:12" ht="37.5" customHeight="1" hidden="1">
      <c r="A126" s="234" t="s">
        <v>212</v>
      </c>
      <c r="B126" s="229" t="s">
        <v>80</v>
      </c>
      <c r="C126" s="230" t="s">
        <v>20</v>
      </c>
      <c r="D126" s="230" t="s">
        <v>20</v>
      </c>
      <c r="E126" s="230" t="s">
        <v>321</v>
      </c>
      <c r="F126" s="230" t="s">
        <v>132</v>
      </c>
      <c r="G126" s="216">
        <v>0</v>
      </c>
      <c r="H126" s="216"/>
      <c r="I126" s="61">
        <f t="shared" si="10"/>
        <v>88.2</v>
      </c>
      <c r="J126" s="216">
        <v>88.2</v>
      </c>
      <c r="K126" s="25">
        <f t="shared" si="18"/>
        <v>-88.2</v>
      </c>
      <c r="L126" s="25">
        <v>0</v>
      </c>
    </row>
    <row r="127" spans="1:12" ht="36" customHeight="1" hidden="1">
      <c r="A127" s="227" t="s">
        <v>277</v>
      </c>
      <c r="B127" s="229" t="s">
        <v>80</v>
      </c>
      <c r="C127" s="230" t="s">
        <v>20</v>
      </c>
      <c r="D127" s="230" t="s">
        <v>20</v>
      </c>
      <c r="E127" s="230" t="s">
        <v>321</v>
      </c>
      <c r="F127" s="230" t="s">
        <v>133</v>
      </c>
      <c r="G127" s="216">
        <v>0</v>
      </c>
      <c r="H127" s="216"/>
      <c r="I127" s="61">
        <f t="shared" si="10"/>
        <v>1</v>
      </c>
      <c r="J127" s="216">
        <v>1</v>
      </c>
      <c r="K127" s="25">
        <f t="shared" si="18"/>
        <v>-1</v>
      </c>
      <c r="L127" s="25">
        <v>0</v>
      </c>
    </row>
    <row r="128" spans="1:12" ht="14.25" customHeight="1" hidden="1">
      <c r="A128" s="227" t="s">
        <v>46</v>
      </c>
      <c r="B128" s="229" t="s">
        <v>80</v>
      </c>
      <c r="C128" s="230" t="s">
        <v>20</v>
      </c>
      <c r="D128" s="230" t="s">
        <v>20</v>
      </c>
      <c r="E128" s="230" t="s">
        <v>42</v>
      </c>
      <c r="F128" s="230" t="s">
        <v>43</v>
      </c>
      <c r="G128" s="216">
        <f aca="true" t="shared" si="19" ref="G128:K129">G129</f>
        <v>89.2</v>
      </c>
      <c r="H128" s="216"/>
      <c r="I128" s="61">
        <f t="shared" si="10"/>
        <v>0</v>
      </c>
      <c r="J128" s="216">
        <f t="shared" si="19"/>
        <v>0</v>
      </c>
      <c r="K128" s="25">
        <f t="shared" si="19"/>
        <v>0</v>
      </c>
      <c r="L128" s="25">
        <f t="shared" si="14"/>
        <v>0</v>
      </c>
    </row>
    <row r="129" spans="1:12" ht="24.75" customHeight="1" hidden="1">
      <c r="A129" s="227" t="s">
        <v>234</v>
      </c>
      <c r="B129" s="229" t="s">
        <v>80</v>
      </c>
      <c r="C129" s="230" t="s">
        <v>20</v>
      </c>
      <c r="D129" s="230" t="s">
        <v>20</v>
      </c>
      <c r="E129" s="230" t="s">
        <v>233</v>
      </c>
      <c r="F129" s="230" t="s">
        <v>43</v>
      </c>
      <c r="G129" s="216">
        <f t="shared" si="19"/>
        <v>89.2</v>
      </c>
      <c r="H129" s="216"/>
      <c r="I129" s="61">
        <f t="shared" si="10"/>
        <v>0</v>
      </c>
      <c r="J129" s="216">
        <f t="shared" si="19"/>
        <v>0</v>
      </c>
      <c r="K129" s="25">
        <f t="shared" si="19"/>
        <v>0</v>
      </c>
      <c r="L129" s="25">
        <f t="shared" si="14"/>
        <v>0</v>
      </c>
    </row>
    <row r="130" spans="1:12" ht="13.5" customHeight="1" hidden="1">
      <c r="A130" s="227" t="s">
        <v>232</v>
      </c>
      <c r="B130" s="229" t="s">
        <v>80</v>
      </c>
      <c r="C130" s="230" t="s">
        <v>20</v>
      </c>
      <c r="D130" s="230" t="s">
        <v>20</v>
      </c>
      <c r="E130" s="230" t="s">
        <v>90</v>
      </c>
      <c r="F130" s="230" t="s">
        <v>43</v>
      </c>
      <c r="G130" s="216">
        <f>G131+G132</f>
        <v>89.2</v>
      </c>
      <c r="H130" s="216"/>
      <c r="I130" s="61">
        <f t="shared" si="10"/>
        <v>0</v>
      </c>
      <c r="J130" s="216">
        <f>J131+J132</f>
        <v>0</v>
      </c>
      <c r="K130" s="25">
        <f>K131+K132</f>
        <v>0</v>
      </c>
      <c r="L130" s="25">
        <f t="shared" si="14"/>
        <v>0</v>
      </c>
    </row>
    <row r="131" spans="1:12" ht="36.75" customHeight="1" hidden="1">
      <c r="A131" s="227" t="s">
        <v>212</v>
      </c>
      <c r="B131" s="229" t="s">
        <v>80</v>
      </c>
      <c r="C131" s="230" t="s">
        <v>20</v>
      </c>
      <c r="D131" s="230" t="s">
        <v>20</v>
      </c>
      <c r="E131" s="230" t="s">
        <v>90</v>
      </c>
      <c r="F131" s="230" t="s">
        <v>132</v>
      </c>
      <c r="G131" s="216">
        <v>88.2</v>
      </c>
      <c r="H131" s="216"/>
      <c r="I131" s="61">
        <f t="shared" si="10"/>
        <v>0</v>
      </c>
      <c r="J131" s="216">
        <v>0</v>
      </c>
      <c r="K131" s="25"/>
      <c r="L131" s="25">
        <f t="shared" si="14"/>
        <v>0</v>
      </c>
    </row>
    <row r="132" spans="1:12" ht="36" customHeight="1" hidden="1">
      <c r="A132" s="227" t="s">
        <v>213</v>
      </c>
      <c r="B132" s="229" t="s">
        <v>80</v>
      </c>
      <c r="C132" s="230" t="s">
        <v>20</v>
      </c>
      <c r="D132" s="230" t="s">
        <v>20</v>
      </c>
      <c r="E132" s="230" t="s">
        <v>90</v>
      </c>
      <c r="F132" s="230" t="s">
        <v>133</v>
      </c>
      <c r="G132" s="216">
        <v>1</v>
      </c>
      <c r="H132" s="216"/>
      <c r="I132" s="61">
        <f t="shared" si="10"/>
        <v>0</v>
      </c>
      <c r="J132" s="216">
        <v>0</v>
      </c>
      <c r="K132" s="25"/>
      <c r="L132" s="25">
        <f t="shared" si="14"/>
        <v>0</v>
      </c>
    </row>
    <row r="133" spans="1:18" s="194" customFormat="1" ht="54" customHeight="1">
      <c r="A133" s="198" t="s">
        <v>322</v>
      </c>
      <c r="B133" s="218" t="s">
        <v>80</v>
      </c>
      <c r="C133" s="231" t="s">
        <v>20</v>
      </c>
      <c r="D133" s="231" t="s">
        <v>16</v>
      </c>
      <c r="E133" s="231" t="s">
        <v>394</v>
      </c>
      <c r="F133" s="231" t="s">
        <v>43</v>
      </c>
      <c r="G133" s="211"/>
      <c r="H133" s="211">
        <f>H135</f>
        <v>109.23</v>
      </c>
      <c r="I133" s="61">
        <f t="shared" si="10"/>
        <v>-106.23</v>
      </c>
      <c r="J133" s="211">
        <f>J135</f>
        <v>3</v>
      </c>
      <c r="K133" s="191">
        <f aca="true" t="shared" si="20" ref="K133:K138">L133-J133</f>
        <v>104.23</v>
      </c>
      <c r="L133" s="191">
        <f>L135</f>
        <v>107.23</v>
      </c>
      <c r="M133" s="199"/>
      <c r="N133" s="199"/>
      <c r="O133" s="199"/>
      <c r="P133" s="199"/>
      <c r="Q133" s="199"/>
      <c r="R133" s="199"/>
    </row>
    <row r="134" spans="1:18" s="194" customFormat="1" ht="36" customHeight="1" hidden="1">
      <c r="A134" s="238"/>
      <c r="B134" s="229"/>
      <c r="C134" s="230"/>
      <c r="D134" s="230"/>
      <c r="E134" s="230"/>
      <c r="F134" s="230"/>
      <c r="G134" s="216"/>
      <c r="H134" s="216"/>
      <c r="I134" s="61">
        <f t="shared" si="10"/>
        <v>0</v>
      </c>
      <c r="J134" s="216"/>
      <c r="K134" s="191">
        <f t="shared" si="20"/>
        <v>0</v>
      </c>
      <c r="L134" s="188"/>
      <c r="M134" s="199"/>
      <c r="N134" s="199"/>
      <c r="O134" s="199"/>
      <c r="P134" s="199"/>
      <c r="Q134" s="199"/>
      <c r="R134" s="199"/>
    </row>
    <row r="135" spans="1:18" s="194" customFormat="1" ht="65.25" customHeight="1">
      <c r="A135" s="234" t="s">
        <v>323</v>
      </c>
      <c r="B135" s="229" t="s">
        <v>80</v>
      </c>
      <c r="C135" s="230" t="s">
        <v>20</v>
      </c>
      <c r="D135" s="230" t="s">
        <v>20</v>
      </c>
      <c r="E135" s="230" t="s">
        <v>368</v>
      </c>
      <c r="F135" s="230" t="s">
        <v>43</v>
      </c>
      <c r="G135" s="216"/>
      <c r="H135" s="216">
        <f>H136+H137+H138</f>
        <v>109.23</v>
      </c>
      <c r="I135" s="25">
        <f t="shared" si="10"/>
        <v>-106.23</v>
      </c>
      <c r="J135" s="216">
        <f>J136+J137+J138</f>
        <v>3</v>
      </c>
      <c r="K135" s="188">
        <f t="shared" si="20"/>
        <v>104.23</v>
      </c>
      <c r="L135" s="188">
        <f>L136+L137+L138</f>
        <v>107.23</v>
      </c>
      <c r="M135" s="199"/>
      <c r="N135" s="199"/>
      <c r="O135" s="199"/>
      <c r="P135" s="199"/>
      <c r="Q135" s="199"/>
      <c r="R135" s="199"/>
    </row>
    <row r="136" spans="1:18" s="194" customFormat="1" ht="27" customHeight="1">
      <c r="A136" s="234" t="s">
        <v>392</v>
      </c>
      <c r="B136" s="229" t="s">
        <v>80</v>
      </c>
      <c r="C136" s="230" t="s">
        <v>20</v>
      </c>
      <c r="D136" s="230" t="s">
        <v>20</v>
      </c>
      <c r="E136" s="230" t="s">
        <v>368</v>
      </c>
      <c r="F136" s="230" t="s">
        <v>132</v>
      </c>
      <c r="G136" s="216"/>
      <c r="H136" s="216">
        <v>81.59</v>
      </c>
      <c r="I136" s="25">
        <f t="shared" si="10"/>
        <v>-81.59</v>
      </c>
      <c r="J136" s="216">
        <v>0</v>
      </c>
      <c r="K136" s="188">
        <f t="shared" si="20"/>
        <v>81.59</v>
      </c>
      <c r="L136" s="188">
        <v>81.59</v>
      </c>
      <c r="M136" s="199"/>
      <c r="N136" s="199"/>
      <c r="O136" s="199"/>
      <c r="P136" s="199"/>
      <c r="Q136" s="199"/>
      <c r="R136" s="199"/>
    </row>
    <row r="137" spans="1:18" s="194" customFormat="1" ht="36" customHeight="1">
      <c r="A137" s="213" t="s">
        <v>390</v>
      </c>
      <c r="B137" s="229" t="s">
        <v>80</v>
      </c>
      <c r="C137" s="230" t="s">
        <v>20</v>
      </c>
      <c r="D137" s="230" t="s">
        <v>20</v>
      </c>
      <c r="E137" s="230" t="s">
        <v>368</v>
      </c>
      <c r="F137" s="230" t="s">
        <v>388</v>
      </c>
      <c r="G137" s="216"/>
      <c r="H137" s="216">
        <v>24.64</v>
      </c>
      <c r="I137" s="25">
        <f t="shared" si="10"/>
        <v>-24.64</v>
      </c>
      <c r="J137" s="216">
        <v>0</v>
      </c>
      <c r="K137" s="188">
        <f t="shared" si="20"/>
        <v>24.64</v>
      </c>
      <c r="L137" s="188">
        <v>24.64</v>
      </c>
      <c r="M137" s="199"/>
      <c r="N137" s="199"/>
      <c r="O137" s="199"/>
      <c r="P137" s="199"/>
      <c r="Q137" s="199"/>
      <c r="R137" s="199"/>
    </row>
    <row r="138" spans="1:18" s="194" customFormat="1" ht="36" customHeight="1">
      <c r="A138" s="227" t="s">
        <v>277</v>
      </c>
      <c r="B138" s="229" t="s">
        <v>80</v>
      </c>
      <c r="C138" s="230" t="s">
        <v>20</v>
      </c>
      <c r="D138" s="230" t="s">
        <v>20</v>
      </c>
      <c r="E138" s="230" t="s">
        <v>368</v>
      </c>
      <c r="F138" s="230" t="s">
        <v>133</v>
      </c>
      <c r="G138" s="216"/>
      <c r="H138" s="216">
        <v>3</v>
      </c>
      <c r="I138" s="25">
        <f t="shared" si="10"/>
        <v>0</v>
      </c>
      <c r="J138" s="216">
        <v>3</v>
      </c>
      <c r="K138" s="188">
        <f t="shared" si="20"/>
        <v>-2</v>
      </c>
      <c r="L138" s="188">
        <v>1</v>
      </c>
      <c r="M138" s="199"/>
      <c r="N138" s="199"/>
      <c r="O138" s="199"/>
      <c r="P138" s="199"/>
      <c r="Q138" s="199"/>
      <c r="R138" s="199"/>
    </row>
    <row r="139" spans="1:12" ht="12.75" customHeight="1" hidden="1">
      <c r="A139" s="246" t="s">
        <v>238</v>
      </c>
      <c r="B139" s="218" t="s">
        <v>80</v>
      </c>
      <c r="C139" s="218" t="s">
        <v>24</v>
      </c>
      <c r="D139" s="218" t="s">
        <v>16</v>
      </c>
      <c r="E139" s="218" t="s">
        <v>42</v>
      </c>
      <c r="F139" s="218" t="s">
        <v>43</v>
      </c>
      <c r="G139" s="211">
        <f>G141+G153+G161</f>
        <v>364.90999999999997</v>
      </c>
      <c r="H139" s="211"/>
      <c r="I139" s="61">
        <f t="shared" si="10"/>
        <v>435.57</v>
      </c>
      <c r="J139" s="211">
        <f>J141+J153+J161</f>
        <v>435.57</v>
      </c>
      <c r="K139" s="61">
        <f>K141+K153+K161</f>
        <v>-435.57</v>
      </c>
      <c r="L139" s="25">
        <f t="shared" si="14"/>
        <v>0</v>
      </c>
    </row>
    <row r="140" spans="1:12" ht="12.75" customHeight="1" hidden="1">
      <c r="A140" s="227" t="s">
        <v>237</v>
      </c>
      <c r="B140" s="229" t="s">
        <v>80</v>
      </c>
      <c r="C140" s="230" t="s">
        <v>24</v>
      </c>
      <c r="D140" s="230" t="s">
        <v>16</v>
      </c>
      <c r="E140" s="230" t="s">
        <v>42</v>
      </c>
      <c r="F140" s="230" t="s">
        <v>43</v>
      </c>
      <c r="G140" s="216">
        <f>G141</f>
        <v>236.57</v>
      </c>
      <c r="H140" s="216"/>
      <c r="I140" s="61">
        <f t="shared" si="10"/>
        <v>435.57</v>
      </c>
      <c r="J140" s="216">
        <f>J141</f>
        <v>435.57</v>
      </c>
      <c r="K140" s="25">
        <f>K141</f>
        <v>-435.57</v>
      </c>
      <c r="L140" s="25">
        <f t="shared" si="14"/>
        <v>0</v>
      </c>
    </row>
    <row r="141" spans="1:12" s="104" customFormat="1" ht="12.75" customHeight="1" hidden="1">
      <c r="A141" s="232" t="s">
        <v>48</v>
      </c>
      <c r="B141" s="218" t="s">
        <v>80</v>
      </c>
      <c r="C141" s="231" t="s">
        <v>24</v>
      </c>
      <c r="D141" s="231" t="s">
        <v>15</v>
      </c>
      <c r="E141" s="231" t="s">
        <v>42</v>
      </c>
      <c r="F141" s="231" t="s">
        <v>43</v>
      </c>
      <c r="G141" s="211">
        <f>G147+G142</f>
        <v>236.57</v>
      </c>
      <c r="H141" s="211"/>
      <c r="I141" s="61">
        <f aca="true" t="shared" si="21" ref="I141:I186">J141-H141</f>
        <v>435.57</v>
      </c>
      <c r="J141" s="211">
        <f>J147+J142</f>
        <v>435.57</v>
      </c>
      <c r="K141" s="61">
        <f>K147+K142</f>
        <v>-435.57</v>
      </c>
      <c r="L141" s="25">
        <f t="shared" si="14"/>
        <v>0</v>
      </c>
    </row>
    <row r="142" spans="1:12" s="104" customFormat="1" ht="38.25" customHeight="1" hidden="1">
      <c r="A142" s="238" t="s">
        <v>314</v>
      </c>
      <c r="B142" s="229" t="s">
        <v>80</v>
      </c>
      <c r="C142" s="229" t="s">
        <v>24</v>
      </c>
      <c r="D142" s="229" t="s">
        <v>15</v>
      </c>
      <c r="E142" s="229" t="s">
        <v>308</v>
      </c>
      <c r="F142" s="229" t="s">
        <v>43</v>
      </c>
      <c r="G142" s="216">
        <f>G143</f>
        <v>0</v>
      </c>
      <c r="H142" s="216"/>
      <c r="I142" s="61">
        <f t="shared" si="21"/>
        <v>435.57</v>
      </c>
      <c r="J142" s="216">
        <f>J143</f>
        <v>435.57</v>
      </c>
      <c r="K142" s="25">
        <f>K143</f>
        <v>-435.57</v>
      </c>
      <c r="L142" s="25">
        <f t="shared" si="14"/>
        <v>0</v>
      </c>
    </row>
    <row r="143" spans="1:12" s="104" customFormat="1" ht="38.25" customHeight="1" hidden="1">
      <c r="A143" s="198" t="s">
        <v>322</v>
      </c>
      <c r="B143" s="218" t="s">
        <v>80</v>
      </c>
      <c r="C143" s="218" t="s">
        <v>24</v>
      </c>
      <c r="D143" s="218" t="s">
        <v>15</v>
      </c>
      <c r="E143" s="218" t="s">
        <v>42</v>
      </c>
      <c r="F143" s="218" t="s">
        <v>43</v>
      </c>
      <c r="G143" s="211">
        <f>G144</f>
        <v>0</v>
      </c>
      <c r="H143" s="211"/>
      <c r="I143" s="61">
        <f t="shared" si="21"/>
        <v>435.57</v>
      </c>
      <c r="J143" s="211">
        <f>J144</f>
        <v>435.57</v>
      </c>
      <c r="K143" s="61">
        <f>L143-J143</f>
        <v>-435.57</v>
      </c>
      <c r="L143" s="61">
        <f>L144</f>
        <v>0</v>
      </c>
    </row>
    <row r="144" spans="1:12" s="104" customFormat="1" ht="65.25" customHeight="1" hidden="1">
      <c r="A144" s="227" t="s">
        <v>398</v>
      </c>
      <c r="B144" s="229" t="s">
        <v>80</v>
      </c>
      <c r="C144" s="229" t="s">
        <v>24</v>
      </c>
      <c r="D144" s="229" t="s">
        <v>15</v>
      </c>
      <c r="E144" s="229" t="s">
        <v>324</v>
      </c>
      <c r="F144" s="229" t="s">
        <v>43</v>
      </c>
      <c r="G144" s="216">
        <f>G145+G146</f>
        <v>0</v>
      </c>
      <c r="H144" s="216"/>
      <c r="I144" s="61">
        <f t="shared" si="21"/>
        <v>435.57</v>
      </c>
      <c r="J144" s="216">
        <f>J145+J146</f>
        <v>435.57</v>
      </c>
      <c r="K144" s="25">
        <f>L144-J144</f>
        <v>-435.57</v>
      </c>
      <c r="L144" s="25">
        <f>L145+L146</f>
        <v>0</v>
      </c>
    </row>
    <row r="145" spans="1:12" s="104" customFormat="1" ht="41.25" customHeight="1" hidden="1">
      <c r="A145" s="227" t="s">
        <v>277</v>
      </c>
      <c r="B145" s="229" t="s">
        <v>80</v>
      </c>
      <c r="C145" s="229" t="s">
        <v>24</v>
      </c>
      <c r="D145" s="229" t="s">
        <v>15</v>
      </c>
      <c r="E145" s="229" t="s">
        <v>324</v>
      </c>
      <c r="F145" s="229" t="s">
        <v>133</v>
      </c>
      <c r="G145" s="216">
        <v>0</v>
      </c>
      <c r="H145" s="216"/>
      <c r="I145" s="61">
        <f t="shared" si="21"/>
        <v>425.57</v>
      </c>
      <c r="J145" s="216">
        <v>425.57</v>
      </c>
      <c r="K145" s="25">
        <f>L145-J145</f>
        <v>-425.57</v>
      </c>
      <c r="L145" s="25">
        <v>0</v>
      </c>
    </row>
    <row r="146" spans="1:12" s="104" customFormat="1" ht="41.25" customHeight="1" hidden="1">
      <c r="A146" s="247" t="s">
        <v>246</v>
      </c>
      <c r="B146" s="229" t="s">
        <v>80</v>
      </c>
      <c r="C146" s="229" t="s">
        <v>24</v>
      </c>
      <c r="D146" s="229" t="s">
        <v>15</v>
      </c>
      <c r="E146" s="229" t="s">
        <v>324</v>
      </c>
      <c r="F146" s="229" t="s">
        <v>247</v>
      </c>
      <c r="G146" s="216">
        <v>0</v>
      </c>
      <c r="H146" s="216"/>
      <c r="I146" s="61">
        <f t="shared" si="21"/>
        <v>10</v>
      </c>
      <c r="J146" s="216">
        <v>10</v>
      </c>
      <c r="K146" s="25">
        <f>L146-J146</f>
        <v>-10</v>
      </c>
      <c r="L146" s="25">
        <v>0</v>
      </c>
    </row>
    <row r="147" spans="1:12" ht="26.25" customHeight="1" hidden="1">
      <c r="A147" s="227" t="s">
        <v>49</v>
      </c>
      <c r="B147" s="229" t="s">
        <v>80</v>
      </c>
      <c r="C147" s="230" t="s">
        <v>24</v>
      </c>
      <c r="D147" s="230" t="s">
        <v>15</v>
      </c>
      <c r="E147" s="230" t="s">
        <v>236</v>
      </c>
      <c r="F147" s="230" t="s">
        <v>43</v>
      </c>
      <c r="G147" s="216">
        <f>G148</f>
        <v>236.57</v>
      </c>
      <c r="H147" s="216"/>
      <c r="I147" s="61">
        <f t="shared" si="21"/>
        <v>0</v>
      </c>
      <c r="J147" s="216">
        <f>J148</f>
        <v>0</v>
      </c>
      <c r="K147" s="25">
        <f>K148</f>
        <v>0</v>
      </c>
      <c r="L147" s="25">
        <f t="shared" si="14"/>
        <v>0</v>
      </c>
    </row>
    <row r="148" spans="1:12" ht="24.75" customHeight="1" hidden="1">
      <c r="A148" s="227" t="s">
        <v>47</v>
      </c>
      <c r="B148" s="229" t="s">
        <v>80</v>
      </c>
      <c r="C148" s="230" t="s">
        <v>24</v>
      </c>
      <c r="D148" s="230" t="s">
        <v>15</v>
      </c>
      <c r="E148" s="230" t="s">
        <v>64</v>
      </c>
      <c r="F148" s="230" t="s">
        <v>43</v>
      </c>
      <c r="G148" s="216">
        <f>G149+G150</f>
        <v>236.57</v>
      </c>
      <c r="H148" s="216"/>
      <c r="I148" s="61">
        <f t="shared" si="21"/>
        <v>0</v>
      </c>
      <c r="J148" s="216">
        <f>J149+J150+J152</f>
        <v>0</v>
      </c>
      <c r="K148" s="25">
        <f>K149+K150+K152</f>
        <v>0</v>
      </c>
      <c r="L148" s="25">
        <f t="shared" si="14"/>
        <v>0</v>
      </c>
    </row>
    <row r="149" spans="1:12" ht="12.75" customHeight="1" hidden="1">
      <c r="A149" s="227" t="s">
        <v>212</v>
      </c>
      <c r="B149" s="229" t="s">
        <v>80</v>
      </c>
      <c r="C149" s="230" t="s">
        <v>24</v>
      </c>
      <c r="D149" s="230" t="s">
        <v>15</v>
      </c>
      <c r="E149" s="230" t="s">
        <v>64</v>
      </c>
      <c r="F149" s="230" t="s">
        <v>132</v>
      </c>
      <c r="G149" s="216">
        <v>0</v>
      </c>
      <c r="H149" s="216"/>
      <c r="I149" s="61">
        <f t="shared" si="21"/>
        <v>0</v>
      </c>
      <c r="J149" s="216">
        <v>0</v>
      </c>
      <c r="K149" s="25">
        <v>0</v>
      </c>
      <c r="L149" s="25">
        <f t="shared" si="14"/>
        <v>0</v>
      </c>
    </row>
    <row r="150" spans="1:12" ht="12.75" customHeight="1" hidden="1">
      <c r="A150" s="227" t="s">
        <v>213</v>
      </c>
      <c r="B150" s="229" t="s">
        <v>80</v>
      </c>
      <c r="C150" s="230" t="s">
        <v>24</v>
      </c>
      <c r="D150" s="230" t="s">
        <v>15</v>
      </c>
      <c r="E150" s="230" t="s">
        <v>64</v>
      </c>
      <c r="F150" s="230" t="s">
        <v>133</v>
      </c>
      <c r="G150" s="216">
        <v>236.57</v>
      </c>
      <c r="H150" s="216"/>
      <c r="I150" s="61">
        <f t="shared" si="21"/>
        <v>0</v>
      </c>
      <c r="J150" s="216">
        <v>0</v>
      </c>
      <c r="K150" s="25"/>
      <c r="L150" s="25">
        <f t="shared" si="14"/>
        <v>0</v>
      </c>
    </row>
    <row r="151" spans="1:12" ht="12.75" customHeight="1" hidden="1">
      <c r="A151" s="246" t="s">
        <v>238</v>
      </c>
      <c r="B151" s="218" t="s">
        <v>80</v>
      </c>
      <c r="C151" s="218" t="s">
        <v>24</v>
      </c>
      <c r="D151" s="218" t="s">
        <v>16</v>
      </c>
      <c r="E151" s="218" t="s">
        <v>42</v>
      </c>
      <c r="F151" s="218" t="s">
        <v>43</v>
      </c>
      <c r="G151" s="211">
        <f>G153</f>
        <v>12.18</v>
      </c>
      <c r="H151" s="211"/>
      <c r="I151" s="61">
        <f t="shared" si="21"/>
        <v>0</v>
      </c>
      <c r="J151" s="211">
        <f>J153</f>
        <v>0</v>
      </c>
      <c r="K151" s="61">
        <f>K153</f>
        <v>0</v>
      </c>
      <c r="L151" s="25">
        <f t="shared" si="14"/>
        <v>0</v>
      </c>
    </row>
    <row r="152" spans="1:12" ht="27.75" customHeight="1" hidden="1">
      <c r="A152" s="247" t="s">
        <v>246</v>
      </c>
      <c r="B152" s="229" t="s">
        <v>80</v>
      </c>
      <c r="C152" s="229" t="s">
        <v>24</v>
      </c>
      <c r="D152" s="229" t="s">
        <v>15</v>
      </c>
      <c r="E152" s="229" t="s">
        <v>64</v>
      </c>
      <c r="F152" s="229" t="s">
        <v>247</v>
      </c>
      <c r="G152" s="216">
        <v>0</v>
      </c>
      <c r="H152" s="216"/>
      <c r="I152" s="61">
        <f t="shared" si="21"/>
        <v>0</v>
      </c>
      <c r="J152" s="216">
        <v>0</v>
      </c>
      <c r="K152" s="25"/>
      <c r="L152" s="25">
        <f t="shared" si="14"/>
        <v>0</v>
      </c>
    </row>
    <row r="153" spans="1:12" s="104" customFormat="1" ht="12.75" customHeight="1" hidden="1">
      <c r="A153" s="232" t="s">
        <v>48</v>
      </c>
      <c r="B153" s="218" t="s">
        <v>80</v>
      </c>
      <c r="C153" s="231" t="s">
        <v>24</v>
      </c>
      <c r="D153" s="231" t="s">
        <v>15</v>
      </c>
      <c r="E153" s="231" t="s">
        <v>42</v>
      </c>
      <c r="F153" s="231" t="s">
        <v>43</v>
      </c>
      <c r="G153" s="211">
        <f aca="true" t="shared" si="22" ref="G153:K154">G154</f>
        <v>12.18</v>
      </c>
      <c r="H153" s="211"/>
      <c r="I153" s="61">
        <f t="shared" si="21"/>
        <v>0</v>
      </c>
      <c r="J153" s="211">
        <f t="shared" si="22"/>
        <v>0</v>
      </c>
      <c r="K153" s="61">
        <f t="shared" si="22"/>
        <v>0</v>
      </c>
      <c r="L153" s="25">
        <f t="shared" si="14"/>
        <v>0</v>
      </c>
    </row>
    <row r="154" spans="1:12" s="104" customFormat="1" ht="13.5" customHeight="1" hidden="1">
      <c r="A154" s="250" t="s">
        <v>241</v>
      </c>
      <c r="B154" s="218" t="s">
        <v>80</v>
      </c>
      <c r="C154" s="231" t="s">
        <v>24</v>
      </c>
      <c r="D154" s="231" t="s">
        <v>15</v>
      </c>
      <c r="E154" s="231" t="s">
        <v>240</v>
      </c>
      <c r="F154" s="231" t="s">
        <v>43</v>
      </c>
      <c r="G154" s="211">
        <f t="shared" si="22"/>
        <v>12.18</v>
      </c>
      <c r="H154" s="211"/>
      <c r="I154" s="61">
        <f t="shared" si="21"/>
        <v>0</v>
      </c>
      <c r="J154" s="211">
        <f t="shared" si="22"/>
        <v>0</v>
      </c>
      <c r="K154" s="61">
        <f t="shared" si="22"/>
        <v>0</v>
      </c>
      <c r="L154" s="25">
        <f t="shared" si="14"/>
        <v>0</v>
      </c>
    </row>
    <row r="155" spans="1:12" ht="12.75" customHeight="1" hidden="1">
      <c r="A155" s="227" t="s">
        <v>47</v>
      </c>
      <c r="B155" s="229" t="s">
        <v>80</v>
      </c>
      <c r="C155" s="230" t="s">
        <v>24</v>
      </c>
      <c r="D155" s="230" t="s">
        <v>15</v>
      </c>
      <c r="E155" s="230" t="s">
        <v>130</v>
      </c>
      <c r="F155" s="230" t="s">
        <v>43</v>
      </c>
      <c r="G155" s="216">
        <f>G156+G157</f>
        <v>12.18</v>
      </c>
      <c r="H155" s="216"/>
      <c r="I155" s="61">
        <f t="shared" si="21"/>
        <v>0</v>
      </c>
      <c r="J155" s="216">
        <f>J156+J157</f>
        <v>0</v>
      </c>
      <c r="K155" s="25">
        <f>K156+K157</f>
        <v>0</v>
      </c>
      <c r="L155" s="25">
        <f t="shared" si="14"/>
        <v>0</v>
      </c>
    </row>
    <row r="156" spans="1:12" ht="39.75" customHeight="1" hidden="1">
      <c r="A156" s="227" t="s">
        <v>212</v>
      </c>
      <c r="B156" s="229" t="s">
        <v>80</v>
      </c>
      <c r="C156" s="230" t="s">
        <v>24</v>
      </c>
      <c r="D156" s="230" t="s">
        <v>15</v>
      </c>
      <c r="E156" s="230" t="s">
        <v>130</v>
      </c>
      <c r="F156" s="230" t="s">
        <v>132</v>
      </c>
      <c r="G156" s="216">
        <v>0</v>
      </c>
      <c r="H156" s="216"/>
      <c r="I156" s="61">
        <f t="shared" si="21"/>
        <v>0</v>
      </c>
      <c r="J156" s="216">
        <v>0</v>
      </c>
      <c r="K156" s="25">
        <v>0</v>
      </c>
      <c r="L156" s="25">
        <f t="shared" si="14"/>
        <v>0</v>
      </c>
    </row>
    <row r="157" spans="1:12" ht="36" customHeight="1" hidden="1">
      <c r="A157" s="227" t="s">
        <v>213</v>
      </c>
      <c r="B157" s="229" t="s">
        <v>80</v>
      </c>
      <c r="C157" s="230" t="s">
        <v>24</v>
      </c>
      <c r="D157" s="230" t="s">
        <v>15</v>
      </c>
      <c r="E157" s="230" t="s">
        <v>130</v>
      </c>
      <c r="F157" s="230" t="s">
        <v>133</v>
      </c>
      <c r="G157" s="216">
        <v>12.18</v>
      </c>
      <c r="H157" s="216"/>
      <c r="I157" s="61">
        <f t="shared" si="21"/>
        <v>0</v>
      </c>
      <c r="J157" s="216">
        <v>0</v>
      </c>
      <c r="K157" s="25"/>
      <c r="L157" s="25">
        <f t="shared" si="14"/>
        <v>0</v>
      </c>
    </row>
    <row r="158" spans="1:12" ht="12.75" customHeight="1" hidden="1">
      <c r="A158" s="246"/>
      <c r="B158" s="218"/>
      <c r="C158" s="231"/>
      <c r="D158" s="231"/>
      <c r="E158" s="231"/>
      <c r="F158" s="231"/>
      <c r="G158" s="211">
        <f>G160</f>
        <v>116.16</v>
      </c>
      <c r="H158" s="211"/>
      <c r="I158" s="61">
        <f t="shared" si="21"/>
        <v>0</v>
      </c>
      <c r="J158" s="211">
        <f>J160</f>
        <v>0</v>
      </c>
      <c r="K158" s="61">
        <f>K160</f>
        <v>0</v>
      </c>
      <c r="L158" s="25">
        <f t="shared" si="14"/>
        <v>0</v>
      </c>
    </row>
    <row r="159" spans="1:12" ht="12.75" customHeight="1" hidden="1">
      <c r="A159" s="247"/>
      <c r="B159" s="229"/>
      <c r="C159" s="229"/>
      <c r="D159" s="229"/>
      <c r="E159" s="229"/>
      <c r="F159" s="229"/>
      <c r="G159" s="216">
        <v>0</v>
      </c>
      <c r="H159" s="216"/>
      <c r="I159" s="61">
        <f t="shared" si="21"/>
        <v>4</v>
      </c>
      <c r="J159" s="216">
        <v>4</v>
      </c>
      <c r="K159" s="25">
        <v>5</v>
      </c>
      <c r="L159" s="25">
        <f t="shared" si="14"/>
        <v>9</v>
      </c>
    </row>
    <row r="160" spans="1:12" s="104" customFormat="1" ht="12.75" customHeight="1" hidden="1">
      <c r="A160" s="250" t="s">
        <v>27</v>
      </c>
      <c r="B160" s="218" t="s">
        <v>80</v>
      </c>
      <c r="C160" s="231" t="s">
        <v>24</v>
      </c>
      <c r="D160" s="231" t="s">
        <v>15</v>
      </c>
      <c r="E160" s="231" t="s">
        <v>42</v>
      </c>
      <c r="F160" s="231" t="s">
        <v>43</v>
      </c>
      <c r="G160" s="211">
        <f aca="true" t="shared" si="23" ref="G160:K161">G161</f>
        <v>116.16</v>
      </c>
      <c r="H160" s="211"/>
      <c r="I160" s="61">
        <f t="shared" si="21"/>
        <v>0</v>
      </c>
      <c r="J160" s="211">
        <f t="shared" si="23"/>
        <v>0</v>
      </c>
      <c r="K160" s="61">
        <f t="shared" si="23"/>
        <v>0</v>
      </c>
      <c r="L160" s="25">
        <f t="shared" si="14"/>
        <v>0</v>
      </c>
    </row>
    <row r="161" spans="1:12" s="104" customFormat="1" ht="12.75" customHeight="1" hidden="1">
      <c r="A161" s="232" t="s">
        <v>50</v>
      </c>
      <c r="B161" s="218" t="s">
        <v>80</v>
      </c>
      <c r="C161" s="231" t="s">
        <v>24</v>
      </c>
      <c r="D161" s="231" t="s">
        <v>15</v>
      </c>
      <c r="E161" s="231" t="s">
        <v>239</v>
      </c>
      <c r="F161" s="231" t="s">
        <v>43</v>
      </c>
      <c r="G161" s="211">
        <f t="shared" si="23"/>
        <v>116.16</v>
      </c>
      <c r="H161" s="211"/>
      <c r="I161" s="61">
        <f t="shared" si="21"/>
        <v>0</v>
      </c>
      <c r="J161" s="211">
        <f t="shared" si="23"/>
        <v>0</v>
      </c>
      <c r="K161" s="61">
        <f t="shared" si="23"/>
        <v>0</v>
      </c>
      <c r="L161" s="25">
        <f t="shared" si="14"/>
        <v>0</v>
      </c>
    </row>
    <row r="162" spans="1:12" ht="26.25" customHeight="1" hidden="1">
      <c r="A162" s="227" t="s">
        <v>47</v>
      </c>
      <c r="B162" s="229" t="s">
        <v>80</v>
      </c>
      <c r="C162" s="230" t="s">
        <v>24</v>
      </c>
      <c r="D162" s="230" t="s">
        <v>15</v>
      </c>
      <c r="E162" s="230" t="s">
        <v>65</v>
      </c>
      <c r="F162" s="230" t="s">
        <v>43</v>
      </c>
      <c r="G162" s="216">
        <f>G163+G164</f>
        <v>116.16</v>
      </c>
      <c r="H162" s="216"/>
      <c r="I162" s="61">
        <f t="shared" si="21"/>
        <v>0</v>
      </c>
      <c r="J162" s="216">
        <f>J163+J164+J165</f>
        <v>0</v>
      </c>
      <c r="K162" s="25">
        <f>K163+K164+K165</f>
        <v>0</v>
      </c>
      <c r="L162" s="25">
        <f t="shared" si="14"/>
        <v>0</v>
      </c>
    </row>
    <row r="163" spans="1:12" ht="12.75" customHeight="1" hidden="1">
      <c r="A163" s="227" t="s">
        <v>212</v>
      </c>
      <c r="B163" s="229" t="s">
        <v>80</v>
      </c>
      <c r="C163" s="230" t="s">
        <v>24</v>
      </c>
      <c r="D163" s="230" t="s">
        <v>15</v>
      </c>
      <c r="E163" s="230" t="s">
        <v>65</v>
      </c>
      <c r="F163" s="230" t="s">
        <v>132</v>
      </c>
      <c r="G163" s="216">
        <v>0</v>
      </c>
      <c r="H163" s="216"/>
      <c r="I163" s="61">
        <f t="shared" si="21"/>
        <v>0</v>
      </c>
      <c r="J163" s="216">
        <v>0</v>
      </c>
      <c r="K163" s="25">
        <v>0</v>
      </c>
      <c r="L163" s="25">
        <f t="shared" si="14"/>
        <v>0</v>
      </c>
    </row>
    <row r="164" spans="1:12" ht="36.75" customHeight="1" hidden="1">
      <c r="A164" s="227" t="s">
        <v>213</v>
      </c>
      <c r="B164" s="229" t="s">
        <v>80</v>
      </c>
      <c r="C164" s="230" t="s">
        <v>24</v>
      </c>
      <c r="D164" s="230" t="s">
        <v>15</v>
      </c>
      <c r="E164" s="230" t="s">
        <v>65</v>
      </c>
      <c r="F164" s="230" t="s">
        <v>133</v>
      </c>
      <c r="G164" s="216">
        <v>116.16</v>
      </c>
      <c r="H164" s="216"/>
      <c r="I164" s="61">
        <f t="shared" si="21"/>
        <v>0</v>
      </c>
      <c r="J164" s="216">
        <v>0</v>
      </c>
      <c r="K164" s="25"/>
      <c r="L164" s="25">
        <f t="shared" si="14"/>
        <v>0</v>
      </c>
    </row>
    <row r="165" spans="1:12" ht="28.5" customHeight="1" hidden="1">
      <c r="A165" s="247" t="s">
        <v>246</v>
      </c>
      <c r="B165" s="229" t="s">
        <v>80</v>
      </c>
      <c r="C165" s="229" t="s">
        <v>24</v>
      </c>
      <c r="D165" s="229" t="s">
        <v>15</v>
      </c>
      <c r="E165" s="229" t="s">
        <v>65</v>
      </c>
      <c r="F165" s="229" t="s">
        <v>247</v>
      </c>
      <c r="G165" s="216">
        <v>0</v>
      </c>
      <c r="H165" s="216"/>
      <c r="I165" s="61">
        <f t="shared" si="21"/>
        <v>0</v>
      </c>
      <c r="J165" s="216">
        <v>0</v>
      </c>
      <c r="K165" s="25"/>
      <c r="L165" s="25">
        <f t="shared" si="14"/>
        <v>0</v>
      </c>
    </row>
    <row r="166" spans="1:18" s="194" customFormat="1" ht="41.25" customHeight="1">
      <c r="A166" s="198" t="s">
        <v>322</v>
      </c>
      <c r="B166" s="218" t="s">
        <v>80</v>
      </c>
      <c r="C166" s="218" t="s">
        <v>24</v>
      </c>
      <c r="D166" s="218" t="s">
        <v>15</v>
      </c>
      <c r="E166" s="218" t="s">
        <v>394</v>
      </c>
      <c r="F166" s="218" t="s">
        <v>43</v>
      </c>
      <c r="G166" s="216"/>
      <c r="H166" s="211">
        <f>H167</f>
        <v>325.38</v>
      </c>
      <c r="I166" s="61">
        <f t="shared" si="21"/>
        <v>145.72000000000003</v>
      </c>
      <c r="J166" s="211">
        <f>J167</f>
        <v>471.1</v>
      </c>
      <c r="K166" s="191">
        <f>L166-J166</f>
        <v>-269.38</v>
      </c>
      <c r="L166" s="191">
        <f>L167</f>
        <v>201.72</v>
      </c>
      <c r="M166" s="199"/>
      <c r="N166" s="199"/>
      <c r="O166" s="199"/>
      <c r="P166" s="199"/>
      <c r="Q166" s="199"/>
      <c r="R166" s="199"/>
    </row>
    <row r="167" spans="1:18" s="194" customFormat="1" ht="63.75" customHeight="1">
      <c r="A167" s="227" t="s">
        <v>398</v>
      </c>
      <c r="B167" s="229" t="s">
        <v>80</v>
      </c>
      <c r="C167" s="229" t="s">
        <v>24</v>
      </c>
      <c r="D167" s="229" t="s">
        <v>15</v>
      </c>
      <c r="E167" s="229" t="s">
        <v>370</v>
      </c>
      <c r="F167" s="229" t="s">
        <v>43</v>
      </c>
      <c r="G167" s="216"/>
      <c r="H167" s="216">
        <f>H168+H169</f>
        <v>325.38</v>
      </c>
      <c r="I167" s="25">
        <f t="shared" si="21"/>
        <v>145.72000000000003</v>
      </c>
      <c r="J167" s="216">
        <f>J168+J169</f>
        <v>471.1</v>
      </c>
      <c r="K167" s="188">
        <f>L167-J167</f>
        <v>-269.38</v>
      </c>
      <c r="L167" s="188">
        <f>L168+L169</f>
        <v>201.72</v>
      </c>
      <c r="M167" s="199"/>
      <c r="N167" s="199"/>
      <c r="O167" s="199"/>
      <c r="P167" s="199"/>
      <c r="Q167" s="199"/>
      <c r="R167" s="199"/>
    </row>
    <row r="168" spans="1:18" s="194" customFormat="1" ht="38.25" customHeight="1">
      <c r="A168" s="227" t="s">
        <v>277</v>
      </c>
      <c r="B168" s="229" t="s">
        <v>80</v>
      </c>
      <c r="C168" s="229" t="s">
        <v>24</v>
      </c>
      <c r="D168" s="229" t="s">
        <v>15</v>
      </c>
      <c r="E168" s="229" t="s">
        <v>370</v>
      </c>
      <c r="F168" s="229" t="s">
        <v>133</v>
      </c>
      <c r="G168" s="216"/>
      <c r="H168" s="216">
        <f>228.47+86.91</f>
        <v>315.38</v>
      </c>
      <c r="I168" s="25">
        <f t="shared" si="21"/>
        <v>145.72000000000003</v>
      </c>
      <c r="J168" s="216">
        <v>461.1</v>
      </c>
      <c r="K168" s="188">
        <f>L168-J168</f>
        <v>-269.38</v>
      </c>
      <c r="L168" s="188">
        <v>191.72</v>
      </c>
      <c r="M168" s="199"/>
      <c r="N168" s="199"/>
      <c r="O168" s="199"/>
      <c r="P168" s="199"/>
      <c r="Q168" s="199"/>
      <c r="R168" s="199"/>
    </row>
    <row r="169" spans="1:18" s="194" customFormat="1" ht="27.75" customHeight="1">
      <c r="A169" s="247" t="s">
        <v>399</v>
      </c>
      <c r="B169" s="229" t="s">
        <v>80</v>
      </c>
      <c r="C169" s="229" t="s">
        <v>24</v>
      </c>
      <c r="D169" s="229" t="s">
        <v>15</v>
      </c>
      <c r="E169" s="229" t="s">
        <v>370</v>
      </c>
      <c r="F169" s="229" t="s">
        <v>247</v>
      </c>
      <c r="G169" s="216"/>
      <c r="H169" s="216">
        <v>10</v>
      </c>
      <c r="I169" s="25">
        <f t="shared" si="21"/>
        <v>0</v>
      </c>
      <c r="J169" s="216">
        <v>10</v>
      </c>
      <c r="K169" s="188">
        <f>L169-J169</f>
        <v>0</v>
      </c>
      <c r="L169" s="188">
        <v>10</v>
      </c>
      <c r="M169" s="199"/>
      <c r="N169" s="199"/>
      <c r="O169" s="199"/>
      <c r="P169" s="199"/>
      <c r="Q169" s="199"/>
      <c r="R169" s="199"/>
    </row>
    <row r="170" spans="1:12" ht="12.75" customHeight="1" hidden="1">
      <c r="A170" s="232" t="s">
        <v>127</v>
      </c>
      <c r="B170" s="218" t="s">
        <v>80</v>
      </c>
      <c r="C170" s="231" t="s">
        <v>126</v>
      </c>
      <c r="D170" s="231" t="s">
        <v>16</v>
      </c>
      <c r="E170" s="231" t="s">
        <v>42</v>
      </c>
      <c r="F170" s="231" t="s">
        <v>43</v>
      </c>
      <c r="G170" s="211">
        <f>G171</f>
        <v>769.69</v>
      </c>
      <c r="H170" s="211"/>
      <c r="I170" s="61">
        <f t="shared" si="21"/>
        <v>591.07</v>
      </c>
      <c r="J170" s="211">
        <f>J171</f>
        <v>591.07</v>
      </c>
      <c r="K170" s="61">
        <f>K171</f>
        <v>-591.07</v>
      </c>
      <c r="L170" s="25">
        <f t="shared" si="14"/>
        <v>0</v>
      </c>
    </row>
    <row r="171" spans="1:12" ht="26.25" customHeight="1" hidden="1">
      <c r="A171" s="227" t="s">
        <v>202</v>
      </c>
      <c r="B171" s="229" t="s">
        <v>80</v>
      </c>
      <c r="C171" s="230" t="s">
        <v>126</v>
      </c>
      <c r="D171" s="230" t="s">
        <v>23</v>
      </c>
      <c r="E171" s="230" t="s">
        <v>42</v>
      </c>
      <c r="F171" s="230" t="s">
        <v>43</v>
      </c>
      <c r="G171" s="216">
        <f>G172+G176</f>
        <v>769.69</v>
      </c>
      <c r="H171" s="216"/>
      <c r="I171" s="61">
        <f t="shared" si="21"/>
        <v>591.07</v>
      </c>
      <c r="J171" s="216">
        <f>J176+J172</f>
        <v>591.07</v>
      </c>
      <c r="K171" s="25">
        <f>K176+K172</f>
        <v>-591.07</v>
      </c>
      <c r="L171" s="25">
        <f t="shared" si="14"/>
        <v>0</v>
      </c>
    </row>
    <row r="172" spans="1:12" ht="36.75" customHeight="1" hidden="1">
      <c r="A172" s="238" t="s">
        <v>314</v>
      </c>
      <c r="B172" s="229" t="s">
        <v>80</v>
      </c>
      <c r="C172" s="230" t="s">
        <v>126</v>
      </c>
      <c r="D172" s="230" t="s">
        <v>23</v>
      </c>
      <c r="E172" s="242" t="s">
        <v>308</v>
      </c>
      <c r="F172" s="230" t="s">
        <v>43</v>
      </c>
      <c r="G172" s="216">
        <f aca="true" t="shared" si="24" ref="G172:K174">G173</f>
        <v>0</v>
      </c>
      <c r="H172" s="216"/>
      <c r="I172" s="61">
        <f t="shared" si="21"/>
        <v>591.07</v>
      </c>
      <c r="J172" s="216">
        <f t="shared" si="24"/>
        <v>591.07</v>
      </c>
      <c r="K172" s="25">
        <f t="shared" si="24"/>
        <v>-591.07</v>
      </c>
      <c r="L172" s="25">
        <f t="shared" si="14"/>
        <v>0</v>
      </c>
    </row>
    <row r="173" spans="1:12" ht="42" customHeight="1" hidden="1">
      <c r="A173" s="198" t="s">
        <v>322</v>
      </c>
      <c r="B173" s="218" t="s">
        <v>80</v>
      </c>
      <c r="C173" s="231" t="s">
        <v>126</v>
      </c>
      <c r="D173" s="231" t="s">
        <v>23</v>
      </c>
      <c r="E173" s="251" t="s">
        <v>42</v>
      </c>
      <c r="F173" s="231" t="s">
        <v>43</v>
      </c>
      <c r="G173" s="211">
        <f t="shared" si="24"/>
        <v>0</v>
      </c>
      <c r="H173" s="211"/>
      <c r="I173" s="61">
        <f t="shared" si="21"/>
        <v>591.07</v>
      </c>
      <c r="J173" s="211">
        <f t="shared" si="24"/>
        <v>591.07</v>
      </c>
      <c r="K173" s="61">
        <f>L173-J173</f>
        <v>-591.07</v>
      </c>
      <c r="L173" s="61">
        <f>L174</f>
        <v>0</v>
      </c>
    </row>
    <row r="174" spans="1:12" ht="51" customHeight="1" hidden="1">
      <c r="A174" s="234" t="s">
        <v>328</v>
      </c>
      <c r="B174" s="229" t="s">
        <v>80</v>
      </c>
      <c r="C174" s="230" t="s">
        <v>126</v>
      </c>
      <c r="D174" s="230" t="s">
        <v>23</v>
      </c>
      <c r="E174" s="242" t="s">
        <v>327</v>
      </c>
      <c r="F174" s="230" t="s">
        <v>43</v>
      </c>
      <c r="G174" s="216">
        <f t="shared" si="24"/>
        <v>0</v>
      </c>
      <c r="H174" s="216"/>
      <c r="I174" s="61">
        <f t="shared" si="21"/>
        <v>591.07</v>
      </c>
      <c r="J174" s="216">
        <f t="shared" si="24"/>
        <v>591.07</v>
      </c>
      <c r="K174" s="25">
        <f>L174-J174</f>
        <v>-591.07</v>
      </c>
      <c r="L174" s="25">
        <f>L175</f>
        <v>0</v>
      </c>
    </row>
    <row r="175" spans="1:12" ht="39.75" customHeight="1" hidden="1">
      <c r="A175" s="234" t="s">
        <v>212</v>
      </c>
      <c r="B175" s="229" t="s">
        <v>80</v>
      </c>
      <c r="C175" s="230" t="s">
        <v>126</v>
      </c>
      <c r="D175" s="230" t="s">
        <v>23</v>
      </c>
      <c r="E175" s="242" t="s">
        <v>327</v>
      </c>
      <c r="F175" s="230" t="s">
        <v>132</v>
      </c>
      <c r="G175" s="216">
        <v>0</v>
      </c>
      <c r="H175" s="216"/>
      <c r="I175" s="61">
        <f t="shared" si="21"/>
        <v>591.07</v>
      </c>
      <c r="J175" s="216">
        <v>591.07</v>
      </c>
      <c r="K175" s="25">
        <f>L175-J175</f>
        <v>-591.07</v>
      </c>
      <c r="L175" s="25">
        <v>0</v>
      </c>
    </row>
    <row r="176" spans="1:12" ht="77.25" customHeight="1" hidden="1">
      <c r="A176" s="227" t="s">
        <v>244</v>
      </c>
      <c r="B176" s="229" t="s">
        <v>80</v>
      </c>
      <c r="C176" s="230" t="s">
        <v>126</v>
      </c>
      <c r="D176" s="230" t="s">
        <v>23</v>
      </c>
      <c r="E176" s="230" t="s">
        <v>243</v>
      </c>
      <c r="F176" s="230" t="s">
        <v>43</v>
      </c>
      <c r="G176" s="216">
        <f aca="true" t="shared" si="25" ref="G176:K177">G177</f>
        <v>769.69</v>
      </c>
      <c r="H176" s="216"/>
      <c r="I176" s="61">
        <f t="shared" si="21"/>
        <v>0</v>
      </c>
      <c r="J176" s="216">
        <f t="shared" si="25"/>
        <v>0</v>
      </c>
      <c r="K176" s="25">
        <f t="shared" si="25"/>
        <v>0</v>
      </c>
      <c r="L176" s="25">
        <f t="shared" si="14"/>
        <v>0</v>
      </c>
    </row>
    <row r="177" spans="1:12" ht="24" customHeight="1" hidden="1">
      <c r="A177" s="227" t="s">
        <v>47</v>
      </c>
      <c r="B177" s="229" t="s">
        <v>80</v>
      </c>
      <c r="C177" s="230" t="s">
        <v>126</v>
      </c>
      <c r="D177" s="230" t="s">
        <v>23</v>
      </c>
      <c r="E177" s="230" t="s">
        <v>242</v>
      </c>
      <c r="F177" s="230" t="s">
        <v>43</v>
      </c>
      <c r="G177" s="216">
        <f t="shared" si="25"/>
        <v>769.69</v>
      </c>
      <c r="H177" s="216"/>
      <c r="I177" s="61">
        <f t="shared" si="21"/>
        <v>0</v>
      </c>
      <c r="J177" s="216">
        <f t="shared" si="25"/>
        <v>0</v>
      </c>
      <c r="K177" s="25">
        <f t="shared" si="25"/>
        <v>0</v>
      </c>
      <c r="L177" s="25">
        <f t="shared" si="14"/>
        <v>0</v>
      </c>
    </row>
    <row r="178" spans="1:12" ht="12.75" customHeight="1" hidden="1">
      <c r="A178" s="227" t="s">
        <v>212</v>
      </c>
      <c r="B178" s="229" t="s">
        <v>80</v>
      </c>
      <c r="C178" s="230" t="s">
        <v>126</v>
      </c>
      <c r="D178" s="230" t="s">
        <v>23</v>
      </c>
      <c r="E178" s="230" t="s">
        <v>242</v>
      </c>
      <c r="F178" s="230" t="s">
        <v>132</v>
      </c>
      <c r="G178" s="216">
        <v>769.69</v>
      </c>
      <c r="H178" s="216"/>
      <c r="I178" s="61">
        <f t="shared" si="21"/>
        <v>0</v>
      </c>
      <c r="J178" s="216">
        <v>0</v>
      </c>
      <c r="K178" s="25"/>
      <c r="L178" s="25">
        <f>J178+K178</f>
        <v>0</v>
      </c>
    </row>
    <row r="179" spans="1:18" s="194" customFormat="1" ht="52.5" customHeight="1">
      <c r="A179" s="198" t="s">
        <v>322</v>
      </c>
      <c r="B179" s="218" t="s">
        <v>80</v>
      </c>
      <c r="C179" s="218" t="s">
        <v>126</v>
      </c>
      <c r="D179" s="218" t="s">
        <v>23</v>
      </c>
      <c r="E179" s="218" t="s">
        <v>394</v>
      </c>
      <c r="F179" s="218" t="s">
        <v>43</v>
      </c>
      <c r="G179" s="216"/>
      <c r="H179" s="211">
        <f>H180+H183</f>
        <v>942.78</v>
      </c>
      <c r="I179" s="61">
        <f t="shared" si="21"/>
        <v>172.6300000000001</v>
      </c>
      <c r="J179" s="211">
        <f>J180+J183</f>
        <v>1115.41</v>
      </c>
      <c r="K179" s="191">
        <f>L179-J179</f>
        <v>-255.62000000000012</v>
      </c>
      <c r="L179" s="191">
        <f>L183</f>
        <v>859.79</v>
      </c>
      <c r="M179" s="199"/>
      <c r="N179" s="199"/>
      <c r="O179" s="199"/>
      <c r="P179" s="199"/>
      <c r="Q179" s="199"/>
      <c r="R179" s="199"/>
    </row>
    <row r="180" spans="1:18" s="194" customFormat="1" ht="52.5" customHeight="1">
      <c r="A180" s="234" t="s">
        <v>328</v>
      </c>
      <c r="B180" s="229" t="s">
        <v>80</v>
      </c>
      <c r="C180" s="229" t="s">
        <v>126</v>
      </c>
      <c r="D180" s="229" t="s">
        <v>23</v>
      </c>
      <c r="E180" s="229" t="s">
        <v>372</v>
      </c>
      <c r="F180" s="229" t="s">
        <v>43</v>
      </c>
      <c r="G180" s="216"/>
      <c r="H180" s="216">
        <f>H181+H182</f>
        <v>942.78</v>
      </c>
      <c r="I180" s="25">
        <f t="shared" si="21"/>
        <v>60.960000000000036</v>
      </c>
      <c r="J180" s="216">
        <f>J181+J182</f>
        <v>1003.74</v>
      </c>
      <c r="K180" s="191"/>
      <c r="L180" s="191"/>
      <c r="M180" s="199"/>
      <c r="N180" s="199"/>
      <c r="O180" s="199"/>
      <c r="P180" s="199"/>
      <c r="Q180" s="199"/>
      <c r="R180" s="199"/>
    </row>
    <row r="181" spans="1:18" s="194" customFormat="1" ht="37.5" customHeight="1">
      <c r="A181" s="234" t="s">
        <v>392</v>
      </c>
      <c r="B181" s="229" t="s">
        <v>80</v>
      </c>
      <c r="C181" s="229" t="s">
        <v>126</v>
      </c>
      <c r="D181" s="229" t="s">
        <v>23</v>
      </c>
      <c r="E181" s="229" t="s">
        <v>372</v>
      </c>
      <c r="F181" s="229" t="s">
        <v>132</v>
      </c>
      <c r="G181" s="216"/>
      <c r="H181" s="216">
        <v>716.43</v>
      </c>
      <c r="I181" s="25">
        <f t="shared" si="21"/>
        <v>9.270000000000095</v>
      </c>
      <c r="J181" s="216">
        <v>725.7</v>
      </c>
      <c r="K181" s="191"/>
      <c r="L181" s="191"/>
      <c r="M181" s="199"/>
      <c r="N181" s="199"/>
      <c r="O181" s="199"/>
      <c r="P181" s="199"/>
      <c r="Q181" s="199"/>
      <c r="R181" s="199"/>
    </row>
    <row r="182" spans="1:18" s="194" customFormat="1" ht="52.5" customHeight="1">
      <c r="A182" s="213" t="s">
        <v>390</v>
      </c>
      <c r="B182" s="229" t="s">
        <v>80</v>
      </c>
      <c r="C182" s="230" t="s">
        <v>126</v>
      </c>
      <c r="D182" s="230" t="s">
        <v>23</v>
      </c>
      <c r="E182" s="229" t="s">
        <v>372</v>
      </c>
      <c r="F182" s="230" t="s">
        <v>388</v>
      </c>
      <c r="G182" s="216"/>
      <c r="H182" s="216">
        <v>226.35</v>
      </c>
      <c r="I182" s="25">
        <f t="shared" si="21"/>
        <v>51.690000000000026</v>
      </c>
      <c r="J182" s="216">
        <v>278.04</v>
      </c>
      <c r="K182" s="191"/>
      <c r="L182" s="191"/>
      <c r="M182" s="199"/>
      <c r="N182" s="199"/>
      <c r="O182" s="199"/>
      <c r="P182" s="199"/>
      <c r="Q182" s="199"/>
      <c r="R182" s="199"/>
    </row>
    <row r="183" spans="1:18" s="194" customFormat="1" ht="66.75" customHeight="1">
      <c r="A183" s="234" t="s">
        <v>328</v>
      </c>
      <c r="B183" s="229" t="s">
        <v>80</v>
      </c>
      <c r="C183" s="229" t="s">
        <v>126</v>
      </c>
      <c r="D183" s="229" t="s">
        <v>23</v>
      </c>
      <c r="E183" s="229" t="s">
        <v>372</v>
      </c>
      <c r="F183" s="229" t="s">
        <v>43</v>
      </c>
      <c r="G183" s="216"/>
      <c r="H183" s="216">
        <f>H184+H185</f>
        <v>0</v>
      </c>
      <c r="I183" s="25">
        <f t="shared" si="21"/>
        <v>111.66999999999999</v>
      </c>
      <c r="J183" s="216">
        <f>J184+J185</f>
        <v>111.66999999999999</v>
      </c>
      <c r="K183" s="188">
        <f>L183-J183</f>
        <v>748.12</v>
      </c>
      <c r="L183" s="188">
        <f>L184+L185</f>
        <v>859.79</v>
      </c>
      <c r="M183" s="199"/>
      <c r="N183" s="199"/>
      <c r="O183" s="199"/>
      <c r="P183" s="199"/>
      <c r="Q183" s="199"/>
      <c r="R183" s="199"/>
    </row>
    <row r="184" spans="1:18" s="194" customFormat="1" ht="27" customHeight="1">
      <c r="A184" s="234" t="s">
        <v>392</v>
      </c>
      <c r="B184" s="229" t="s">
        <v>80</v>
      </c>
      <c r="C184" s="229" t="s">
        <v>126</v>
      </c>
      <c r="D184" s="229" t="s">
        <v>23</v>
      </c>
      <c r="E184" s="229" t="s">
        <v>431</v>
      </c>
      <c r="F184" s="229" t="s">
        <v>132</v>
      </c>
      <c r="G184" s="216"/>
      <c r="H184" s="216">
        <v>0</v>
      </c>
      <c r="I184" s="25">
        <f t="shared" si="21"/>
        <v>85.77</v>
      </c>
      <c r="J184" s="216">
        <v>85.77</v>
      </c>
      <c r="K184" s="188">
        <f>L184-J184</f>
        <v>514.34</v>
      </c>
      <c r="L184" s="188">
        <v>600.11</v>
      </c>
      <c r="M184" s="199"/>
      <c r="N184" s="199"/>
      <c r="O184" s="199"/>
      <c r="P184" s="199"/>
      <c r="Q184" s="199"/>
      <c r="R184" s="199"/>
    </row>
    <row r="185" spans="1:18" s="194" customFormat="1" ht="49.5" customHeight="1">
      <c r="A185" s="213" t="s">
        <v>390</v>
      </c>
      <c r="B185" s="229" t="s">
        <v>80</v>
      </c>
      <c r="C185" s="230" t="s">
        <v>126</v>
      </c>
      <c r="D185" s="230" t="s">
        <v>23</v>
      </c>
      <c r="E185" s="229" t="s">
        <v>431</v>
      </c>
      <c r="F185" s="230" t="s">
        <v>388</v>
      </c>
      <c r="G185" s="216"/>
      <c r="H185" s="216">
        <v>0</v>
      </c>
      <c r="I185" s="25">
        <f t="shared" si="21"/>
        <v>25.9</v>
      </c>
      <c r="J185" s="216">
        <v>25.9</v>
      </c>
      <c r="K185" s="188">
        <f>L185-J185</f>
        <v>233.78</v>
      </c>
      <c r="L185" s="188">
        <v>259.68</v>
      </c>
      <c r="M185" s="199"/>
      <c r="N185" s="199"/>
      <c r="O185" s="199"/>
      <c r="P185" s="199"/>
      <c r="Q185" s="199"/>
      <c r="R185" s="199"/>
    </row>
    <row r="186" spans="1:12" ht="12.75" customHeight="1">
      <c r="A186" s="82" t="s">
        <v>28</v>
      </c>
      <c r="B186" s="69"/>
      <c r="C186" s="69"/>
      <c r="D186" s="69"/>
      <c r="E186" s="69"/>
      <c r="F186" s="69"/>
      <c r="G186" s="61">
        <f>G170+G139+G122+G97+G88+G80+G9+G68</f>
        <v>4279.68</v>
      </c>
      <c r="H186" s="61">
        <f>H8</f>
        <v>3476.5</v>
      </c>
      <c r="I186" s="61">
        <f t="shared" si="21"/>
        <v>26.63000000000011</v>
      </c>
      <c r="J186" s="61">
        <f>J8</f>
        <v>3503.13</v>
      </c>
      <c r="K186" s="61">
        <f>L186-J186</f>
        <v>-49.71000000000049</v>
      </c>
      <c r="L186" s="61">
        <f>L8</f>
        <v>3453.4199999999996</v>
      </c>
    </row>
  </sheetData>
  <sheetProtection/>
  <mergeCells count="14">
    <mergeCell ref="M2:O2"/>
    <mergeCell ref="F1:L1"/>
    <mergeCell ref="H4:J4"/>
    <mergeCell ref="A1:E1"/>
    <mergeCell ref="A2:L2"/>
    <mergeCell ref="M7:M34"/>
    <mergeCell ref="A4:A5"/>
    <mergeCell ref="B4:B5"/>
    <mergeCell ref="C4:C5"/>
    <mergeCell ref="D4:D5"/>
    <mergeCell ref="E4:E5"/>
    <mergeCell ref="F4:F5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02" t="s">
        <v>256</v>
      </c>
      <c r="J1" s="302"/>
    </row>
    <row r="2" spans="9:10" ht="80.25" customHeight="1">
      <c r="I2" s="302"/>
      <c r="J2" s="302"/>
    </row>
    <row r="3" spans="2:10" ht="12.75">
      <c r="B3" s="301" t="s">
        <v>254</v>
      </c>
      <c r="C3" s="301"/>
      <c r="D3" s="301"/>
      <c r="E3" s="301"/>
      <c r="F3" s="301"/>
      <c r="G3" s="301"/>
      <c r="H3" s="301"/>
      <c r="I3" s="301"/>
      <c r="J3" s="301"/>
    </row>
    <row r="4" spans="2:10" ht="12.75">
      <c r="B4" s="301"/>
      <c r="C4" s="301"/>
      <c r="D4" s="301"/>
      <c r="E4" s="301"/>
      <c r="F4" s="301"/>
      <c r="G4" s="301"/>
      <c r="H4" s="301"/>
      <c r="I4" s="301"/>
      <c r="J4" s="301"/>
    </row>
    <row r="5" spans="2:10" ht="12.75">
      <c r="B5" s="301"/>
      <c r="C5" s="301"/>
      <c r="D5" s="301"/>
      <c r="E5" s="301"/>
      <c r="F5" s="301"/>
      <c r="G5" s="301"/>
      <c r="H5" s="301"/>
      <c r="I5" s="301"/>
      <c r="J5" s="301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76" t="s">
        <v>334</v>
      </c>
      <c r="I1" s="276"/>
      <c r="J1" s="276"/>
      <c r="K1" s="34"/>
    </row>
    <row r="2" spans="1:10" s="1" customFormat="1" ht="64.5" customHeight="1">
      <c r="A2" s="284" t="s">
        <v>333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85" t="s">
        <v>12</v>
      </c>
      <c r="B4" s="285" t="s">
        <v>13</v>
      </c>
      <c r="C4" s="285" t="s">
        <v>8</v>
      </c>
      <c r="D4" s="285" t="s">
        <v>9</v>
      </c>
      <c r="E4" s="285" t="s">
        <v>10</v>
      </c>
      <c r="F4" s="285" t="s">
        <v>11</v>
      </c>
      <c r="G4" s="294" t="s">
        <v>203</v>
      </c>
      <c r="H4" s="294"/>
      <c r="I4" s="294"/>
      <c r="J4" s="67" t="s">
        <v>253</v>
      </c>
    </row>
    <row r="5" spans="1:10" s="9" customFormat="1" ht="38.25">
      <c r="A5" s="286"/>
      <c r="B5" s="286"/>
      <c r="C5" s="286"/>
      <c r="D5" s="286"/>
      <c r="E5" s="286"/>
      <c r="F5" s="286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76" t="s">
        <v>257</v>
      </c>
      <c r="L1" s="276"/>
      <c r="M1" s="276"/>
      <c r="N1" s="34"/>
    </row>
    <row r="2" spans="1:13" s="1" customFormat="1" ht="64.5" customHeight="1">
      <c r="A2" s="284" t="s">
        <v>255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85" t="s">
        <v>12</v>
      </c>
      <c r="B4" s="285" t="s">
        <v>13</v>
      </c>
      <c r="C4" s="285" t="s">
        <v>8</v>
      </c>
      <c r="D4" s="285" t="s">
        <v>9</v>
      </c>
      <c r="E4" s="285" t="s">
        <v>10</v>
      </c>
      <c r="F4" s="285" t="s">
        <v>11</v>
      </c>
      <c r="G4" s="287" t="s">
        <v>137</v>
      </c>
      <c r="H4" s="303"/>
      <c r="I4" s="304"/>
      <c r="J4" s="294" t="s">
        <v>203</v>
      </c>
      <c r="K4" s="294"/>
      <c r="L4" s="294"/>
      <c r="M4" s="67" t="s">
        <v>253</v>
      </c>
    </row>
    <row r="5" spans="1:13" s="9" customFormat="1" ht="51">
      <c r="A5" s="286"/>
      <c r="B5" s="286"/>
      <c r="C5" s="286"/>
      <c r="D5" s="286"/>
      <c r="E5" s="286"/>
      <c r="F5" s="286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2017-11-13T07:57:14Z</cp:lastPrinted>
  <dcterms:created xsi:type="dcterms:W3CDTF">2005-10-31T07:03:47Z</dcterms:created>
  <dcterms:modified xsi:type="dcterms:W3CDTF">2017-11-14T03:57:42Z</dcterms:modified>
  <cp:category/>
  <cp:version/>
  <cp:contentType/>
  <cp:contentStatus/>
</cp:coreProperties>
</file>