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835" tabRatio="602" activeTab="0"/>
  </bookViews>
  <sheets>
    <sheet name="2012" sheetId="1" r:id="rId1"/>
    <sheet name="2013-2014г МР" sheetId="2" r:id="rId2"/>
  </sheets>
  <externalReferences>
    <externalReference r:id="rId5"/>
  </externalReferences>
  <definedNames>
    <definedName name="_xlnm.Print_Area" localSheetId="0">'2012'!$A$2:$W$30</definedName>
    <definedName name="_xlnm.Print_Area" localSheetId="1">'2013-2014г МР'!$A$2:$AA$29</definedName>
  </definedNames>
  <calcPr fullCalcOnLoad="1"/>
</workbook>
</file>

<file path=xl/sharedStrings.xml><?xml version="1.0" encoding="utf-8"?>
<sst xmlns="http://schemas.openxmlformats.org/spreadsheetml/2006/main" count="176" uniqueCount="75">
  <si>
    <t>Закон Республики Алтай от 01.11.2001 № 25-28 "О доплате к пенсии в Республике Алтай"</t>
  </si>
  <si>
    <t xml:space="preserve">Наименование публичного нормативного обязательства </t>
  </si>
  <si>
    <t>целевая статья</t>
  </si>
  <si>
    <t>вид расходов</t>
  </si>
  <si>
    <t>раздел/ подраздел</t>
  </si>
  <si>
    <t>Код бюджетной классификации</t>
  </si>
  <si>
    <t>Всего</t>
  </si>
  <si>
    <t>ФС</t>
  </si>
  <si>
    <t>РС</t>
  </si>
  <si>
    <t>в том числе</t>
  </si>
  <si>
    <t>Осуществление назначения и выплаты доплат к пенсиям</t>
  </si>
  <si>
    <t>2008 год , тыс.руб.</t>
  </si>
  <si>
    <t>Главный распорядитель бюджетных средств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</si>
  <si>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</si>
  <si>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тыс. рублей</t>
  </si>
  <si>
    <t>Республи-канские средства</t>
  </si>
  <si>
    <t>Нормативный правовой акт, определяющий публичное нормативное  обязательство</t>
  </si>
  <si>
    <t>Федераль-ные средства</t>
  </si>
  <si>
    <t>Изменения 2009 год (+/-)</t>
  </si>
  <si>
    <t xml:space="preserve">2009 год по закону о бюджете </t>
  </si>
  <si>
    <t>Отдел образования Администрации района (аймака) муниципального образования "Онгудайский район"</t>
  </si>
  <si>
    <t xml:space="preserve">Итого по Отделу образования </t>
  </si>
  <si>
    <t>Местные средства</t>
  </si>
  <si>
    <t>Проект</t>
  </si>
  <si>
    <t>Закон РФ от 21.12.1996 №159-ФЗ "О допонительных гарантиях по социаьной поддержке  детей - сирот и детей, оставшихся без попечения родителей", постановление Правительства Республики Алтай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</si>
  <si>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Содержание детей в семьях опекунов (попечителей) и приемных семьях, а так же  на оплату труда приемных родителей</t>
  </si>
  <si>
    <t>Закон Республики Алтай от 31.03.2008 №23-РЗ " О размере и порядке выплаты денежных средств на содержание  детей в семьях опекунов (попечителей) и приемных семьях, а  так же на оплату труда приемных родителей".Закон РФ от 21.12.1996 №159-ФЗ "О допонительных гарантиях по социаьной поддержке  детей - сирот и детей, оставшихся без попечения родителей", постановление Правительства Республики Алтай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</si>
  <si>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</si>
  <si>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Закон РА от 14.05.2007 №17-РЗ "О наделении органов местного самоуправления государственнми полномочиями РА по выплате компенсации части родительской платы за содержание детей в МОУ , реализующих основную общеобразовательную программу дошкольного образования"</t>
  </si>
  <si>
    <t>Администрация района (аймака) муниципального образования "Онгудайский район"</t>
  </si>
  <si>
    <t>Социальные выплаты молодым семьям на приобретение жилья или строитльство индивидуального жилого дома</t>
  </si>
  <si>
    <t>Закон Республики Алтай от 18.04.2008 №30-РЗ " О респубиканской  целевой программе "Жилище" на 2008-2010 годы, подпрограмма "Обеспечение  жильем молодых семей"</t>
  </si>
  <si>
    <t xml:space="preserve">Итого по Администрации района (аймака) </t>
  </si>
  <si>
    <t xml:space="preserve">Всего </t>
  </si>
  <si>
    <t>Приложение №16</t>
  </si>
  <si>
    <t xml:space="preserve">К решению "О бюджете муниципального образования "Онгудайский район" на 2012год и на плановый период 2013 и 2014 годов" </t>
  </si>
  <si>
    <t>Объем бюджетных ассигнований, направленных на исполнение публичных нормативных обязательств в 2013 - 2014 годах по муниципальному образованию "Онгудайский район"</t>
  </si>
  <si>
    <t xml:space="preserve">К решению  "О бюджете муниципального образования "Онгудайский район" на 2012год и на плановый период 2013 и 2014 годов" </t>
  </si>
  <si>
    <t>Объем бюджетных ассигнований, направленных на исполнение публичных нормативных обязательств в 2012 году по муниципальному образованию "Онгудайский район"</t>
  </si>
  <si>
    <t>2014 год</t>
  </si>
  <si>
    <t>проект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</si>
  <si>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</si>
  <si>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Федеральный закон от 12.01.1995 № 5-ФЗ  "О ветеранах", Федеральный закон от 24.11.1995 № 181-ФЗ "О социальной защите инвалидов в Российской Федерации"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</si>
  <si>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 07.05.2008 года № 714                               "Об обеспечении жильем ветеранов Великой Отечественной войны 1941-1945 годов"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</si>
  <si>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Указ Президента Российской Федерации от 07.05.2008 года № 714 "Об обеспечении жильем ветеранов Великой Отечественной войны 1941-1945 годов" 
</t>
  </si>
  <si>
    <t>Изменения (+;-)</t>
  </si>
  <si>
    <t>Отдел труда и социального развития Администрации района (аймака) муниципального образования "Онгудайский район"</t>
  </si>
  <si>
    <t>Предоставление гарантированных услуг по погребению</t>
  </si>
  <si>
    <t>Федеральный закон от 12.01.1996 № 8-ФЗ "О погребении и похоронном деле"</t>
  </si>
  <si>
    <t>1103</t>
  </si>
  <si>
    <t>5054500</t>
  </si>
  <si>
    <t>009</t>
  </si>
  <si>
    <t>Предоставление гражданам субсидий на оплату жилого помещения и коммунальных услуг</t>
  </si>
  <si>
    <t>Статья 159 Жилищного кодекса РФ, постановление  Правительства РФ  от 14.12.2005г №941 " О предоставлении  субсидий на оплату жилого помещения и коммунальных услуг"</t>
  </si>
  <si>
    <t>5052901</t>
  </si>
  <si>
    <t>Предоставление мер социальной поддержки ветеранам труда Республики Алтай</t>
  </si>
  <si>
    <t>Закон Республики Алтай от 11.10.2004 № 42-РЗ "О ветеранах труда Республики Алтай"</t>
  </si>
  <si>
    <t>Предоставление мер социальной поддержки многодетным семьям</t>
  </si>
  <si>
    <t>Закон Республики Алтай от 11.10.2005  № 70-РЗ "О мерах социальной поддержки многодетных семей в Республике Алтай"</t>
  </si>
  <si>
    <t>Обеспечение мер социальной поддержки ветеранов труда и тружеников тыла</t>
  </si>
  <si>
    <t>Закон Республики Алтай от 01.12.2004 № 59-РЗ "О мерах социальной поддержки отдельных категорий ветеранов"</t>
  </si>
  <si>
    <t xml:space="preserve">Обеспечение мер социальной поддержки реабилитированных  и лиц, признанных пострадавшими от политических репрессий </t>
  </si>
  <si>
    <t>Закон Республики Алтай от 01.12.2004 № 61-РЗ "О мерах социальной поддержки жертв политических репрессий"</t>
  </si>
  <si>
    <t>Обеспечение мер социальной поддержки лиц, награжденных знаком "Почетный донор СССР", "Почетный донор России"</t>
  </si>
  <si>
    <t>Закон Российской Федерации  от 09.06.1993 №5142-1 "О донорстве крови и её компонентов"</t>
  </si>
  <si>
    <t>Ежемесячное пособие на ребенка</t>
  </si>
  <si>
    <t>Закон Республики Алтай от 01.12.2004 № 60-РЗ "О ежемесячном пособии на ребенка"</t>
  </si>
  <si>
    <t>Оплата  жилищно-коммунальных услуг отдельным категориям граждан</t>
  </si>
  <si>
    <t>Федеральный закон от 12.01.1995 № 5-ФЗ "О ветеранах", Федеральный законот 24.11.1995 № 181-ФЗ "О социальной защите инвалидов в Российской
Федерации", Федеральный закон от 10.01.2002 № 2-ФЗ "О
социальных гарантиях гражданам, подвергшимся радиационному
воздействию вследствие ядерных испытаний на Семипалатинском полигоне",
Федеральный закон от 26.11.1998 № 175-ФЗ "О социальной защите граждан
Российской Федерации, подвергшихся воздействию радиации вследствие
аварии в 1957 году на ПО "Маяк" и сбросов радиоактивных отходов в реку
Теча", Закон Российской Федерации от 15.05.1991 № 1244-1 "О социальной
защите граждан, подвергшихся воздействию радиации вследствие
катастрофы на Чернобыльской АЭС", постановление Правительства
Республики Алтай от 15.03.2005 № 32 "О порядке предоставления мер
социальной поддержки по оплате жилья и коммунальных услуг отдельным
категориям граждан, проживающих на территории Республики Алтай"</t>
  </si>
  <si>
    <t>Обеспечение жильем инвалидов войны и инвалидов боевыхдействий, участников Великой Отечественной войны,ветеранов боевых действий,  военнослужащих,проходивших военную службу в период с 22 июня 1941года по 3 сентября 1945 года, граждан, награжденныхзнаком "Жителю блокадного Ленинграда", лиц,работавших на военных объектах в период Великой Отечественной войны, членов семей погибших (умерших)инвалидов войны, участников Великой Отечественной войны, ветеранов боевых действий, инвалидов и семей, имеющих детей -инвалидов</t>
  </si>
  <si>
    <t>Федеральный закон от 12.01.1995 № 5-ФЗ "О ветеранах", Федеральный закон
от 24.11.1995 № 181-ФЗ "О социальной защите инвалидов в Российской
Федерации"</t>
  </si>
  <si>
    <t>Итого по Отделу труда и социального развития</t>
  </si>
  <si>
    <t>2012 год с учетом изменений</t>
  </si>
  <si>
    <t>2013 год с учетом изменений</t>
  </si>
  <si>
    <t>Приложение №15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</si>
</sst>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.000_р_._-;\-* #,##0.000_р_._-;_-* &quot;-&quot;??_р_._-;_-@_-"/>
    <numFmt numFmtId="171" formatCode="_-* #,##0.0000_р_._-;\-* #,##0.0000_р_._-;_-* &quot;-&quot;??_р_._-;_-@_-"/>
    <numFmt numFmtId="172" formatCode="_-* #,##0_р_._-;\-* #,##0_р_._-;_-* &quot;-&quot;??_р_._-;_-@_-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0.000"/>
    <numFmt numFmtId="190" formatCode="0.0"/>
    <numFmt numFmtId="191" formatCode="0.0000"/>
    <numFmt numFmtId="192" formatCode="#,##0.000"/>
    <numFmt numFmtId="193" formatCode="#,##0.0"/>
    <numFmt numFmtId="194" formatCode="#,##0.0000"/>
    <numFmt numFmtId="195" formatCode="0.00000"/>
    <numFmt numFmtId="196" formatCode="_-* #,##0.000_р_._-;\-* #,##0.000_р_._-;_-* &quot;-&quot;???_р_._-;_-@_-"/>
  </numFmts>
  <fonts count="5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10"/>
      <name val="Arial Cyr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vertical="center"/>
    </xf>
    <xf numFmtId="164" fontId="0" fillId="0" borderId="0" xfId="0" applyNumberFormat="1" applyAlignment="1">
      <alignment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vertical="top" wrapText="1"/>
    </xf>
    <xf numFmtId="49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right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right"/>
    </xf>
    <xf numFmtId="4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justify" vertical="center"/>
    </xf>
    <xf numFmtId="49" fontId="3" fillId="0" borderId="10" xfId="0" applyNumberFormat="1" applyFont="1" applyBorder="1" applyAlignment="1">
      <alignment horizontal="right"/>
    </xf>
    <xf numFmtId="43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wrapText="1"/>
    </xf>
    <xf numFmtId="49" fontId="4" fillId="33" borderId="10" xfId="0" applyNumberFormat="1" applyFont="1" applyFill="1" applyBorder="1" applyAlignment="1">
      <alignment horizontal="right"/>
    </xf>
    <xf numFmtId="43" fontId="4" fillId="0" borderId="10" xfId="64" applyNumberFormat="1" applyFont="1" applyFill="1" applyBorder="1" applyAlignment="1">
      <alignment/>
    </xf>
    <xf numFmtId="43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justify" vertical="center" wrapText="1"/>
    </xf>
    <xf numFmtId="4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vertical="top"/>
    </xf>
    <xf numFmtId="0" fontId="8" fillId="0" borderId="0" xfId="0" applyFont="1" applyAlignment="1">
      <alignment/>
    </xf>
    <xf numFmtId="0" fontId="0" fillId="34" borderId="0" xfId="0" applyFill="1" applyAlignment="1">
      <alignment/>
    </xf>
    <xf numFmtId="164" fontId="0" fillId="34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/>
    </xf>
    <xf numFmtId="49" fontId="4" fillId="0" borderId="0" xfId="0" applyNumberFormat="1" applyFont="1" applyAlignment="1">
      <alignment horizontal="left"/>
    </xf>
    <xf numFmtId="164" fontId="4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49" fontId="2" fillId="0" borderId="0" xfId="0" applyNumberFormat="1" applyFont="1" applyAlignment="1">
      <alignment horizontal="right" wrapText="1"/>
    </xf>
    <xf numFmtId="190" fontId="0" fillId="0" borderId="10" xfId="0" applyNumberForma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/>
    </xf>
    <xf numFmtId="190" fontId="52" fillId="0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35" borderId="10" xfId="53" applyFont="1" applyFill="1" applyBorder="1" applyAlignment="1">
      <alignment horizontal="justify" vertical="center" wrapText="1"/>
      <protection/>
    </xf>
    <xf numFmtId="190" fontId="50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applyProtection="1">
      <alignment horizontal="justify" vertical="center" wrapText="1"/>
      <protection locked="0"/>
    </xf>
    <xf numFmtId="0" fontId="4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43" fontId="3" fillId="0" borderId="10" xfId="64" applyNumberFormat="1" applyFont="1" applyBorder="1" applyAlignment="1">
      <alignment/>
    </xf>
    <xf numFmtId="170" fontId="3" fillId="0" borderId="10" xfId="0" applyNumberFormat="1" applyFont="1" applyFill="1" applyBorder="1" applyAlignment="1">
      <alignment horizontal="center" wrapText="1"/>
    </xf>
    <xf numFmtId="170" fontId="12" fillId="0" borderId="10" xfId="0" applyNumberFormat="1" applyFont="1" applyFill="1" applyBorder="1" applyAlignment="1">
      <alignment horizontal="center" wrapText="1"/>
    </xf>
    <xf numFmtId="164" fontId="12" fillId="0" borderId="10" xfId="0" applyNumberFormat="1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justify" vertical="center"/>
    </xf>
    <xf numFmtId="0" fontId="13" fillId="0" borderId="10" xfId="0" applyFont="1" applyFill="1" applyBorder="1" applyAlignment="1">
      <alignment horizontal="justify" vertical="center" wrapText="1"/>
    </xf>
    <xf numFmtId="1" fontId="13" fillId="0" borderId="10" xfId="0" applyNumberFormat="1" applyFont="1" applyFill="1" applyBorder="1" applyAlignment="1" applyProtection="1">
      <alignment horizontal="justify" vertical="center" wrapText="1"/>
      <protection locked="0"/>
    </xf>
    <xf numFmtId="0" fontId="13" fillId="35" borderId="10" xfId="53" applyFont="1" applyFill="1" applyBorder="1" applyAlignment="1">
      <alignment horizontal="justify" vertical="center" wrapText="1"/>
      <protection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right"/>
    </xf>
    <xf numFmtId="0" fontId="13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justify" vertical="center"/>
    </xf>
    <xf numFmtId="0" fontId="14" fillId="0" borderId="10" xfId="0" applyFont="1" applyBorder="1" applyAlignment="1">
      <alignment vertical="top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164" fontId="16" fillId="0" borderId="10" xfId="0" applyNumberFormat="1" applyFont="1" applyFill="1" applyBorder="1" applyAlignment="1">
      <alignment horizontal="center" wrapText="1"/>
    </xf>
    <xf numFmtId="164" fontId="12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4" fillId="0" borderId="11" xfId="0" applyFont="1" applyBorder="1" applyAlignment="1">
      <alignment horizontal="justify" vertical="center"/>
    </xf>
    <xf numFmtId="0" fontId="15" fillId="0" borderId="13" xfId="0" applyFont="1" applyBorder="1" applyAlignment="1">
      <alignment/>
    </xf>
    <xf numFmtId="0" fontId="15" fillId="0" borderId="12" xfId="0" applyFont="1" applyBorder="1" applyAlignment="1">
      <alignment/>
    </xf>
    <xf numFmtId="0" fontId="14" fillId="0" borderId="13" xfId="0" applyFont="1" applyBorder="1" applyAlignment="1">
      <alignment horizontal="justify" vertical="center"/>
    </xf>
    <xf numFmtId="0" fontId="14" fillId="0" borderId="12" xfId="0" applyFont="1" applyBorder="1" applyAlignment="1">
      <alignment horizontal="justify" vertical="center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justify"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3" fillId="0" borderId="14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9" fillId="0" borderId="0" xfId="54" applyFont="1" applyBorder="1" applyAlignment="1">
      <alignment horizontal="center" wrapText="1"/>
      <protection/>
    </xf>
    <xf numFmtId="0" fontId="10" fillId="0" borderId="0" xfId="54" applyFont="1" applyAlignment="1">
      <alignment wrapText="1"/>
      <protection/>
    </xf>
    <xf numFmtId="0" fontId="10" fillId="0" borderId="0" xfId="0" applyFont="1" applyAlignment="1">
      <alignment wrapText="1"/>
    </xf>
    <xf numFmtId="49" fontId="3" fillId="0" borderId="14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right"/>
    </xf>
    <xf numFmtId="0" fontId="11" fillId="0" borderId="13" xfId="0" applyFont="1" applyBorder="1" applyAlignment="1">
      <alignment/>
    </xf>
    <xf numFmtId="0" fontId="11" fillId="0" borderId="12" xfId="0" applyFont="1" applyBorder="1" applyAlignment="1">
      <alignment/>
    </xf>
    <xf numFmtId="0" fontId="3" fillId="0" borderId="13" xfId="0" applyFont="1" applyBorder="1" applyAlignment="1">
      <alignment horizontal="justify" vertical="center"/>
    </xf>
    <xf numFmtId="0" fontId="3" fillId="0" borderId="12" xfId="0" applyFont="1" applyBorder="1" applyAlignment="1">
      <alignment horizontal="justify" vertical="center"/>
    </xf>
    <xf numFmtId="0" fontId="0" fillId="0" borderId="0" xfId="0" applyAlignment="1">
      <alignment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 8,10 -2008г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перечис.11" xfId="62"/>
    <cellStyle name="Тысячи_перечис.1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view="pageBreakPreview" zoomScale="75" zoomScaleNormal="75" zoomScaleSheetLayoutView="75" zoomScalePageLayoutView="0" workbookViewId="0" topLeftCell="B1">
      <selection activeCell="S8" sqref="S8"/>
    </sheetView>
  </sheetViews>
  <sheetFormatPr defaultColWidth="9.00390625" defaultRowHeight="12.75"/>
  <cols>
    <col min="1" max="1" width="20.625" style="0" customWidth="1"/>
    <col min="2" max="2" width="40.625" style="62" customWidth="1"/>
    <col min="3" max="3" width="60.625" style="62" customWidth="1"/>
    <col min="4" max="4" width="0.2421875" style="0" hidden="1" customWidth="1"/>
    <col min="5" max="6" width="8.875" style="0" hidden="1" customWidth="1"/>
    <col min="7" max="7" width="16.125" style="0" hidden="1" customWidth="1"/>
    <col min="8" max="8" width="8.875" style="0" hidden="1" customWidth="1"/>
    <col min="9" max="9" width="16.875" style="0" hidden="1" customWidth="1"/>
    <col min="10" max="10" width="21.125" style="0" hidden="1" customWidth="1"/>
    <col min="11" max="11" width="18.625" style="0" hidden="1" customWidth="1"/>
    <col min="12" max="12" width="17.75390625" style="0" hidden="1" customWidth="1"/>
    <col min="13" max="13" width="19.875" style="0" hidden="1" customWidth="1"/>
    <col min="14" max="14" width="21.75390625" style="0" hidden="1" customWidth="1"/>
    <col min="15" max="15" width="17.75390625" style="0" hidden="1" customWidth="1"/>
    <col min="16" max="16" width="12.125" style="0" customWidth="1"/>
    <col min="17" max="17" width="11.00390625" style="0" customWidth="1"/>
    <col min="18" max="18" width="11.25390625" style="0" customWidth="1"/>
    <col min="19" max="19" width="11.625" style="0" customWidth="1"/>
    <col min="20" max="20" width="16.25390625" style="0" customWidth="1"/>
    <col min="21" max="21" width="14.875" style="0" customWidth="1"/>
    <col min="22" max="22" width="15.25390625" style="0" customWidth="1"/>
    <col min="23" max="23" width="13.75390625" style="0" bestFit="1" customWidth="1"/>
  </cols>
  <sheetData>
    <row r="1" spans="1:22" ht="15.75">
      <c r="A1" s="6"/>
      <c r="B1" s="56"/>
      <c r="C1" s="56"/>
      <c r="D1" s="31" t="s">
        <v>23</v>
      </c>
      <c r="E1" s="31"/>
      <c r="F1" s="31" t="s">
        <v>40</v>
      </c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ht="21" customHeight="1">
      <c r="A2" s="6"/>
      <c r="B2" s="56"/>
      <c r="C2" s="56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 t="s">
        <v>74</v>
      </c>
      <c r="U2" s="31"/>
      <c r="V2" s="31"/>
    </row>
    <row r="3" spans="1:23" ht="66.75" customHeight="1">
      <c r="A3" s="6"/>
      <c r="B3" s="56"/>
      <c r="C3" s="6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09" t="s">
        <v>37</v>
      </c>
      <c r="U3" s="109"/>
      <c r="V3" s="109"/>
      <c r="W3" s="109"/>
    </row>
    <row r="4" spans="1:22" ht="42" customHeight="1">
      <c r="A4" s="94" t="s">
        <v>38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</row>
    <row r="5" spans="1:23" ht="18" customHeight="1">
      <c r="A5" s="6"/>
      <c r="B5" s="56"/>
      <c r="C5" s="56"/>
      <c r="D5" s="7"/>
      <c r="E5" s="7"/>
      <c r="F5" s="7"/>
      <c r="G5" s="7"/>
      <c r="H5" s="7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V5" s="45"/>
      <c r="W5" s="45" t="s">
        <v>14</v>
      </c>
    </row>
    <row r="6" spans="1:23" ht="15" customHeight="1">
      <c r="A6" s="101" t="s">
        <v>12</v>
      </c>
      <c r="B6" s="81" t="s">
        <v>1</v>
      </c>
      <c r="C6" s="81" t="s">
        <v>16</v>
      </c>
      <c r="D6" s="113" t="s">
        <v>5</v>
      </c>
      <c r="E6" s="114"/>
      <c r="F6" s="115"/>
      <c r="G6" s="98" t="s">
        <v>11</v>
      </c>
      <c r="H6" s="99"/>
      <c r="I6" s="100"/>
      <c r="J6" s="95" t="s">
        <v>19</v>
      </c>
      <c r="K6" s="96"/>
      <c r="L6" s="97"/>
      <c r="M6" s="95" t="s">
        <v>18</v>
      </c>
      <c r="N6" s="96"/>
      <c r="O6" s="97"/>
      <c r="P6" s="104" t="s">
        <v>45</v>
      </c>
      <c r="Q6" s="105"/>
      <c r="R6" s="105"/>
      <c r="S6" s="106"/>
      <c r="T6" s="104" t="s">
        <v>72</v>
      </c>
      <c r="U6" s="105"/>
      <c r="V6" s="105"/>
      <c r="W6" s="106"/>
    </row>
    <row r="7" spans="1:23" ht="13.5" customHeight="1">
      <c r="A7" s="102"/>
      <c r="B7" s="84"/>
      <c r="C7" s="82"/>
      <c r="D7" s="86" t="s">
        <v>4</v>
      </c>
      <c r="E7" s="86" t="s">
        <v>2</v>
      </c>
      <c r="F7" s="86" t="s">
        <v>3</v>
      </c>
      <c r="G7" s="88" t="s">
        <v>6</v>
      </c>
      <c r="H7" s="98" t="s">
        <v>9</v>
      </c>
      <c r="I7" s="100"/>
      <c r="J7" s="76" t="s">
        <v>6</v>
      </c>
      <c r="K7" s="95" t="s">
        <v>9</v>
      </c>
      <c r="L7" s="97"/>
      <c r="M7" s="76" t="s">
        <v>6</v>
      </c>
      <c r="N7" s="95" t="s">
        <v>9</v>
      </c>
      <c r="O7" s="97"/>
      <c r="P7" s="107" t="s">
        <v>6</v>
      </c>
      <c r="Q7" s="34" t="s">
        <v>9</v>
      </c>
      <c r="R7" s="34"/>
      <c r="S7" s="35"/>
      <c r="T7" s="107" t="s">
        <v>6</v>
      </c>
      <c r="U7" s="34" t="s">
        <v>9</v>
      </c>
      <c r="V7" s="34"/>
      <c r="W7" s="35"/>
    </row>
    <row r="8" spans="1:23" ht="45" customHeight="1">
      <c r="A8" s="103"/>
      <c r="B8" s="85"/>
      <c r="C8" s="83"/>
      <c r="D8" s="87"/>
      <c r="E8" s="87"/>
      <c r="F8" s="87"/>
      <c r="G8" s="89"/>
      <c r="H8" s="8" t="s">
        <v>7</v>
      </c>
      <c r="I8" s="9" t="s">
        <v>8</v>
      </c>
      <c r="J8" s="77"/>
      <c r="K8" s="4" t="s">
        <v>17</v>
      </c>
      <c r="L8" s="4" t="s">
        <v>15</v>
      </c>
      <c r="M8" s="77"/>
      <c r="N8" s="4" t="s">
        <v>17</v>
      </c>
      <c r="O8" s="4" t="s">
        <v>15</v>
      </c>
      <c r="P8" s="108"/>
      <c r="Q8" s="29" t="s">
        <v>17</v>
      </c>
      <c r="R8" s="29" t="s">
        <v>15</v>
      </c>
      <c r="S8" s="29" t="s">
        <v>22</v>
      </c>
      <c r="T8" s="108"/>
      <c r="U8" s="29" t="s">
        <v>17</v>
      </c>
      <c r="V8" s="29" t="s">
        <v>15</v>
      </c>
      <c r="W8" s="29" t="s">
        <v>22</v>
      </c>
    </row>
    <row r="9" spans="1:23" ht="51.75" customHeight="1">
      <c r="A9" s="76" t="s">
        <v>20</v>
      </c>
      <c r="B9" s="57" t="s">
        <v>25</v>
      </c>
      <c r="C9" s="66" t="s">
        <v>26</v>
      </c>
      <c r="D9" s="11"/>
      <c r="E9" s="11"/>
      <c r="F9" s="11"/>
      <c r="G9" s="12"/>
      <c r="H9" s="11"/>
      <c r="I9" s="12"/>
      <c r="J9" s="13"/>
      <c r="K9" s="13"/>
      <c r="L9" s="13"/>
      <c r="M9" s="13"/>
      <c r="N9" s="13"/>
      <c r="O9" s="13"/>
      <c r="P9" s="13">
        <f>SUM(Q9:S9)</f>
        <v>3015.5</v>
      </c>
      <c r="Q9" s="13"/>
      <c r="R9" s="13">
        <v>3015.5</v>
      </c>
      <c r="S9" s="13"/>
      <c r="T9" s="32">
        <f aca="true" t="shared" si="0" ref="T9:T28">SUM(U9:W9)</f>
        <v>12793.5</v>
      </c>
      <c r="U9" s="32"/>
      <c r="V9" s="32">
        <v>12793.5</v>
      </c>
      <c r="W9" s="35"/>
    </row>
    <row r="10" spans="1:23" s="27" customFormat="1" ht="75.75" customHeight="1">
      <c r="A10" s="78"/>
      <c r="B10" s="58" t="s">
        <v>13</v>
      </c>
      <c r="C10" s="58" t="s">
        <v>24</v>
      </c>
      <c r="D10" s="11"/>
      <c r="E10" s="11"/>
      <c r="F10" s="11"/>
      <c r="G10" s="19">
        <v>5320</v>
      </c>
      <c r="H10" s="20"/>
      <c r="I10" s="20">
        <v>5320</v>
      </c>
      <c r="J10" s="13">
        <f>K10+L10</f>
        <v>76879.2</v>
      </c>
      <c r="K10" s="13"/>
      <c r="L10" s="13">
        <v>76879.2</v>
      </c>
      <c r="M10" s="13" t="e">
        <f>N10+O10</f>
        <v>#REF!</v>
      </c>
      <c r="N10" s="13" t="e">
        <f>SUM(#REF!)</f>
        <v>#REF!</v>
      </c>
      <c r="O10" s="13">
        <v>0</v>
      </c>
      <c r="P10" s="13">
        <f>SUM(Q10:S10)</f>
        <v>-1192</v>
      </c>
      <c r="Q10" s="13"/>
      <c r="R10" s="13">
        <v>-1192</v>
      </c>
      <c r="S10" s="13"/>
      <c r="T10" s="32">
        <f t="shared" si="0"/>
        <v>3432</v>
      </c>
      <c r="U10" s="32"/>
      <c r="V10" s="32">
        <v>3432</v>
      </c>
      <c r="W10" s="35"/>
    </row>
    <row r="11" spans="1:23" s="27" customFormat="1" ht="67.5" customHeight="1">
      <c r="A11" s="77"/>
      <c r="B11" s="58" t="s">
        <v>27</v>
      </c>
      <c r="C11" s="58" t="s">
        <v>28</v>
      </c>
      <c r="D11" s="11"/>
      <c r="E11" s="11"/>
      <c r="F11" s="11"/>
      <c r="G11" s="19"/>
      <c r="H11" s="20"/>
      <c r="I11" s="20"/>
      <c r="J11" s="13"/>
      <c r="K11" s="13"/>
      <c r="L11" s="13"/>
      <c r="M11" s="13"/>
      <c r="N11" s="13"/>
      <c r="O11" s="13"/>
      <c r="P11" s="13">
        <f>SUM(Q11:S11)</f>
        <v>-582.5</v>
      </c>
      <c r="Q11" s="13"/>
      <c r="R11" s="13">
        <v>-582.5</v>
      </c>
      <c r="S11" s="13"/>
      <c r="T11" s="32">
        <f t="shared" si="0"/>
        <v>1372.6</v>
      </c>
      <c r="U11" s="32"/>
      <c r="V11" s="32">
        <v>1372.6</v>
      </c>
      <c r="W11" s="35"/>
    </row>
    <row r="12" spans="1:23" s="24" customFormat="1" ht="27" customHeight="1">
      <c r="A12" s="79" t="s">
        <v>21</v>
      </c>
      <c r="B12" s="80"/>
      <c r="C12" s="67"/>
      <c r="D12" s="15"/>
      <c r="E12" s="15"/>
      <c r="F12" s="15"/>
      <c r="G12" s="16" t="e">
        <f>SUM(#REF!)</f>
        <v>#REF!</v>
      </c>
      <c r="H12" s="15"/>
      <c r="I12" s="16" t="e">
        <f>SUM(#REF!)</f>
        <v>#REF!</v>
      </c>
      <c r="J12" s="17" t="e">
        <f>SUM(#REF!)</f>
        <v>#REF!</v>
      </c>
      <c r="K12" s="17"/>
      <c r="L12" s="17" t="e">
        <f>SUM(#REF!)</f>
        <v>#REF!</v>
      </c>
      <c r="M12" s="17" t="e">
        <f>N12+O12</f>
        <v>#REF!</v>
      </c>
      <c r="N12" s="17" t="e">
        <f>SUM(#REF!)</f>
        <v>#REF!</v>
      </c>
      <c r="O12" s="17" t="e">
        <f>SUM(#REF!)</f>
        <v>#REF!</v>
      </c>
      <c r="P12" s="33">
        <f>SUM(P9:P11)</f>
        <v>1241</v>
      </c>
      <c r="Q12" s="33">
        <f>SUM(Q9:Q11)</f>
        <v>0</v>
      </c>
      <c r="R12" s="33">
        <f>SUM(R9:R11)</f>
        <v>1241</v>
      </c>
      <c r="S12" s="33">
        <f>SUM(S9:S11)</f>
        <v>0</v>
      </c>
      <c r="T12" s="33">
        <f>SUM(U12:W12)</f>
        <v>17598.1</v>
      </c>
      <c r="U12" s="33"/>
      <c r="V12" s="33">
        <f>SUM(V9:V11)</f>
        <v>17598.1</v>
      </c>
      <c r="W12" s="36"/>
    </row>
    <row r="13" spans="1:23" s="24" customFormat="1" ht="24">
      <c r="A13" s="76" t="s">
        <v>46</v>
      </c>
      <c r="B13" s="59" t="s">
        <v>47</v>
      </c>
      <c r="C13" s="58" t="s">
        <v>48</v>
      </c>
      <c r="D13" s="11" t="s">
        <v>49</v>
      </c>
      <c r="E13" s="11" t="s">
        <v>50</v>
      </c>
      <c r="F13" s="18" t="s">
        <v>51</v>
      </c>
      <c r="G13" s="12">
        <v>299.1</v>
      </c>
      <c r="H13" s="12">
        <v>299.1</v>
      </c>
      <c r="I13" s="12"/>
      <c r="J13" s="13">
        <v>299.1</v>
      </c>
      <c r="K13" s="13">
        <v>299.1</v>
      </c>
      <c r="L13" s="13"/>
      <c r="M13" s="13">
        <f aca="true" t="shared" si="1" ref="M13:M23">N13+O13</f>
        <v>0</v>
      </c>
      <c r="N13" s="13"/>
      <c r="O13" s="13"/>
      <c r="P13" s="32">
        <f aca="true" t="shared" si="2" ref="P13:P23">SUM(Q13:S13)</f>
        <v>-327</v>
      </c>
      <c r="Q13" s="32"/>
      <c r="R13" s="32">
        <v>-327</v>
      </c>
      <c r="S13" s="35"/>
      <c r="T13" s="32">
        <f t="shared" si="0"/>
        <v>0</v>
      </c>
      <c r="U13" s="33"/>
      <c r="V13" s="33"/>
      <c r="W13" s="36"/>
    </row>
    <row r="14" spans="1:23" s="24" customFormat="1" ht="40.5" customHeight="1">
      <c r="A14" s="90"/>
      <c r="B14" s="59" t="s">
        <v>52</v>
      </c>
      <c r="C14" s="58" t="s">
        <v>53</v>
      </c>
      <c r="D14" s="11" t="s">
        <v>49</v>
      </c>
      <c r="E14" s="11" t="s">
        <v>54</v>
      </c>
      <c r="F14" s="18" t="s">
        <v>51</v>
      </c>
      <c r="G14" s="12">
        <v>3755.8</v>
      </c>
      <c r="H14" s="12">
        <v>3755.8</v>
      </c>
      <c r="I14" s="12"/>
      <c r="J14" s="13">
        <v>4011.1</v>
      </c>
      <c r="K14" s="13">
        <v>4011.1</v>
      </c>
      <c r="L14" s="13"/>
      <c r="M14" s="13">
        <f t="shared" si="1"/>
        <v>246.9</v>
      </c>
      <c r="N14" s="13">
        <v>246.9</v>
      </c>
      <c r="O14" s="13"/>
      <c r="P14" s="32">
        <f t="shared" si="2"/>
        <v>-9139.8</v>
      </c>
      <c r="Q14" s="32"/>
      <c r="R14" s="32">
        <v>-9139.8</v>
      </c>
      <c r="S14" s="35"/>
      <c r="T14" s="32">
        <f t="shared" si="0"/>
        <v>0</v>
      </c>
      <c r="U14" s="33"/>
      <c r="V14" s="33"/>
      <c r="W14" s="36"/>
    </row>
    <row r="15" spans="1:23" s="24" customFormat="1" ht="24">
      <c r="A15" s="90"/>
      <c r="B15" s="58" t="s">
        <v>55</v>
      </c>
      <c r="C15" s="58" t="s">
        <v>56</v>
      </c>
      <c r="D15" s="11"/>
      <c r="E15" s="11"/>
      <c r="F15" s="11"/>
      <c r="G15" s="19">
        <v>1456</v>
      </c>
      <c r="H15" s="20"/>
      <c r="I15" s="20">
        <v>1456</v>
      </c>
      <c r="J15" s="13">
        <f aca="true" t="shared" si="3" ref="J15:J23">K15+L15</f>
        <v>1525.9</v>
      </c>
      <c r="K15" s="13"/>
      <c r="L15" s="13">
        <v>1525.9</v>
      </c>
      <c r="M15" s="13">
        <f t="shared" si="1"/>
        <v>-97.9</v>
      </c>
      <c r="N15" s="13"/>
      <c r="O15" s="13">
        <v>-97.9</v>
      </c>
      <c r="P15" s="32">
        <f t="shared" si="2"/>
        <v>-1008</v>
      </c>
      <c r="Q15" s="32"/>
      <c r="R15" s="32">
        <v>-1008</v>
      </c>
      <c r="S15" s="35"/>
      <c r="T15" s="32">
        <f t="shared" si="0"/>
        <v>0</v>
      </c>
      <c r="U15" s="33"/>
      <c r="V15" s="33"/>
      <c r="W15" s="36"/>
    </row>
    <row r="16" spans="1:23" s="24" customFormat="1" ht="24">
      <c r="A16" s="90"/>
      <c r="B16" s="58" t="s">
        <v>57</v>
      </c>
      <c r="C16" s="58" t="s">
        <v>58</v>
      </c>
      <c r="D16" s="11"/>
      <c r="E16" s="11"/>
      <c r="F16" s="11"/>
      <c r="G16" s="19">
        <v>37603</v>
      </c>
      <c r="H16" s="20"/>
      <c r="I16" s="20">
        <v>37603</v>
      </c>
      <c r="J16" s="13">
        <f t="shared" si="3"/>
        <v>39407.9</v>
      </c>
      <c r="K16" s="13"/>
      <c r="L16" s="13">
        <v>39407.9</v>
      </c>
      <c r="M16" s="13">
        <f t="shared" si="1"/>
        <v>131437.3</v>
      </c>
      <c r="N16" s="13"/>
      <c r="O16" s="13">
        <v>131437.3</v>
      </c>
      <c r="P16" s="32">
        <f t="shared" si="2"/>
        <v>-3452</v>
      </c>
      <c r="Q16" s="32"/>
      <c r="R16" s="32">
        <v>-3452</v>
      </c>
      <c r="S16" s="35"/>
      <c r="T16" s="32">
        <f t="shared" si="0"/>
        <v>0</v>
      </c>
      <c r="U16" s="33"/>
      <c r="V16" s="33"/>
      <c r="W16" s="36"/>
    </row>
    <row r="17" spans="1:23" s="24" customFormat="1" ht="24">
      <c r="A17" s="90"/>
      <c r="B17" s="58" t="s">
        <v>10</v>
      </c>
      <c r="C17" s="58" t="s">
        <v>0</v>
      </c>
      <c r="D17" s="11"/>
      <c r="E17" s="11"/>
      <c r="F17" s="11"/>
      <c r="G17" s="19">
        <v>4032</v>
      </c>
      <c r="H17" s="20"/>
      <c r="I17" s="20">
        <v>4032</v>
      </c>
      <c r="J17" s="13">
        <f t="shared" si="3"/>
        <v>4225.5</v>
      </c>
      <c r="K17" s="13"/>
      <c r="L17" s="13">
        <v>4225.5</v>
      </c>
      <c r="M17" s="13">
        <f t="shared" si="1"/>
        <v>1914.5</v>
      </c>
      <c r="N17" s="13">
        <f>SUM(N15:N16)</f>
        <v>0</v>
      </c>
      <c r="O17" s="13">
        <v>1914.5</v>
      </c>
      <c r="P17" s="32">
        <f t="shared" si="2"/>
        <v>-1606.183</v>
      </c>
      <c r="Q17" s="32"/>
      <c r="R17" s="32">
        <v>-1523</v>
      </c>
      <c r="S17" s="50">
        <v>-83.183</v>
      </c>
      <c r="T17" s="32">
        <f t="shared" si="0"/>
        <v>0</v>
      </c>
      <c r="U17" s="33"/>
      <c r="V17" s="33"/>
      <c r="W17" s="36"/>
    </row>
    <row r="18" spans="1:23" s="24" customFormat="1" ht="24">
      <c r="A18" s="91"/>
      <c r="B18" s="58" t="s">
        <v>59</v>
      </c>
      <c r="C18" s="58" t="s">
        <v>60</v>
      </c>
      <c r="D18" s="11"/>
      <c r="E18" s="11"/>
      <c r="F18" s="11"/>
      <c r="G18" s="19">
        <v>18498</v>
      </c>
      <c r="H18" s="20"/>
      <c r="I18" s="20">
        <v>18498</v>
      </c>
      <c r="J18" s="13">
        <f t="shared" si="3"/>
        <v>19385.9</v>
      </c>
      <c r="K18" s="13"/>
      <c r="L18" s="13">
        <v>19385.9</v>
      </c>
      <c r="M18" s="13">
        <f t="shared" si="1"/>
        <v>9727.1</v>
      </c>
      <c r="N18" s="13">
        <f>SUM(N17:N17)</f>
        <v>0</v>
      </c>
      <c r="O18" s="13">
        <v>9727.1</v>
      </c>
      <c r="P18" s="32">
        <f t="shared" si="2"/>
        <v>-4056</v>
      </c>
      <c r="Q18" s="32"/>
      <c r="R18" s="32">
        <v>-4056</v>
      </c>
      <c r="S18" s="35"/>
      <c r="T18" s="32">
        <f t="shared" si="0"/>
        <v>0</v>
      </c>
      <c r="U18" s="33"/>
      <c r="V18" s="33"/>
      <c r="W18" s="36"/>
    </row>
    <row r="19" spans="1:23" s="24" customFormat="1" ht="36">
      <c r="A19" s="76" t="s">
        <v>46</v>
      </c>
      <c r="B19" s="58" t="s">
        <v>61</v>
      </c>
      <c r="C19" s="58" t="s">
        <v>62</v>
      </c>
      <c r="D19" s="11"/>
      <c r="E19" s="11"/>
      <c r="F19" s="11"/>
      <c r="G19" s="19">
        <v>23644</v>
      </c>
      <c r="H19" s="20"/>
      <c r="I19" s="20">
        <v>23644</v>
      </c>
      <c r="J19" s="13">
        <f t="shared" si="3"/>
        <v>24778.9</v>
      </c>
      <c r="K19" s="13"/>
      <c r="L19" s="13">
        <v>24778.9</v>
      </c>
      <c r="M19" s="13">
        <f t="shared" si="1"/>
        <v>-488.9</v>
      </c>
      <c r="N19" s="13">
        <f>SUM(N18:N18)</f>
        <v>0</v>
      </c>
      <c r="O19" s="13">
        <v>-488.9</v>
      </c>
      <c r="P19" s="32">
        <f>SUM(Q19:S19)</f>
        <v>-241</v>
      </c>
      <c r="Q19" s="32"/>
      <c r="R19" s="32">
        <v>-241</v>
      </c>
      <c r="S19" s="51"/>
      <c r="T19" s="32">
        <f t="shared" si="0"/>
        <v>0</v>
      </c>
      <c r="U19" s="33"/>
      <c r="V19" s="33"/>
      <c r="W19" s="36"/>
    </row>
    <row r="20" spans="1:23" s="24" customFormat="1" ht="36">
      <c r="A20" s="90"/>
      <c r="B20" s="58" t="s">
        <v>63</v>
      </c>
      <c r="C20" s="58" t="s">
        <v>64</v>
      </c>
      <c r="D20" s="11"/>
      <c r="E20" s="11"/>
      <c r="F20" s="11"/>
      <c r="G20" s="19"/>
      <c r="H20" s="20"/>
      <c r="I20" s="20"/>
      <c r="J20" s="13"/>
      <c r="K20" s="13"/>
      <c r="L20" s="13"/>
      <c r="M20" s="13"/>
      <c r="N20" s="13"/>
      <c r="O20" s="13"/>
      <c r="P20" s="32">
        <f>SUM(Q20:S20)</f>
        <v>-125</v>
      </c>
      <c r="Q20" s="32">
        <v>-125</v>
      </c>
      <c r="R20" s="32"/>
      <c r="S20" s="51"/>
      <c r="T20" s="32">
        <f t="shared" si="0"/>
        <v>0</v>
      </c>
      <c r="U20" s="33"/>
      <c r="V20" s="33"/>
      <c r="W20" s="36"/>
    </row>
    <row r="21" spans="1:23" s="24" customFormat="1" ht="24">
      <c r="A21" s="90"/>
      <c r="B21" s="58" t="s">
        <v>65</v>
      </c>
      <c r="C21" s="58" t="s">
        <v>66</v>
      </c>
      <c r="D21" s="11"/>
      <c r="E21" s="11"/>
      <c r="F21" s="11"/>
      <c r="G21" s="19">
        <v>50805</v>
      </c>
      <c r="H21" s="20">
        <v>16829.6</v>
      </c>
      <c r="I21" s="20">
        <v>33975.4</v>
      </c>
      <c r="J21" s="13">
        <f>K21+L21</f>
        <v>53243.6</v>
      </c>
      <c r="K21" s="13">
        <v>16788.6</v>
      </c>
      <c r="L21" s="13">
        <v>36455</v>
      </c>
      <c r="M21" s="13">
        <f>N21+O21</f>
        <v>22386.4</v>
      </c>
      <c r="N21" s="13">
        <v>14325.4</v>
      </c>
      <c r="O21" s="13">
        <v>8061</v>
      </c>
      <c r="P21" s="32">
        <f>SUM(Q21:S21)</f>
        <v>-6979</v>
      </c>
      <c r="Q21" s="32"/>
      <c r="R21" s="32">
        <v>-6979</v>
      </c>
      <c r="S21" s="35"/>
      <c r="T21" s="32">
        <f t="shared" si="0"/>
        <v>0</v>
      </c>
      <c r="U21" s="33"/>
      <c r="V21" s="33"/>
      <c r="W21" s="36"/>
    </row>
    <row r="22" spans="1:23" s="24" customFormat="1" ht="168">
      <c r="A22" s="90"/>
      <c r="B22" s="64" t="s">
        <v>67</v>
      </c>
      <c r="C22" s="58" t="s">
        <v>68</v>
      </c>
      <c r="D22" s="11"/>
      <c r="E22" s="11"/>
      <c r="F22" s="11"/>
      <c r="G22" s="19"/>
      <c r="H22" s="20"/>
      <c r="I22" s="20"/>
      <c r="J22" s="13"/>
      <c r="K22" s="13"/>
      <c r="L22" s="13"/>
      <c r="M22" s="13"/>
      <c r="N22" s="13"/>
      <c r="O22" s="13"/>
      <c r="P22" s="32">
        <f>SUM(Q22:S22)</f>
        <v>-11606.4</v>
      </c>
      <c r="Q22" s="71">
        <v>-11606.4</v>
      </c>
      <c r="R22" s="32"/>
      <c r="S22" s="51"/>
      <c r="T22" s="32">
        <f t="shared" si="0"/>
        <v>0</v>
      </c>
      <c r="U22" s="33"/>
      <c r="V22" s="33"/>
      <c r="W22" s="36"/>
    </row>
    <row r="23" spans="1:23" s="24" customFormat="1" ht="144">
      <c r="A23" s="91"/>
      <c r="B23" s="58" t="s">
        <v>69</v>
      </c>
      <c r="C23" s="58" t="s">
        <v>70</v>
      </c>
      <c r="D23" s="11"/>
      <c r="E23" s="11"/>
      <c r="F23" s="11"/>
      <c r="G23" s="19">
        <v>50805</v>
      </c>
      <c r="H23" s="20">
        <v>16829.6</v>
      </c>
      <c r="I23" s="20">
        <v>33975.4</v>
      </c>
      <c r="J23" s="13">
        <f t="shared" si="3"/>
        <v>53243.6</v>
      </c>
      <c r="K23" s="13">
        <v>16788.6</v>
      </c>
      <c r="L23" s="13">
        <v>36455</v>
      </c>
      <c r="M23" s="13">
        <f t="shared" si="1"/>
        <v>22386.4</v>
      </c>
      <c r="N23" s="13">
        <v>14325.4</v>
      </c>
      <c r="O23" s="13">
        <v>8061</v>
      </c>
      <c r="P23" s="32">
        <f t="shared" si="2"/>
        <v>0</v>
      </c>
      <c r="Q23" s="32"/>
      <c r="R23" s="32"/>
      <c r="S23" s="35"/>
      <c r="T23" s="32">
        <f t="shared" si="0"/>
        <v>0</v>
      </c>
      <c r="U23" s="33"/>
      <c r="V23" s="33"/>
      <c r="W23" s="36"/>
    </row>
    <row r="24" spans="1:23" s="24" customFormat="1" ht="15.75">
      <c r="A24" s="92" t="s">
        <v>71</v>
      </c>
      <c r="B24" s="93"/>
      <c r="C24" s="68"/>
      <c r="D24" s="15"/>
      <c r="E24" s="15"/>
      <c r="F24" s="15"/>
      <c r="G24" s="52">
        <f aca="true" t="shared" si="4" ref="G24:O24">SUM(G15:G23)</f>
        <v>186843</v>
      </c>
      <c r="H24" s="52">
        <f t="shared" si="4"/>
        <v>33659.2</v>
      </c>
      <c r="I24" s="52">
        <f t="shared" si="4"/>
        <v>153183.8</v>
      </c>
      <c r="J24" s="17">
        <f t="shared" si="4"/>
        <v>195811.30000000002</v>
      </c>
      <c r="K24" s="17">
        <f t="shared" si="4"/>
        <v>33577.2</v>
      </c>
      <c r="L24" s="17">
        <f t="shared" si="4"/>
        <v>162234.1</v>
      </c>
      <c r="M24" s="17">
        <f t="shared" si="4"/>
        <v>187264.9</v>
      </c>
      <c r="N24" s="17">
        <f t="shared" si="4"/>
        <v>28650.8</v>
      </c>
      <c r="O24" s="17">
        <f t="shared" si="4"/>
        <v>158614.1</v>
      </c>
      <c r="P24" s="54">
        <f>SUM(P13:P23)</f>
        <v>-38540.383</v>
      </c>
      <c r="Q24" s="55">
        <f>SUM(Q13:Q23)</f>
        <v>-11731.4</v>
      </c>
      <c r="R24" s="55">
        <f>SUM(R13:R23)</f>
        <v>-26725.8</v>
      </c>
      <c r="S24" s="54">
        <f>SUM(S13:S23)</f>
        <v>-83.183</v>
      </c>
      <c r="T24" s="33">
        <f t="shared" si="0"/>
        <v>0</v>
      </c>
      <c r="U24" s="33">
        <f>SUM(V24:X24)</f>
        <v>0</v>
      </c>
      <c r="V24" s="33">
        <f>SUM(W24:Y24)</f>
        <v>0</v>
      </c>
      <c r="W24" s="33">
        <f>SUM(X24:Z24)</f>
        <v>0</v>
      </c>
    </row>
    <row r="25" spans="1:23" ht="36">
      <c r="A25" s="76" t="s">
        <v>29</v>
      </c>
      <c r="B25" s="57" t="s">
        <v>30</v>
      </c>
      <c r="C25" s="66" t="s">
        <v>31</v>
      </c>
      <c r="D25" s="11"/>
      <c r="E25" s="11"/>
      <c r="F25" s="11"/>
      <c r="G25" s="12"/>
      <c r="H25" s="11"/>
      <c r="I25" s="12"/>
      <c r="J25" s="13"/>
      <c r="K25" s="13"/>
      <c r="L25" s="13"/>
      <c r="M25" s="13"/>
      <c r="N25" s="13"/>
      <c r="O25" s="13"/>
      <c r="P25" s="13">
        <f>SUM(Q25:S25)</f>
        <v>100</v>
      </c>
      <c r="Q25" s="13">
        <v>0</v>
      </c>
      <c r="R25" s="13">
        <v>0</v>
      </c>
      <c r="S25" s="13">
        <v>100</v>
      </c>
      <c r="T25" s="32">
        <f t="shared" si="0"/>
        <v>200</v>
      </c>
      <c r="U25" s="32"/>
      <c r="V25" s="32"/>
      <c r="W25" s="44">
        <v>200</v>
      </c>
    </row>
    <row r="26" spans="1:23" ht="144">
      <c r="A26" s="78"/>
      <c r="B26" s="60" t="s">
        <v>41</v>
      </c>
      <c r="C26" s="60" t="s">
        <v>42</v>
      </c>
      <c r="D26" s="11"/>
      <c r="E26" s="11"/>
      <c r="F26" s="11"/>
      <c r="G26" s="12"/>
      <c r="H26" s="11"/>
      <c r="I26" s="12"/>
      <c r="J26" s="13"/>
      <c r="K26" s="13"/>
      <c r="L26" s="13"/>
      <c r="M26" s="13"/>
      <c r="N26" s="13"/>
      <c r="O26" s="13"/>
      <c r="P26" s="13">
        <f>SUM(Q26:S26)</f>
        <v>2232</v>
      </c>
      <c r="Q26" s="13">
        <v>2232</v>
      </c>
      <c r="R26" s="13"/>
      <c r="S26" s="13"/>
      <c r="T26" s="32">
        <f t="shared" si="0"/>
        <v>2232</v>
      </c>
      <c r="U26" s="32">
        <v>2232</v>
      </c>
      <c r="V26" s="32"/>
      <c r="W26" s="44"/>
    </row>
    <row r="27" spans="1:23" ht="84">
      <c r="A27" s="78"/>
      <c r="B27" s="60" t="s">
        <v>43</v>
      </c>
      <c r="C27" s="60" t="s">
        <v>44</v>
      </c>
      <c r="D27" s="11"/>
      <c r="E27" s="11"/>
      <c r="F27" s="11"/>
      <c r="G27" s="12"/>
      <c r="H27" s="11"/>
      <c r="I27" s="12"/>
      <c r="J27" s="13"/>
      <c r="K27" s="13"/>
      <c r="L27" s="13"/>
      <c r="M27" s="13"/>
      <c r="N27" s="13"/>
      <c r="O27" s="13"/>
      <c r="P27" s="13">
        <f>SUM(Q27:S27)</f>
        <v>558</v>
      </c>
      <c r="Q27" s="13">
        <v>558</v>
      </c>
      <c r="R27" s="13"/>
      <c r="S27" s="13"/>
      <c r="T27" s="32">
        <f t="shared" si="0"/>
        <v>558</v>
      </c>
      <c r="U27" s="32">
        <v>558</v>
      </c>
      <c r="V27" s="32"/>
      <c r="W27" s="44"/>
    </row>
    <row r="28" spans="1:23" ht="24">
      <c r="A28" s="78"/>
      <c r="B28" s="58" t="s">
        <v>10</v>
      </c>
      <c r="C28" s="58" t="s">
        <v>0</v>
      </c>
      <c r="D28" s="11"/>
      <c r="E28" s="11"/>
      <c r="F28" s="11"/>
      <c r="G28" s="19">
        <v>4032</v>
      </c>
      <c r="H28" s="20"/>
      <c r="I28" s="20">
        <v>4032</v>
      </c>
      <c r="J28" s="13">
        <f>K28+L28</f>
        <v>4225.5</v>
      </c>
      <c r="K28" s="13"/>
      <c r="L28" s="13">
        <v>4225.5</v>
      </c>
      <c r="M28" s="13" t="e">
        <f>N28+O28</f>
        <v>#REF!</v>
      </c>
      <c r="N28" s="13" t="e">
        <f>SUM(#REF!)</f>
        <v>#REF!</v>
      </c>
      <c r="O28" s="13">
        <v>1914.5</v>
      </c>
      <c r="P28" s="13">
        <f>SUM(Q28:S28)</f>
        <v>45</v>
      </c>
      <c r="Q28" s="13">
        <v>0</v>
      </c>
      <c r="R28" s="13">
        <v>0</v>
      </c>
      <c r="S28" s="13">
        <v>45</v>
      </c>
      <c r="T28" s="32">
        <f t="shared" si="0"/>
        <v>45</v>
      </c>
      <c r="U28" s="32"/>
      <c r="V28" s="32"/>
      <c r="W28" s="48">
        <f>S28</f>
        <v>45</v>
      </c>
    </row>
    <row r="29" spans="1:23" ht="15.75">
      <c r="A29" s="79" t="s">
        <v>32</v>
      </c>
      <c r="B29" s="80"/>
      <c r="C29" s="68"/>
      <c r="D29" s="15"/>
      <c r="E29" s="15"/>
      <c r="F29" s="15"/>
      <c r="G29" s="22" t="e">
        <f>#REF!+#REF!</f>
        <v>#REF!</v>
      </c>
      <c r="H29" s="22" t="e">
        <f>#REF!+#REF!</f>
        <v>#REF!</v>
      </c>
      <c r="I29" s="16" t="e">
        <f>#REF!+#REF!</f>
        <v>#REF!</v>
      </c>
      <c r="J29" s="17" t="e">
        <f>#REF!+#REF!</f>
        <v>#REF!</v>
      </c>
      <c r="K29" s="17" t="e">
        <f>#REF!+#REF!</f>
        <v>#REF!</v>
      </c>
      <c r="L29" s="17" t="e">
        <f>#REF!+#REF!</f>
        <v>#REF!</v>
      </c>
      <c r="M29" s="17" t="e">
        <f>#REF!+#REF!</f>
        <v>#REF!</v>
      </c>
      <c r="N29" s="17" t="e">
        <f>#REF!+#REF!</f>
        <v>#REF!</v>
      </c>
      <c r="O29" s="17" t="e">
        <f>#REF!+#REF!</f>
        <v>#REF!</v>
      </c>
      <c r="P29" s="33">
        <f aca="true" t="shared" si="5" ref="P29:W29">SUM(P25:P28)</f>
        <v>2935</v>
      </c>
      <c r="Q29" s="33">
        <f t="shared" si="5"/>
        <v>2790</v>
      </c>
      <c r="R29" s="33">
        <f t="shared" si="5"/>
        <v>0</v>
      </c>
      <c r="S29" s="33">
        <f t="shared" si="5"/>
        <v>145</v>
      </c>
      <c r="T29" s="33">
        <f t="shared" si="5"/>
        <v>3035</v>
      </c>
      <c r="U29" s="33">
        <f t="shared" si="5"/>
        <v>2790</v>
      </c>
      <c r="V29" s="33">
        <f t="shared" si="5"/>
        <v>0</v>
      </c>
      <c r="W29" s="33">
        <f t="shared" si="5"/>
        <v>245</v>
      </c>
    </row>
    <row r="30" spans="1:23" s="75" customFormat="1" ht="12.75">
      <c r="A30" s="73"/>
      <c r="B30" s="63" t="s">
        <v>33</v>
      </c>
      <c r="C30" s="63"/>
      <c r="D30" s="74"/>
      <c r="E30" s="74"/>
      <c r="F30" s="74"/>
      <c r="G30" s="74"/>
      <c r="H30" s="74"/>
      <c r="I30" s="74"/>
      <c r="J30" s="72"/>
      <c r="K30" s="72"/>
      <c r="L30" s="72"/>
      <c r="M30" s="72"/>
      <c r="N30" s="72"/>
      <c r="O30" s="72"/>
      <c r="P30" s="72">
        <f>P12+P29+P24</f>
        <v>-34364.383</v>
      </c>
      <c r="Q30" s="72">
        <f aca="true" t="shared" si="6" ref="Q30:W30">Q12+Q29+Q24</f>
        <v>-8941.4</v>
      </c>
      <c r="R30" s="72">
        <f t="shared" si="6"/>
        <v>-25484.8</v>
      </c>
      <c r="S30" s="72">
        <f t="shared" si="6"/>
        <v>61.81699999999999</v>
      </c>
      <c r="T30" s="72">
        <f t="shared" si="6"/>
        <v>20633.1</v>
      </c>
      <c r="U30" s="72">
        <f t="shared" si="6"/>
        <v>2790</v>
      </c>
      <c r="V30" s="72">
        <f t="shared" si="6"/>
        <v>17598.1</v>
      </c>
      <c r="W30" s="72">
        <f t="shared" si="6"/>
        <v>245</v>
      </c>
    </row>
    <row r="31" spans="1:22" ht="12.75">
      <c r="A31" s="1"/>
      <c r="B31" s="61"/>
      <c r="C31" s="6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2.75">
      <c r="A32" s="1"/>
      <c r="B32" s="61"/>
      <c r="C32" s="6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2.75">
      <c r="A33" s="1"/>
      <c r="B33" s="61"/>
      <c r="C33" s="6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3:22" ht="12.75">
      <c r="C34" s="6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3:22" ht="12.75">
      <c r="C35" s="6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3:22" ht="12.75">
      <c r="C36" s="6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0:22" ht="12.75"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0:22" ht="12.75"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0:22" ht="12.75"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0:22" ht="12.75"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0:22" ht="12.75"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0:22" ht="12.75"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0:22" ht="12.75"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0:22" ht="12.75"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2:22" ht="15">
      <c r="B45" s="110"/>
      <c r="C45" s="111"/>
      <c r="D45" s="111"/>
      <c r="E45" s="111"/>
      <c r="F45" s="112"/>
      <c r="G45" s="11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0:22" ht="12.75"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0:22" ht="12.75"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</sheetData>
  <sheetProtection/>
  <mergeCells count="30">
    <mergeCell ref="T3:W3"/>
    <mergeCell ref="B45:G45"/>
    <mergeCell ref="T6:W6"/>
    <mergeCell ref="D7:D8"/>
    <mergeCell ref="E7:E8"/>
    <mergeCell ref="M7:M8"/>
    <mergeCell ref="A29:B29"/>
    <mergeCell ref="A9:A11"/>
    <mergeCell ref="D6:F6"/>
    <mergeCell ref="H7:I7"/>
    <mergeCell ref="A4:V4"/>
    <mergeCell ref="J6:L6"/>
    <mergeCell ref="M6:O6"/>
    <mergeCell ref="G6:I6"/>
    <mergeCell ref="A6:A8"/>
    <mergeCell ref="N7:O7"/>
    <mergeCell ref="K7:L7"/>
    <mergeCell ref="P6:S6"/>
    <mergeCell ref="P7:P8"/>
    <mergeCell ref="T7:T8"/>
    <mergeCell ref="J7:J8"/>
    <mergeCell ref="A25:A28"/>
    <mergeCell ref="A12:B12"/>
    <mergeCell ref="C6:C8"/>
    <mergeCell ref="B6:B8"/>
    <mergeCell ref="F7:F8"/>
    <mergeCell ref="G7:G8"/>
    <mergeCell ref="A13:A18"/>
    <mergeCell ref="A19:A23"/>
    <mergeCell ref="A24:B24"/>
  </mergeCells>
  <printOptions/>
  <pageMargins left="0" right="0" top="0.7874015748031497" bottom="0.1968503937007874" header="0.31496062992125984" footer="0.31496062992125984"/>
  <pageSetup firstPageNumber="32" useFirstPageNumber="1" fitToHeight="2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1"/>
  <sheetViews>
    <sheetView view="pageBreakPreview" zoomScale="60" zoomScaleNormal="75" zoomScalePageLayoutView="0" workbookViewId="0" topLeftCell="P1">
      <selection activeCell="X9" sqref="X9"/>
    </sheetView>
  </sheetViews>
  <sheetFormatPr defaultColWidth="9.00390625" defaultRowHeight="12.75"/>
  <cols>
    <col min="1" max="1" width="27.875" style="0" customWidth="1"/>
    <col min="2" max="2" width="42.25390625" style="69" customWidth="1"/>
    <col min="3" max="3" width="69.125" style="69" customWidth="1"/>
    <col min="4" max="4" width="0.2421875" style="0" hidden="1" customWidth="1"/>
    <col min="5" max="6" width="8.875" style="0" hidden="1" customWidth="1"/>
    <col min="7" max="7" width="16.125" style="0" hidden="1" customWidth="1"/>
    <col min="8" max="8" width="8.875" style="0" hidden="1" customWidth="1"/>
    <col min="9" max="9" width="16.875" style="0" hidden="1" customWidth="1"/>
    <col min="10" max="10" width="21.125" style="0" hidden="1" customWidth="1"/>
    <col min="11" max="11" width="18.625" style="0" hidden="1" customWidth="1"/>
    <col min="12" max="12" width="17.75390625" style="0" hidden="1" customWidth="1"/>
    <col min="13" max="13" width="19.875" style="0" hidden="1" customWidth="1"/>
    <col min="14" max="14" width="21.75390625" style="0" hidden="1" customWidth="1"/>
    <col min="15" max="15" width="17.75390625" style="0" hidden="1" customWidth="1"/>
    <col min="16" max="16" width="17.75390625" style="0" customWidth="1"/>
    <col min="17" max="17" width="16.25390625" style="0" customWidth="1"/>
    <col min="18" max="18" width="15.25390625" style="0" customWidth="1"/>
    <col min="19" max="19" width="12.00390625" style="0" customWidth="1"/>
    <col min="20" max="20" width="16.25390625" style="27" customWidth="1"/>
    <col min="21" max="21" width="14.875" style="27" customWidth="1"/>
    <col min="22" max="22" width="15.25390625" style="27" customWidth="1"/>
    <col min="23" max="23" width="16.00390625" style="27" customWidth="1"/>
    <col min="24" max="24" width="16.25390625" style="25" customWidth="1"/>
    <col min="25" max="25" width="14.875" style="25" customWidth="1"/>
    <col min="26" max="26" width="15.25390625" style="25" customWidth="1"/>
    <col min="27" max="27" width="12.875" style="25" customWidth="1"/>
  </cols>
  <sheetData>
    <row r="1" spans="1:39" ht="15.75">
      <c r="A1" s="6"/>
      <c r="B1" s="6"/>
      <c r="C1" s="6"/>
      <c r="D1" s="31"/>
      <c r="E1" s="31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9"/>
    </row>
    <row r="2" spans="1:39" ht="21" customHeight="1">
      <c r="A2" s="6"/>
      <c r="B2" s="6"/>
      <c r="C2" s="6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X2" s="121" t="s">
        <v>34</v>
      </c>
      <c r="Y2" s="121"/>
      <c r="Z2" s="121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9"/>
    </row>
    <row r="3" spans="1:39" ht="63.75" customHeight="1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23"/>
      <c r="U3" s="123"/>
      <c r="V3" s="123"/>
      <c r="W3" s="123"/>
      <c r="X3" s="109" t="s">
        <v>35</v>
      </c>
      <c r="Y3" s="120"/>
      <c r="Z3" s="120"/>
      <c r="AA3" s="120"/>
      <c r="AB3" s="40"/>
      <c r="AC3" s="40"/>
      <c r="AD3" s="40"/>
      <c r="AE3" s="40"/>
      <c r="AF3" s="40"/>
      <c r="AG3" s="40"/>
      <c r="AH3" s="40"/>
      <c r="AI3" s="40"/>
      <c r="AJ3" s="37"/>
      <c r="AK3" s="37"/>
      <c r="AL3" s="37"/>
      <c r="AM3" s="37"/>
    </row>
    <row r="4" spans="1:27" ht="43.5" customHeight="1">
      <c r="A4" s="94" t="s">
        <v>36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X4" s="27"/>
      <c r="Y4" s="27"/>
      <c r="Z4" s="27"/>
      <c r="AA4" s="27"/>
    </row>
    <row r="5" spans="1:27" ht="19.5" customHeight="1">
      <c r="A5" s="6"/>
      <c r="B5" s="6"/>
      <c r="C5" s="6"/>
      <c r="D5" s="7"/>
      <c r="E5" s="7"/>
      <c r="F5" s="7"/>
      <c r="G5" s="7"/>
      <c r="H5" s="7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28"/>
      <c r="U5" s="124"/>
      <c r="V5" s="124"/>
      <c r="X5" s="28"/>
      <c r="Y5" s="27"/>
      <c r="Z5" s="46"/>
      <c r="AA5" s="46" t="s">
        <v>14</v>
      </c>
    </row>
    <row r="6" spans="1:27" ht="13.5" customHeight="1">
      <c r="A6" s="101" t="s">
        <v>12</v>
      </c>
      <c r="B6" s="101" t="s">
        <v>1</v>
      </c>
      <c r="C6" s="101" t="s">
        <v>16</v>
      </c>
      <c r="D6" s="113" t="s">
        <v>5</v>
      </c>
      <c r="E6" s="114"/>
      <c r="F6" s="115"/>
      <c r="G6" s="98" t="s">
        <v>11</v>
      </c>
      <c r="H6" s="99"/>
      <c r="I6" s="100"/>
      <c r="J6" s="95" t="s">
        <v>19</v>
      </c>
      <c r="K6" s="96"/>
      <c r="L6" s="97"/>
      <c r="M6" s="95" t="s">
        <v>18</v>
      </c>
      <c r="N6" s="96"/>
      <c r="O6" s="97"/>
      <c r="P6" s="104" t="s">
        <v>45</v>
      </c>
      <c r="Q6" s="105"/>
      <c r="R6" s="105"/>
      <c r="S6" s="106"/>
      <c r="T6" s="104" t="s">
        <v>73</v>
      </c>
      <c r="U6" s="105"/>
      <c r="V6" s="105"/>
      <c r="W6" s="106"/>
      <c r="X6" s="104" t="s">
        <v>39</v>
      </c>
      <c r="Y6" s="105"/>
      <c r="Z6" s="105"/>
      <c r="AA6" s="106"/>
    </row>
    <row r="7" spans="1:27" ht="13.5" customHeight="1">
      <c r="A7" s="102"/>
      <c r="B7" s="118"/>
      <c r="C7" s="116"/>
      <c r="D7" s="86" t="s">
        <v>4</v>
      </c>
      <c r="E7" s="86" t="s">
        <v>2</v>
      </c>
      <c r="F7" s="86" t="s">
        <v>3</v>
      </c>
      <c r="G7" s="88" t="s">
        <v>6</v>
      </c>
      <c r="H7" s="98" t="s">
        <v>9</v>
      </c>
      <c r="I7" s="100"/>
      <c r="J7" s="76" t="s">
        <v>6</v>
      </c>
      <c r="K7" s="95" t="s">
        <v>9</v>
      </c>
      <c r="L7" s="97"/>
      <c r="M7" s="76" t="s">
        <v>6</v>
      </c>
      <c r="N7" s="95" t="s">
        <v>9</v>
      </c>
      <c r="O7" s="97"/>
      <c r="P7" s="107" t="s">
        <v>6</v>
      </c>
      <c r="Q7" s="34" t="s">
        <v>9</v>
      </c>
      <c r="R7" s="34"/>
      <c r="S7" s="35"/>
      <c r="T7" s="107" t="s">
        <v>6</v>
      </c>
      <c r="U7" s="34" t="s">
        <v>9</v>
      </c>
      <c r="V7" s="34"/>
      <c r="W7" s="35"/>
      <c r="X7" s="107" t="s">
        <v>6</v>
      </c>
      <c r="Y7" s="34" t="s">
        <v>9</v>
      </c>
      <c r="Z7" s="34"/>
      <c r="AA7" s="35"/>
    </row>
    <row r="8" spans="1:27" ht="46.5" customHeight="1">
      <c r="A8" s="103"/>
      <c r="B8" s="119"/>
      <c r="C8" s="117"/>
      <c r="D8" s="87"/>
      <c r="E8" s="87"/>
      <c r="F8" s="87"/>
      <c r="G8" s="89"/>
      <c r="H8" s="8" t="s">
        <v>7</v>
      </c>
      <c r="I8" s="9" t="s">
        <v>8</v>
      </c>
      <c r="J8" s="77"/>
      <c r="K8" s="4" t="s">
        <v>17</v>
      </c>
      <c r="L8" s="4" t="s">
        <v>15</v>
      </c>
      <c r="M8" s="77"/>
      <c r="N8" s="4" t="s">
        <v>17</v>
      </c>
      <c r="O8" s="4" t="s">
        <v>15</v>
      </c>
      <c r="P8" s="108"/>
      <c r="Q8" s="29" t="s">
        <v>17</v>
      </c>
      <c r="R8" s="29" t="s">
        <v>15</v>
      </c>
      <c r="S8" s="29" t="s">
        <v>22</v>
      </c>
      <c r="T8" s="108"/>
      <c r="U8" s="29" t="s">
        <v>17</v>
      </c>
      <c r="V8" s="29" t="s">
        <v>15</v>
      </c>
      <c r="W8" s="29" t="s">
        <v>22</v>
      </c>
      <c r="X8" s="108"/>
      <c r="Y8" s="29" t="s">
        <v>17</v>
      </c>
      <c r="Z8" s="29" t="s">
        <v>15</v>
      </c>
      <c r="AA8" s="29" t="s">
        <v>22</v>
      </c>
    </row>
    <row r="9" spans="1:27" ht="165" customHeight="1">
      <c r="A9" s="76" t="s">
        <v>20</v>
      </c>
      <c r="B9" s="14" t="s">
        <v>25</v>
      </c>
      <c r="C9" s="10" t="s">
        <v>26</v>
      </c>
      <c r="D9" s="11"/>
      <c r="E9" s="11"/>
      <c r="F9" s="11"/>
      <c r="G9" s="12"/>
      <c r="H9" s="11"/>
      <c r="I9" s="12"/>
      <c r="J9" s="13"/>
      <c r="K9" s="13"/>
      <c r="L9" s="13"/>
      <c r="M9" s="13"/>
      <c r="N9" s="13"/>
      <c r="O9" s="13"/>
      <c r="P9" s="13">
        <f>SUM(Q9:S9)</f>
        <v>2714.9</v>
      </c>
      <c r="Q9" s="13"/>
      <c r="R9" s="13">
        <v>2714.9</v>
      </c>
      <c r="S9" s="13"/>
      <c r="T9" s="32">
        <f aca="true" t="shared" si="0" ref="T9:T18">SUM(U9:W9)</f>
        <v>12793.5</v>
      </c>
      <c r="U9" s="32"/>
      <c r="V9" s="32">
        <v>12793.5</v>
      </c>
      <c r="W9" s="35"/>
      <c r="X9" s="32">
        <f aca="true" t="shared" si="1" ref="X9:X27">SUM(Y9:AA9)</f>
        <v>12793.5</v>
      </c>
      <c r="Y9" s="32"/>
      <c r="Z9" s="32">
        <v>12793.5</v>
      </c>
      <c r="AA9" s="35"/>
    </row>
    <row r="10" spans="1:27" ht="110.25">
      <c r="A10" s="78"/>
      <c r="B10" s="21" t="s">
        <v>13</v>
      </c>
      <c r="C10" s="21" t="s">
        <v>24</v>
      </c>
      <c r="D10" s="11"/>
      <c r="E10" s="11"/>
      <c r="F10" s="11"/>
      <c r="G10" s="19">
        <v>5320</v>
      </c>
      <c r="H10" s="20"/>
      <c r="I10" s="20">
        <v>5320</v>
      </c>
      <c r="J10" s="13">
        <f>K10+L10</f>
        <v>76879.2</v>
      </c>
      <c r="K10" s="13"/>
      <c r="L10" s="13">
        <v>76879.2</v>
      </c>
      <c r="M10" s="13" t="e">
        <f>N10+O10</f>
        <v>#REF!</v>
      </c>
      <c r="N10" s="13" t="e">
        <f>SUM(#REF!)</f>
        <v>#REF!</v>
      </c>
      <c r="O10" s="13">
        <v>0</v>
      </c>
      <c r="P10" s="13">
        <f>SUM(Q10:S10)</f>
        <v>-2556</v>
      </c>
      <c r="Q10" s="13"/>
      <c r="R10" s="13">
        <v>-2556</v>
      </c>
      <c r="S10" s="13"/>
      <c r="T10" s="32">
        <f t="shared" si="0"/>
        <v>3432</v>
      </c>
      <c r="U10" s="32"/>
      <c r="V10" s="32">
        <v>3432</v>
      </c>
      <c r="W10" s="35"/>
      <c r="X10" s="32">
        <f t="shared" si="1"/>
        <v>3432</v>
      </c>
      <c r="Y10" s="32"/>
      <c r="Z10" s="32">
        <v>3432</v>
      </c>
      <c r="AA10" s="35"/>
    </row>
    <row r="11" spans="1:27" ht="94.5">
      <c r="A11" s="77"/>
      <c r="B11" s="21" t="s">
        <v>27</v>
      </c>
      <c r="C11" s="21" t="s">
        <v>28</v>
      </c>
      <c r="D11" s="11"/>
      <c r="E11" s="11"/>
      <c r="F11" s="11"/>
      <c r="G11" s="19"/>
      <c r="H11" s="20"/>
      <c r="I11" s="20"/>
      <c r="J11" s="13"/>
      <c r="K11" s="13"/>
      <c r="L11" s="13"/>
      <c r="M11" s="13"/>
      <c r="N11" s="13"/>
      <c r="O11" s="13"/>
      <c r="P11" s="13">
        <f>SUM(Q11:S11)</f>
        <v>-973.5</v>
      </c>
      <c r="Q11" s="13"/>
      <c r="R11" s="13">
        <v>-973.5</v>
      </c>
      <c r="S11" s="13"/>
      <c r="T11" s="32">
        <f t="shared" si="0"/>
        <v>1372.6</v>
      </c>
      <c r="U11" s="32"/>
      <c r="V11" s="32">
        <v>1372.6</v>
      </c>
      <c r="W11" s="35"/>
      <c r="X11" s="32">
        <f t="shared" si="1"/>
        <v>1372.6</v>
      </c>
      <c r="Y11" s="32"/>
      <c r="Z11" s="32">
        <v>1372.6</v>
      </c>
      <c r="AA11" s="35"/>
    </row>
    <row r="12" spans="1:27" s="24" customFormat="1" ht="15.75">
      <c r="A12" s="79" t="s">
        <v>21</v>
      </c>
      <c r="B12" s="80"/>
      <c r="C12" s="3"/>
      <c r="D12" s="15"/>
      <c r="E12" s="15"/>
      <c r="F12" s="15"/>
      <c r="G12" s="16" t="e">
        <f>SUM(#REF!)</f>
        <v>#REF!</v>
      </c>
      <c r="H12" s="15"/>
      <c r="I12" s="16" t="e">
        <f>SUM(#REF!)</f>
        <v>#REF!</v>
      </c>
      <c r="J12" s="17" t="e">
        <f>SUM(#REF!)</f>
        <v>#REF!</v>
      </c>
      <c r="K12" s="17"/>
      <c r="L12" s="17" t="e">
        <f>SUM(#REF!)</f>
        <v>#REF!</v>
      </c>
      <c r="M12" s="17" t="e">
        <f>N12+O12</f>
        <v>#REF!</v>
      </c>
      <c r="N12" s="17" t="e">
        <f>SUM(#REF!)</f>
        <v>#REF!</v>
      </c>
      <c r="O12" s="17" t="e">
        <f>SUM(#REF!)</f>
        <v>#REF!</v>
      </c>
      <c r="P12" s="33">
        <f>SUM(P9:P11)</f>
        <v>-814.5999999999999</v>
      </c>
      <c r="Q12" s="33">
        <f>SUM(Q9:Q11)</f>
        <v>0</v>
      </c>
      <c r="R12" s="33">
        <f>SUM(R9:R11)</f>
        <v>-814.5999999999999</v>
      </c>
      <c r="S12" s="33">
        <f>SUM(S9:S11)</f>
        <v>0</v>
      </c>
      <c r="T12" s="33">
        <f t="shared" si="0"/>
        <v>17598.1</v>
      </c>
      <c r="U12" s="33"/>
      <c r="V12" s="33">
        <f>SUM(V9:V11)</f>
        <v>17598.1</v>
      </c>
      <c r="W12" s="36"/>
      <c r="X12" s="33">
        <f t="shared" si="1"/>
        <v>17598.1</v>
      </c>
      <c r="Y12" s="33"/>
      <c r="Z12" s="33">
        <f>SUM(Z9:Z11)</f>
        <v>17598.1</v>
      </c>
      <c r="AA12" s="36"/>
    </row>
    <row r="13" spans="1:27" s="24" customFormat="1" ht="31.5">
      <c r="A13" s="76" t="s">
        <v>46</v>
      </c>
      <c r="B13" s="49" t="s">
        <v>47</v>
      </c>
      <c r="C13" s="21" t="s">
        <v>48</v>
      </c>
      <c r="D13" s="15"/>
      <c r="E13" s="15"/>
      <c r="F13" s="15"/>
      <c r="G13" s="16"/>
      <c r="H13" s="15"/>
      <c r="I13" s="16"/>
      <c r="J13" s="17"/>
      <c r="K13" s="17"/>
      <c r="L13" s="17"/>
      <c r="M13" s="17"/>
      <c r="N13" s="17"/>
      <c r="O13" s="17"/>
      <c r="P13" s="32">
        <f aca="true" t="shared" si="2" ref="P13:P18">SUM(Q13:S13)</f>
        <v>-327</v>
      </c>
      <c r="Q13" s="32"/>
      <c r="R13" s="32">
        <v>-327</v>
      </c>
      <c r="S13" s="35"/>
      <c r="T13" s="32">
        <f t="shared" si="0"/>
        <v>0</v>
      </c>
      <c r="U13" s="32"/>
      <c r="V13" s="32"/>
      <c r="W13" s="35"/>
      <c r="X13" s="32">
        <f t="shared" si="1"/>
        <v>0</v>
      </c>
      <c r="Y13" s="33"/>
      <c r="Z13" s="33"/>
      <c r="AA13" s="36"/>
    </row>
    <row r="14" spans="1:27" s="24" customFormat="1" ht="47.25">
      <c r="A14" s="90"/>
      <c r="B14" s="49" t="s">
        <v>52</v>
      </c>
      <c r="C14" s="21" t="s">
        <v>53</v>
      </c>
      <c r="D14" s="15"/>
      <c r="E14" s="15"/>
      <c r="F14" s="15"/>
      <c r="G14" s="16"/>
      <c r="H14" s="15"/>
      <c r="I14" s="16"/>
      <c r="J14" s="17"/>
      <c r="K14" s="17"/>
      <c r="L14" s="17"/>
      <c r="M14" s="17"/>
      <c r="N14" s="17"/>
      <c r="O14" s="17"/>
      <c r="P14" s="32">
        <f t="shared" si="2"/>
        <v>-10053.8</v>
      </c>
      <c r="Q14" s="32"/>
      <c r="R14" s="32">
        <v>-10053.8</v>
      </c>
      <c r="S14" s="35"/>
      <c r="T14" s="32">
        <f t="shared" si="0"/>
        <v>0</v>
      </c>
      <c r="U14" s="32"/>
      <c r="V14" s="32"/>
      <c r="W14" s="35"/>
      <c r="X14" s="32">
        <f t="shared" si="1"/>
        <v>0</v>
      </c>
      <c r="Y14" s="33"/>
      <c r="Z14" s="33"/>
      <c r="AA14" s="36"/>
    </row>
    <row r="15" spans="1:27" s="24" customFormat="1" ht="47.25">
      <c r="A15" s="90"/>
      <c r="B15" s="21" t="s">
        <v>55</v>
      </c>
      <c r="C15" s="21" t="s">
        <v>56</v>
      </c>
      <c r="D15" s="15"/>
      <c r="E15" s="15"/>
      <c r="F15" s="15"/>
      <c r="G15" s="16"/>
      <c r="H15" s="15"/>
      <c r="I15" s="16"/>
      <c r="J15" s="17"/>
      <c r="K15" s="17"/>
      <c r="L15" s="17"/>
      <c r="M15" s="17"/>
      <c r="N15" s="17"/>
      <c r="O15" s="17"/>
      <c r="P15" s="32">
        <f t="shared" si="2"/>
        <v>-1096</v>
      </c>
      <c r="Q15" s="32"/>
      <c r="R15" s="32">
        <v>-1096</v>
      </c>
      <c r="S15" s="35"/>
      <c r="T15" s="32">
        <f t="shared" si="0"/>
        <v>0</v>
      </c>
      <c r="U15" s="32"/>
      <c r="V15" s="32"/>
      <c r="W15" s="35"/>
      <c r="X15" s="32">
        <f t="shared" si="1"/>
        <v>0</v>
      </c>
      <c r="Y15" s="33"/>
      <c r="Z15" s="33"/>
      <c r="AA15" s="36"/>
    </row>
    <row r="16" spans="1:27" s="24" customFormat="1" ht="31.5">
      <c r="A16" s="90"/>
      <c r="B16" s="21" t="s">
        <v>57</v>
      </c>
      <c r="C16" s="21" t="s">
        <v>58</v>
      </c>
      <c r="D16" s="15"/>
      <c r="E16" s="15"/>
      <c r="F16" s="15"/>
      <c r="G16" s="16"/>
      <c r="H16" s="15"/>
      <c r="I16" s="16"/>
      <c r="J16" s="17"/>
      <c r="K16" s="17"/>
      <c r="L16" s="17"/>
      <c r="M16" s="17"/>
      <c r="N16" s="17"/>
      <c r="O16" s="17"/>
      <c r="P16" s="32">
        <f t="shared" si="2"/>
        <v>-3762</v>
      </c>
      <c r="Q16" s="32"/>
      <c r="R16" s="32">
        <v>-3762</v>
      </c>
      <c r="S16" s="35"/>
      <c r="T16" s="32">
        <f t="shared" si="0"/>
        <v>0</v>
      </c>
      <c r="U16" s="32"/>
      <c r="V16" s="32"/>
      <c r="W16" s="35"/>
      <c r="X16" s="32">
        <f t="shared" si="1"/>
        <v>0</v>
      </c>
      <c r="Y16" s="33"/>
      <c r="Z16" s="33"/>
      <c r="AA16" s="36"/>
    </row>
    <row r="17" spans="1:27" s="24" customFormat="1" ht="31.5">
      <c r="A17" s="90"/>
      <c r="B17" s="21" t="s">
        <v>10</v>
      </c>
      <c r="C17" s="21" t="s">
        <v>0</v>
      </c>
      <c r="D17" s="15"/>
      <c r="E17" s="15"/>
      <c r="F17" s="15"/>
      <c r="G17" s="16"/>
      <c r="H17" s="15"/>
      <c r="I17" s="16"/>
      <c r="J17" s="17"/>
      <c r="K17" s="17"/>
      <c r="L17" s="17"/>
      <c r="M17" s="17"/>
      <c r="N17" s="17"/>
      <c r="O17" s="17"/>
      <c r="P17" s="32">
        <f t="shared" si="2"/>
        <v>-1685.287</v>
      </c>
      <c r="Q17" s="32"/>
      <c r="R17" s="32">
        <v>-1540</v>
      </c>
      <c r="S17" s="50">
        <v>-145.287</v>
      </c>
      <c r="T17" s="32">
        <f t="shared" si="0"/>
        <v>0</v>
      </c>
      <c r="U17" s="32"/>
      <c r="V17" s="32"/>
      <c r="W17" s="50"/>
      <c r="X17" s="32">
        <f t="shared" si="1"/>
        <v>0</v>
      </c>
      <c r="Y17" s="33"/>
      <c r="Z17" s="33"/>
      <c r="AA17" s="36"/>
    </row>
    <row r="18" spans="1:27" s="24" customFormat="1" ht="47.25">
      <c r="A18" s="91"/>
      <c r="B18" s="21" t="s">
        <v>59</v>
      </c>
      <c r="C18" s="21" t="s">
        <v>60</v>
      </c>
      <c r="D18" s="15"/>
      <c r="E18" s="15"/>
      <c r="F18" s="15"/>
      <c r="G18" s="16"/>
      <c r="H18" s="15"/>
      <c r="I18" s="16"/>
      <c r="J18" s="17"/>
      <c r="K18" s="17"/>
      <c r="L18" s="17"/>
      <c r="M18" s="17"/>
      <c r="N18" s="17"/>
      <c r="O18" s="17"/>
      <c r="P18" s="32">
        <f t="shared" si="2"/>
        <v>-4350</v>
      </c>
      <c r="Q18" s="32"/>
      <c r="R18" s="32">
        <v>-4350</v>
      </c>
      <c r="S18" s="35"/>
      <c r="T18" s="32">
        <f t="shared" si="0"/>
        <v>0</v>
      </c>
      <c r="U18" s="32"/>
      <c r="V18" s="32"/>
      <c r="W18" s="35"/>
      <c r="X18" s="32">
        <f t="shared" si="1"/>
        <v>0</v>
      </c>
      <c r="Y18" s="33"/>
      <c r="Z18" s="33"/>
      <c r="AA18" s="36"/>
    </row>
    <row r="19" spans="1:27" s="24" customFormat="1" ht="63">
      <c r="A19" s="76" t="s">
        <v>46</v>
      </c>
      <c r="B19" s="21" t="s">
        <v>61</v>
      </c>
      <c r="C19" s="21" t="s">
        <v>62</v>
      </c>
      <c r="D19" s="15"/>
      <c r="E19" s="15"/>
      <c r="F19" s="15"/>
      <c r="G19" s="16"/>
      <c r="H19" s="15"/>
      <c r="I19" s="16"/>
      <c r="J19" s="17"/>
      <c r="K19" s="17"/>
      <c r="L19" s="17"/>
      <c r="M19" s="17"/>
      <c r="N19" s="17"/>
      <c r="O19" s="17"/>
      <c r="P19" s="32">
        <f>SUM(Q19:S19)</f>
        <v>-256</v>
      </c>
      <c r="Q19" s="32"/>
      <c r="R19" s="32">
        <v>-256</v>
      </c>
      <c r="S19" s="51"/>
      <c r="T19" s="32">
        <f>SUM(U19:W19)</f>
        <v>0</v>
      </c>
      <c r="U19" s="32"/>
      <c r="V19" s="32"/>
      <c r="W19" s="51"/>
      <c r="X19" s="32">
        <f t="shared" si="1"/>
        <v>0</v>
      </c>
      <c r="Y19" s="33"/>
      <c r="Z19" s="33"/>
      <c r="AA19" s="36"/>
    </row>
    <row r="20" spans="1:27" s="24" customFormat="1" ht="63">
      <c r="A20" s="90"/>
      <c r="B20" s="21" t="s">
        <v>63</v>
      </c>
      <c r="C20" s="21" t="s">
        <v>64</v>
      </c>
      <c r="D20" s="15"/>
      <c r="E20" s="15"/>
      <c r="F20" s="15"/>
      <c r="G20" s="16"/>
      <c r="H20" s="15"/>
      <c r="I20" s="16"/>
      <c r="J20" s="17"/>
      <c r="K20" s="17"/>
      <c r="L20" s="17"/>
      <c r="M20" s="17"/>
      <c r="N20" s="17"/>
      <c r="O20" s="17"/>
      <c r="P20" s="32">
        <f>SUM(Q20:S20)</f>
        <v>-134</v>
      </c>
      <c r="Q20" s="32">
        <v>-134</v>
      </c>
      <c r="R20" s="32"/>
      <c r="S20" s="51"/>
      <c r="T20" s="32">
        <f>SUM(U20:W20)</f>
        <v>0</v>
      </c>
      <c r="U20" s="32"/>
      <c r="V20" s="32"/>
      <c r="W20" s="51"/>
      <c r="X20" s="32">
        <f t="shared" si="1"/>
        <v>0</v>
      </c>
      <c r="Y20" s="33"/>
      <c r="Z20" s="33"/>
      <c r="AA20" s="36"/>
    </row>
    <row r="21" spans="1:27" s="24" customFormat="1" ht="31.5">
      <c r="A21" s="90"/>
      <c r="B21" s="21" t="s">
        <v>65</v>
      </c>
      <c r="C21" s="21" t="s">
        <v>66</v>
      </c>
      <c r="D21" s="15"/>
      <c r="E21" s="15"/>
      <c r="F21" s="15"/>
      <c r="G21" s="16"/>
      <c r="H21" s="15"/>
      <c r="I21" s="16"/>
      <c r="J21" s="17"/>
      <c r="K21" s="17"/>
      <c r="L21" s="17"/>
      <c r="M21" s="17"/>
      <c r="N21" s="17"/>
      <c r="O21" s="17"/>
      <c r="P21" s="32">
        <f>SUM(Q21:S21)</f>
        <v>-7085</v>
      </c>
      <c r="Q21" s="32"/>
      <c r="R21" s="32">
        <v>-7085</v>
      </c>
      <c r="S21" s="35"/>
      <c r="T21" s="32">
        <f>SUM(U21:W21)</f>
        <v>0</v>
      </c>
      <c r="U21" s="32"/>
      <c r="V21" s="32"/>
      <c r="W21" s="35"/>
      <c r="X21" s="32">
        <f t="shared" si="1"/>
        <v>0</v>
      </c>
      <c r="Y21" s="33"/>
      <c r="Z21" s="33"/>
      <c r="AA21" s="36"/>
    </row>
    <row r="22" spans="1:27" s="24" customFormat="1" ht="378">
      <c r="A22" s="90"/>
      <c r="B22" s="21" t="s">
        <v>67</v>
      </c>
      <c r="C22" s="21" t="s">
        <v>68</v>
      </c>
      <c r="D22" s="15"/>
      <c r="E22" s="15"/>
      <c r="F22" s="15"/>
      <c r="G22" s="16"/>
      <c r="H22" s="15"/>
      <c r="I22" s="16"/>
      <c r="J22" s="17"/>
      <c r="K22" s="17"/>
      <c r="L22" s="17"/>
      <c r="M22" s="17"/>
      <c r="N22" s="17"/>
      <c r="O22" s="17"/>
      <c r="P22" s="32">
        <f>SUM(Q22:S22)</f>
        <v>-12484.9</v>
      </c>
      <c r="Q22" s="32">
        <v>-12484.9</v>
      </c>
      <c r="R22" s="32"/>
      <c r="S22" s="51"/>
      <c r="T22" s="32">
        <f>SUM(U22:W22)</f>
        <v>0</v>
      </c>
      <c r="U22" s="32"/>
      <c r="V22" s="32"/>
      <c r="W22" s="51"/>
      <c r="X22" s="32">
        <f t="shared" si="1"/>
        <v>0</v>
      </c>
      <c r="Y22" s="33"/>
      <c r="Z22" s="33"/>
      <c r="AA22" s="36"/>
    </row>
    <row r="23" spans="1:27" s="24" customFormat="1" ht="252">
      <c r="A23" s="91"/>
      <c r="B23" s="21" t="s">
        <v>69</v>
      </c>
      <c r="C23" s="21" t="s">
        <v>70</v>
      </c>
      <c r="D23" s="15"/>
      <c r="E23" s="15"/>
      <c r="F23" s="15"/>
      <c r="G23" s="16"/>
      <c r="H23" s="15"/>
      <c r="I23" s="16"/>
      <c r="J23" s="17"/>
      <c r="K23" s="17"/>
      <c r="L23" s="17"/>
      <c r="M23" s="17"/>
      <c r="N23" s="17"/>
      <c r="O23" s="17"/>
      <c r="P23" s="32">
        <f>SUM(Q23:S23)</f>
        <v>0</v>
      </c>
      <c r="Q23" s="32"/>
      <c r="R23" s="32"/>
      <c r="S23" s="35"/>
      <c r="T23" s="32">
        <f>SUM(U23:W23)</f>
        <v>0</v>
      </c>
      <c r="U23" s="32"/>
      <c r="V23" s="32"/>
      <c r="W23" s="35"/>
      <c r="X23" s="32">
        <f t="shared" si="1"/>
        <v>0</v>
      </c>
      <c r="Y23" s="33"/>
      <c r="Z23" s="33"/>
      <c r="AA23" s="36"/>
    </row>
    <row r="24" spans="1:27" s="24" customFormat="1" ht="15.75">
      <c r="A24" s="92" t="s">
        <v>71</v>
      </c>
      <c r="B24" s="93"/>
      <c r="C24" s="23"/>
      <c r="D24" s="15"/>
      <c r="E24" s="15"/>
      <c r="F24" s="15"/>
      <c r="G24" s="16"/>
      <c r="H24" s="15"/>
      <c r="I24" s="16"/>
      <c r="J24" s="17"/>
      <c r="K24" s="17"/>
      <c r="L24" s="17"/>
      <c r="M24" s="17"/>
      <c r="N24" s="17"/>
      <c r="O24" s="17"/>
      <c r="P24" s="53">
        <f>SUM(P13:P23)</f>
        <v>-41233.987</v>
      </c>
      <c r="Q24" s="33">
        <f>SUM(Q13:Q23)</f>
        <v>-12618.9</v>
      </c>
      <c r="R24" s="33">
        <f>SUM(R13:R23)</f>
        <v>-28469.8</v>
      </c>
      <c r="S24" s="53">
        <f>SUM(S13:S23)</f>
        <v>-145.287</v>
      </c>
      <c r="T24" s="53">
        <f aca="true" t="shared" si="3" ref="T24:AA24">SUM(T13:T23)</f>
        <v>0</v>
      </c>
      <c r="U24" s="33">
        <f t="shared" si="3"/>
        <v>0</v>
      </c>
      <c r="V24" s="33">
        <f t="shared" si="3"/>
        <v>0</v>
      </c>
      <c r="W24" s="53">
        <f t="shared" si="3"/>
        <v>0</v>
      </c>
      <c r="X24" s="53">
        <f t="shared" si="3"/>
        <v>0</v>
      </c>
      <c r="Y24" s="53">
        <f t="shared" si="3"/>
        <v>0</v>
      </c>
      <c r="Z24" s="53">
        <f t="shared" si="3"/>
        <v>0</v>
      </c>
      <c r="AA24" s="53">
        <f t="shared" si="3"/>
        <v>0</v>
      </c>
    </row>
    <row r="25" spans="1:27" ht="63">
      <c r="A25" s="76" t="s">
        <v>29</v>
      </c>
      <c r="B25" s="14" t="s">
        <v>30</v>
      </c>
      <c r="C25" s="10" t="s">
        <v>31</v>
      </c>
      <c r="D25" s="11"/>
      <c r="E25" s="11"/>
      <c r="F25" s="11"/>
      <c r="G25" s="12"/>
      <c r="H25" s="11"/>
      <c r="I25" s="12"/>
      <c r="J25" s="13"/>
      <c r="K25" s="13"/>
      <c r="L25" s="13"/>
      <c r="M25" s="13"/>
      <c r="N25" s="13"/>
      <c r="O25" s="13"/>
      <c r="P25" s="13">
        <f>SUM(Q25:S25)</f>
        <v>0</v>
      </c>
      <c r="Q25" s="13"/>
      <c r="R25" s="13"/>
      <c r="S25" s="13"/>
      <c r="T25" s="32">
        <f>SUM(U25:W25)</f>
        <v>100</v>
      </c>
      <c r="U25" s="32"/>
      <c r="V25" s="32"/>
      <c r="W25" s="41">
        <v>100</v>
      </c>
      <c r="X25" s="32">
        <f t="shared" si="1"/>
        <v>100</v>
      </c>
      <c r="Y25" s="32"/>
      <c r="Z25" s="32"/>
      <c r="AA25" s="41">
        <v>100</v>
      </c>
    </row>
    <row r="26" spans="1:27" ht="252">
      <c r="A26" s="78"/>
      <c r="B26" s="47" t="s">
        <v>41</v>
      </c>
      <c r="C26" s="47" t="s">
        <v>42</v>
      </c>
      <c r="D26" s="11"/>
      <c r="E26" s="11"/>
      <c r="F26" s="11"/>
      <c r="G26" s="12"/>
      <c r="H26" s="11"/>
      <c r="I26" s="12"/>
      <c r="J26" s="13"/>
      <c r="K26" s="13"/>
      <c r="L26" s="13"/>
      <c r="M26" s="13"/>
      <c r="N26" s="13"/>
      <c r="O26" s="13"/>
      <c r="P26" s="13">
        <f>SUM(Q26:S26)</f>
        <v>558</v>
      </c>
      <c r="Q26" s="13">
        <v>558</v>
      </c>
      <c r="R26" s="13"/>
      <c r="S26" s="13"/>
      <c r="T26" s="32">
        <f>SUM(U26:W26)</f>
        <v>558</v>
      </c>
      <c r="U26" s="32">
        <v>558</v>
      </c>
      <c r="V26" s="32"/>
      <c r="W26" s="41"/>
      <c r="X26" s="32">
        <f t="shared" si="1"/>
        <v>558</v>
      </c>
      <c r="Y26" s="32">
        <v>558</v>
      </c>
      <c r="Z26" s="32"/>
      <c r="AA26" s="41"/>
    </row>
    <row r="27" spans="1:27" ht="31.5">
      <c r="A27" s="78"/>
      <c r="B27" s="21" t="s">
        <v>10</v>
      </c>
      <c r="C27" s="21" t="s">
        <v>0</v>
      </c>
      <c r="D27" s="11"/>
      <c r="E27" s="11"/>
      <c r="F27" s="11"/>
      <c r="G27" s="19">
        <v>5320</v>
      </c>
      <c r="H27" s="20"/>
      <c r="I27" s="20">
        <v>5320</v>
      </c>
      <c r="J27" s="13">
        <f>K27+L27</f>
        <v>76879.2</v>
      </c>
      <c r="K27" s="13"/>
      <c r="L27" s="13">
        <v>76879.2</v>
      </c>
      <c r="M27" s="13" t="e">
        <f>N27+O27</f>
        <v>#REF!</v>
      </c>
      <c r="N27" s="13" t="e">
        <f>SUM(#REF!)</f>
        <v>#REF!</v>
      </c>
      <c r="O27" s="13">
        <v>0</v>
      </c>
      <c r="P27" s="13">
        <f>SUM(Q27:S27)</f>
        <v>45</v>
      </c>
      <c r="Q27" s="13"/>
      <c r="R27" s="13"/>
      <c r="S27" s="13">
        <v>45</v>
      </c>
      <c r="T27" s="32">
        <f>SUM(U27:W27)</f>
        <v>45</v>
      </c>
      <c r="U27" s="32"/>
      <c r="V27" s="32"/>
      <c r="W27" s="35">
        <v>45</v>
      </c>
      <c r="X27" s="32">
        <f t="shared" si="1"/>
        <v>45</v>
      </c>
      <c r="Y27" s="32"/>
      <c r="Z27" s="32"/>
      <c r="AA27" s="35">
        <v>45</v>
      </c>
    </row>
    <row r="28" spans="1:27" ht="15.75">
      <c r="A28" s="79" t="s">
        <v>32</v>
      </c>
      <c r="B28" s="80"/>
      <c r="C28" s="23"/>
      <c r="D28" s="15"/>
      <c r="E28" s="15"/>
      <c r="F28" s="15"/>
      <c r="G28" s="22" t="e">
        <f>#REF!+#REF!</f>
        <v>#REF!</v>
      </c>
      <c r="H28" s="22" t="e">
        <f>#REF!+#REF!</f>
        <v>#REF!</v>
      </c>
      <c r="I28" s="16" t="e">
        <f>#REF!+#REF!</f>
        <v>#REF!</v>
      </c>
      <c r="J28" s="17" t="e">
        <f>#REF!+#REF!</f>
        <v>#REF!</v>
      </c>
      <c r="K28" s="17" t="e">
        <f>#REF!+#REF!</f>
        <v>#REF!</v>
      </c>
      <c r="L28" s="17" t="e">
        <f>#REF!+#REF!</f>
        <v>#REF!</v>
      </c>
      <c r="M28" s="17" t="e">
        <f>#REF!+#REF!</f>
        <v>#REF!</v>
      </c>
      <c r="N28" s="17" t="e">
        <f>#REF!+#REF!</f>
        <v>#REF!</v>
      </c>
      <c r="O28" s="17" t="e">
        <f>#REF!+#REF!</f>
        <v>#REF!</v>
      </c>
      <c r="P28" s="33">
        <f>SUM(Q28:S28)</f>
        <v>603</v>
      </c>
      <c r="Q28" s="33">
        <f aca="true" t="shared" si="4" ref="Q28:AA28">SUM(Q25:Q27)</f>
        <v>558</v>
      </c>
      <c r="R28" s="33">
        <f t="shared" si="4"/>
        <v>0</v>
      </c>
      <c r="S28" s="33">
        <f t="shared" si="4"/>
        <v>45</v>
      </c>
      <c r="T28" s="33">
        <f t="shared" si="4"/>
        <v>703</v>
      </c>
      <c r="U28" s="33">
        <f t="shared" si="4"/>
        <v>558</v>
      </c>
      <c r="V28" s="33">
        <f t="shared" si="4"/>
        <v>0</v>
      </c>
      <c r="W28" s="33">
        <f>SUM(W25:W27)</f>
        <v>145</v>
      </c>
      <c r="X28" s="33">
        <f t="shared" si="4"/>
        <v>703</v>
      </c>
      <c r="Y28" s="33">
        <f t="shared" si="4"/>
        <v>558</v>
      </c>
      <c r="Z28" s="33">
        <f t="shared" si="4"/>
        <v>0</v>
      </c>
      <c r="AA28" s="33">
        <f t="shared" si="4"/>
        <v>145</v>
      </c>
    </row>
    <row r="29" spans="1:27" ht="15.75">
      <c r="A29" s="42"/>
      <c r="B29" s="42" t="s">
        <v>33</v>
      </c>
      <c r="C29" s="42"/>
      <c r="D29" s="9"/>
      <c r="E29" s="9"/>
      <c r="F29" s="9"/>
      <c r="G29" s="9"/>
      <c r="H29" s="9"/>
      <c r="I29" s="9"/>
      <c r="J29" s="43"/>
      <c r="K29" s="43"/>
      <c r="L29" s="43"/>
      <c r="M29" s="43"/>
      <c r="N29" s="43"/>
      <c r="O29" s="43"/>
      <c r="P29" s="43">
        <f aca="true" t="shared" si="5" ref="P29:AA29">P12+P28+P24</f>
        <v>-41445.587</v>
      </c>
      <c r="Q29" s="43">
        <f t="shared" si="5"/>
        <v>-12060.9</v>
      </c>
      <c r="R29" s="43">
        <f t="shared" si="5"/>
        <v>-29284.399999999998</v>
      </c>
      <c r="S29" s="43">
        <f t="shared" si="5"/>
        <v>-100.287</v>
      </c>
      <c r="T29" s="43">
        <f t="shared" si="5"/>
        <v>18301.1</v>
      </c>
      <c r="U29" s="43">
        <f t="shared" si="5"/>
        <v>558</v>
      </c>
      <c r="V29" s="43">
        <f t="shared" si="5"/>
        <v>17598.1</v>
      </c>
      <c r="W29" s="43">
        <f t="shared" si="5"/>
        <v>145</v>
      </c>
      <c r="X29" s="43">
        <f t="shared" si="5"/>
        <v>18301.1</v>
      </c>
      <c r="Y29" s="43">
        <f t="shared" si="5"/>
        <v>558</v>
      </c>
      <c r="Z29" s="43">
        <f t="shared" si="5"/>
        <v>17598.1</v>
      </c>
      <c r="AA29" s="43">
        <f t="shared" si="5"/>
        <v>145</v>
      </c>
    </row>
    <row r="30" spans="3:26" ht="15">
      <c r="C30" s="70"/>
      <c r="J30" s="2"/>
      <c r="K30" s="2"/>
      <c r="L30" s="2"/>
      <c r="M30" s="2"/>
      <c r="N30" s="2"/>
      <c r="O30" s="2"/>
      <c r="P30" s="2"/>
      <c r="Q30" s="2"/>
      <c r="R30" s="2"/>
      <c r="S30" s="2"/>
      <c r="T30" s="30"/>
      <c r="U30" s="30"/>
      <c r="V30" s="30"/>
      <c r="X30" s="26"/>
      <c r="Y30" s="26"/>
      <c r="Z30" s="26"/>
    </row>
    <row r="31" spans="10:26" ht="15">
      <c r="J31" s="2"/>
      <c r="K31" s="2"/>
      <c r="L31" s="2"/>
      <c r="M31" s="2"/>
      <c r="N31" s="2"/>
      <c r="O31" s="2"/>
      <c r="P31" s="2"/>
      <c r="Q31" s="2"/>
      <c r="R31" s="2"/>
      <c r="S31" s="2"/>
      <c r="T31" s="30"/>
      <c r="U31" s="30"/>
      <c r="V31" s="30"/>
      <c r="X31" s="26"/>
      <c r="Y31" s="26"/>
      <c r="Z31" s="26"/>
    </row>
    <row r="32" spans="10:26" ht="15">
      <c r="J32" s="2"/>
      <c r="K32" s="2"/>
      <c r="L32" s="2"/>
      <c r="M32" s="2"/>
      <c r="N32" s="2"/>
      <c r="O32" s="2"/>
      <c r="P32" s="2"/>
      <c r="Q32" s="2"/>
      <c r="R32" s="2"/>
      <c r="S32" s="2"/>
      <c r="T32" s="30"/>
      <c r="U32" s="30"/>
      <c r="V32" s="30"/>
      <c r="X32" s="26"/>
      <c r="Y32" s="26"/>
      <c r="Z32" s="26"/>
    </row>
    <row r="33" spans="10:26" ht="15">
      <c r="J33" s="2"/>
      <c r="K33" s="2"/>
      <c r="L33" s="2"/>
      <c r="M33" s="2"/>
      <c r="N33" s="2"/>
      <c r="O33" s="2"/>
      <c r="P33" s="2"/>
      <c r="Q33" s="2"/>
      <c r="R33" s="2"/>
      <c r="S33" s="2"/>
      <c r="T33" s="30"/>
      <c r="U33" s="30"/>
      <c r="V33" s="30"/>
      <c r="X33" s="26"/>
      <c r="Y33" s="26"/>
      <c r="Z33" s="26"/>
    </row>
    <row r="34" spans="10:26" ht="15">
      <c r="J34" s="2"/>
      <c r="K34" s="2"/>
      <c r="L34" s="2"/>
      <c r="M34" s="2"/>
      <c r="N34" s="2"/>
      <c r="O34" s="2"/>
      <c r="P34" s="2"/>
      <c r="Q34" s="2"/>
      <c r="R34" s="2"/>
      <c r="S34" s="2"/>
      <c r="T34" s="30"/>
      <c r="U34" s="30"/>
      <c r="V34" s="30"/>
      <c r="X34" s="26"/>
      <c r="Y34" s="26"/>
      <c r="Z34" s="26"/>
    </row>
    <row r="35" spans="10:26" ht="15">
      <c r="J35" s="2"/>
      <c r="K35" s="2"/>
      <c r="L35" s="2"/>
      <c r="M35" s="2"/>
      <c r="N35" s="2"/>
      <c r="O35" s="2"/>
      <c r="P35" s="2"/>
      <c r="Q35" s="2"/>
      <c r="R35" s="2"/>
      <c r="S35" s="2"/>
      <c r="T35" s="30"/>
      <c r="U35" s="30"/>
      <c r="V35" s="30"/>
      <c r="X35" s="26"/>
      <c r="Y35" s="26"/>
      <c r="Z35" s="26"/>
    </row>
    <row r="36" spans="10:26" ht="15">
      <c r="J36" s="2"/>
      <c r="K36" s="2"/>
      <c r="L36" s="2"/>
      <c r="M36" s="2"/>
      <c r="N36" s="2"/>
      <c r="O36" s="2"/>
      <c r="P36" s="2"/>
      <c r="Q36" s="2"/>
      <c r="R36" s="2"/>
      <c r="S36" s="2"/>
      <c r="T36" s="30"/>
      <c r="U36" s="30"/>
      <c r="V36" s="30"/>
      <c r="X36" s="26"/>
      <c r="Y36" s="26"/>
      <c r="Z36" s="26"/>
    </row>
    <row r="37" spans="10:26" ht="15">
      <c r="J37" s="2"/>
      <c r="K37" s="2"/>
      <c r="L37" s="2"/>
      <c r="M37" s="2"/>
      <c r="N37" s="2"/>
      <c r="O37" s="2"/>
      <c r="P37" s="2"/>
      <c r="Q37" s="2"/>
      <c r="R37" s="2"/>
      <c r="S37" s="2"/>
      <c r="T37" s="30"/>
      <c r="U37" s="30"/>
      <c r="V37" s="30"/>
      <c r="X37" s="26"/>
      <c r="Y37" s="26"/>
      <c r="Z37" s="26"/>
    </row>
    <row r="38" spans="10:26" ht="15">
      <c r="J38" s="2"/>
      <c r="K38" s="2"/>
      <c r="L38" s="2"/>
      <c r="M38" s="2"/>
      <c r="N38" s="2"/>
      <c r="O38" s="2"/>
      <c r="P38" s="2"/>
      <c r="Q38" s="2"/>
      <c r="R38" s="2"/>
      <c r="S38" s="2"/>
      <c r="T38" s="30"/>
      <c r="U38" s="30"/>
      <c r="V38" s="30"/>
      <c r="X38" s="26"/>
      <c r="Y38" s="26"/>
      <c r="Z38" s="26"/>
    </row>
    <row r="39" spans="2:26" ht="15">
      <c r="B39" s="110"/>
      <c r="C39" s="111"/>
      <c r="D39" s="111"/>
      <c r="E39" s="111"/>
      <c r="F39" s="112"/>
      <c r="G39" s="112"/>
      <c r="J39" s="2"/>
      <c r="K39" s="2"/>
      <c r="L39" s="2"/>
      <c r="M39" s="2"/>
      <c r="N39" s="2"/>
      <c r="O39" s="2"/>
      <c r="P39" s="2"/>
      <c r="Q39" s="2"/>
      <c r="R39" s="2"/>
      <c r="S39" s="2"/>
      <c r="T39" s="30"/>
      <c r="U39" s="30"/>
      <c r="V39" s="30"/>
      <c r="X39" s="26"/>
      <c r="Y39" s="26"/>
      <c r="Z39" s="26"/>
    </row>
    <row r="40" spans="10:26" ht="15">
      <c r="J40" s="2"/>
      <c r="K40" s="2"/>
      <c r="L40" s="2"/>
      <c r="M40" s="2"/>
      <c r="N40" s="2"/>
      <c r="O40" s="2"/>
      <c r="P40" s="2"/>
      <c r="Q40" s="2"/>
      <c r="R40" s="2"/>
      <c r="S40" s="2"/>
      <c r="T40" s="30"/>
      <c r="U40" s="30"/>
      <c r="V40" s="30"/>
      <c r="X40" s="26"/>
      <c r="Y40" s="26"/>
      <c r="Z40" s="26"/>
    </row>
    <row r="41" spans="10:26" ht="15">
      <c r="J41" s="2"/>
      <c r="K41" s="2"/>
      <c r="L41" s="2"/>
      <c r="M41" s="2"/>
      <c r="N41" s="2"/>
      <c r="O41" s="2"/>
      <c r="P41" s="2"/>
      <c r="Q41" s="2"/>
      <c r="R41" s="2"/>
      <c r="S41" s="2"/>
      <c r="T41" s="30"/>
      <c r="U41" s="30"/>
      <c r="V41" s="30"/>
      <c r="X41" s="26"/>
      <c r="Y41" s="26"/>
      <c r="Z41" s="26"/>
    </row>
  </sheetData>
  <sheetProtection/>
  <mergeCells count="37">
    <mergeCell ref="X3:AA3"/>
    <mergeCell ref="X2:Z2"/>
    <mergeCell ref="F1:V1"/>
    <mergeCell ref="D2:V2"/>
    <mergeCell ref="T3:W3"/>
    <mergeCell ref="X6:AA6"/>
    <mergeCell ref="A4:V4"/>
    <mergeCell ref="J6:L6"/>
    <mergeCell ref="M6:O6"/>
    <mergeCell ref="U5:V5"/>
    <mergeCell ref="G6:I6"/>
    <mergeCell ref="A6:A8"/>
    <mergeCell ref="N7:O7"/>
    <mergeCell ref="K7:L7"/>
    <mergeCell ref="T6:W6"/>
    <mergeCell ref="B39:G39"/>
    <mergeCell ref="F7:F8"/>
    <mergeCell ref="G7:G8"/>
    <mergeCell ref="H7:I7"/>
    <mergeCell ref="B6:B8"/>
    <mergeCell ref="A28:B28"/>
    <mergeCell ref="A19:A23"/>
    <mergeCell ref="A24:B24"/>
    <mergeCell ref="E7:E8"/>
    <mergeCell ref="J7:J8"/>
    <mergeCell ref="M7:M8"/>
    <mergeCell ref="A13:A18"/>
    <mergeCell ref="D6:F6"/>
    <mergeCell ref="P6:S6"/>
    <mergeCell ref="P7:P8"/>
    <mergeCell ref="X7:X8"/>
    <mergeCell ref="T7:T8"/>
    <mergeCell ref="A25:A27"/>
    <mergeCell ref="A9:A11"/>
    <mergeCell ref="A12:B12"/>
    <mergeCell ref="C6:C8"/>
    <mergeCell ref="D7:D8"/>
  </mergeCells>
  <printOptions/>
  <pageMargins left="0" right="0" top="0.7874015748031497" bottom="0.1968503937007874" header="0.31496062992125984" footer="0.31496062992125984"/>
  <pageSetup firstPageNumber="32" useFirstPageNumber="1" fitToHeight="2"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Angelina</dc:creator>
  <cp:keywords/>
  <dc:description/>
  <cp:lastModifiedBy>Admin</cp:lastModifiedBy>
  <cp:lastPrinted>2011-12-19T09:52:58Z</cp:lastPrinted>
  <dcterms:created xsi:type="dcterms:W3CDTF">2007-08-17T12:11:43Z</dcterms:created>
  <dcterms:modified xsi:type="dcterms:W3CDTF">2011-12-27T05:45:42Z</dcterms:modified>
  <cp:category/>
  <cp:version/>
  <cp:contentType/>
  <cp:contentStatus/>
</cp:coreProperties>
</file>