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.14 2014" sheetId="1" r:id="rId1"/>
  </sheets>
  <externalReferences>
    <externalReference r:id="rId4"/>
  </externalReferences>
  <definedNames>
    <definedName name="В11">#REF!</definedName>
    <definedName name="_xlnm.Print_Area" localSheetId="0">'Прилож.14 2014'!$A$2:$N$35</definedName>
  </definedNames>
  <calcPr fullCalcOnLoad="1"/>
</workbook>
</file>

<file path=xl/sharedStrings.xml><?xml version="1.0" encoding="utf-8"?>
<sst xmlns="http://schemas.openxmlformats.org/spreadsheetml/2006/main" count="66" uniqueCount="59">
  <si>
    <t>Федеральный бюджет (справочно)</t>
  </si>
  <si>
    <t>Наименование объектов</t>
  </si>
  <si>
    <t>Всего</t>
  </si>
  <si>
    <t xml:space="preserve">РАСПРЕДЕЛЕНИЕ БЮДЖЕТНЫХ АССИГНОВАНИЙ НА ОСУЩЕСТВЛЕНИЕ  БЮДЖЕТНЫХ ИНВЕСТИЦИЙ  В ОБЪЕКТЫ  КАПИТАЛЬНОГО СТРОИТЕЛЬСТВА  МУНИЦИПАЛЬНОЙ СОБСТВЕННОСТИ  МУНИЦИПАЛЬНОГО ОБРАЗОВАНИЯ "ОНГУДАЙСКИЙ РАЙОН" </t>
  </si>
  <si>
    <t>№п/п</t>
  </si>
  <si>
    <t>республиканский  бюджет</t>
  </si>
  <si>
    <t>местный бюджет</t>
  </si>
  <si>
    <t>Непрограммная часть</t>
  </si>
  <si>
    <t>Программная часть</t>
  </si>
  <si>
    <t>ВСЕГО ПО МУНИЦИПАЛЬНОМУ ОБРАЗОВАНИЮ:</t>
  </si>
  <si>
    <t>2.1.</t>
  </si>
  <si>
    <t>федеральный бюджет</t>
  </si>
  <si>
    <t>РЦП "Развитие агропромышленного комплекса РА на 2009-2012 г.г."</t>
  </si>
  <si>
    <t>Электроснабжение в с . Онгудай (северо-восточная часть) Онгудайского района РА</t>
  </si>
  <si>
    <t>2.1.1.</t>
  </si>
  <si>
    <t>Строительство детского сада на 150 мест в с Онгудай: экспертиза ПИР, радоновое измерение участка</t>
  </si>
  <si>
    <t>на 2014 год</t>
  </si>
  <si>
    <t>Инвестиции на 2014 год</t>
  </si>
  <si>
    <t xml:space="preserve">  Приложение 14</t>
  </si>
  <si>
    <t xml:space="preserve">Техническое обследование здания хозкорпуса  и разработка проектной документации овощехранилища на 30 тонн МОУ "Еловская СОШ им.Э.М.Палкина" с.Ело </t>
  </si>
  <si>
    <t>Разработка ПИР на строительство водопровода в с.Малый Яломан</t>
  </si>
  <si>
    <t>1..1</t>
  </si>
  <si>
    <t>1.2</t>
  </si>
  <si>
    <t>1.3</t>
  </si>
  <si>
    <t>1.4</t>
  </si>
  <si>
    <t>1.5</t>
  </si>
  <si>
    <t>Государственная программа  Республики Алтай"  Развитие образования"</t>
  </si>
  <si>
    <t>Капитальные вложения в объекты муниципальной собственности в части повышения устойчивости  жилых домов, объектов и систем жизнеобеспечения</t>
  </si>
  <si>
    <t>2.1.1</t>
  </si>
  <si>
    <t>2.1.1.2</t>
  </si>
  <si>
    <t>2.1.1.3</t>
  </si>
  <si>
    <t>Строительство и реконструкция зданий общеобразовательных учреждений</t>
  </si>
  <si>
    <t>2.2.</t>
  </si>
  <si>
    <t>Государственная программа  Республики Алтай  "Развитие жилищно-коммунального и транспортного комплекса"</t>
  </si>
  <si>
    <t>2.2.1.</t>
  </si>
  <si>
    <t>Повышение устойчивости жилых домов, объектов и систем жизнеобеспечения</t>
  </si>
  <si>
    <t>2.2.1.1.</t>
  </si>
  <si>
    <t>Подпрограмма "Развитие жилищно-коммунального комплекса"</t>
  </si>
  <si>
    <t>Подпрограмма "Развитие общего образования"</t>
  </si>
  <si>
    <t>МОУ "Еловская СОШ им.Э.М.Палкина" с.Ело  Онгудайского района Республики Алтай</t>
  </si>
  <si>
    <t>Полная средняя школа на 260 уч-ся с интернатом на 80 мест в с.Иня Онгудайского района Республики Алтай</t>
  </si>
  <si>
    <t>Реконструкция  водопровода в с.Шашикман Онгудайского района Республики Алтай</t>
  </si>
  <si>
    <t>Реконструкция средней школы в с.Онгудай Онгудайского района Республики Алтай (1 очередь строительства, 2 этап)</t>
  </si>
  <si>
    <t>Экспертиза проектной документации на реконструкцию водопровода  в с. Купчегень: проект перехода федеральной автодороги, проект электрообогрева части участка, корректировка сметных расчетов</t>
  </si>
  <si>
    <t>Изменения  в бюджет:+;-</t>
  </si>
  <si>
    <t>Всего утверждено</t>
  </si>
  <si>
    <t>Уточненный план на 2014 год</t>
  </si>
  <si>
    <t>1.6.</t>
  </si>
  <si>
    <t>Строительство здания учебно-производственного центра народного прикладного искусства в с Купчегень</t>
  </si>
  <si>
    <t>Инженерные изыскания на разработку ПИР,экспертиза проектной документации , проект перехода федеральной автодороги, проект электрообогрева части участка, корректировка сметных расчетов на реконструкцию водопровода  в с. Купчегень</t>
  </si>
  <si>
    <t>(тыс.руб)</t>
  </si>
  <si>
    <t>1.7</t>
  </si>
  <si>
    <t>Строительство скважины для водоснабжения села Чуйозы Онгудайского района</t>
  </si>
  <si>
    <t>2.2.1</t>
  </si>
  <si>
    <t>Подпрограмма "Развитие дошкольного образования"</t>
  </si>
  <si>
    <t>2.2.1.1</t>
  </si>
  <si>
    <t>Модернизация  региональных систем дошкольного образования</t>
  </si>
  <si>
    <t>Детский сад "Карлагаш"  по адресу: Онгудайский район с.Онгудай, ул.ДСУ-11, д11-а</t>
  </si>
  <si>
    <t>к решению "О бюджете муниципального образования "Онгудайский район" на 2014год и на 2015 и 2016 годы" (в редакции реш.сессии от 20.03.2014г № 5-1, от 27.06.2014г № 7-2 )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</si>
</sst>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 CE"/>
      <family val="1"/>
    </font>
    <font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0" fontId="2" fillId="0" borderId="0" xfId="53" applyAlignment="1">
      <alignment/>
      <protection/>
    </xf>
    <xf numFmtId="0" fontId="8" fillId="0" borderId="0" xfId="53" applyFont="1" applyBorder="1" applyAlignment="1">
      <alignment vertical="top" wrapText="1"/>
      <protection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53" applyFont="1" applyBorder="1" applyAlignment="1">
      <alignment horizontal="left"/>
      <protection/>
    </xf>
    <xf numFmtId="180" fontId="5" fillId="0" borderId="0" xfId="53" applyNumberFormat="1" applyFont="1" applyBorder="1">
      <alignment/>
      <protection/>
    </xf>
    <xf numFmtId="0" fontId="6" fillId="0" borderId="0" xfId="53" applyFont="1" applyAlignment="1">
      <alignment vertical="top" wrapText="1"/>
      <protection/>
    </xf>
    <xf numFmtId="0" fontId="0" fillId="0" borderId="0" xfId="0" applyFill="1" applyAlignment="1">
      <alignment/>
    </xf>
    <xf numFmtId="0" fontId="5" fillId="0" borderId="10" xfId="54" applyFont="1" applyFill="1" applyBorder="1" applyAlignment="1">
      <alignment horizontal="center" wrapText="1"/>
      <protection/>
    </xf>
    <xf numFmtId="2" fontId="5" fillId="0" borderId="11" xfId="53" applyNumberFormat="1" applyFont="1" applyFill="1" applyBorder="1">
      <alignment/>
      <protection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/>
    </xf>
    <xf numFmtId="0" fontId="6" fillId="0" borderId="0" xfId="53" applyFont="1" applyAlignment="1">
      <alignment horizontal="left" vertical="top" wrapText="1"/>
      <protection/>
    </xf>
    <xf numFmtId="0" fontId="10" fillId="0" borderId="10" xfId="0" applyFont="1" applyBorder="1" applyAlignment="1">
      <alignment wrapText="1"/>
    </xf>
    <xf numFmtId="3" fontId="11" fillId="24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/>
      <protection/>
    </xf>
    <xf numFmtId="49" fontId="6" fillId="0" borderId="10" xfId="53" applyNumberFormat="1" applyFont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2" fillId="0" borderId="0" xfId="53" applyFont="1" applyAlignment="1">
      <alignment horizontal="left" wrapText="1"/>
      <protection/>
    </xf>
    <xf numFmtId="0" fontId="0" fillId="0" borderId="0" xfId="0" applyAlignment="1">
      <alignment wrapText="1"/>
    </xf>
    <xf numFmtId="2" fontId="0" fillId="0" borderId="11" xfId="0" applyNumberFormat="1" applyFont="1" applyFill="1" applyBorder="1" applyAlignment="1">
      <alignment/>
    </xf>
    <xf numFmtId="2" fontId="2" fillId="0" borderId="11" xfId="53" applyNumberFormat="1" applyFont="1" applyFill="1" applyBorder="1">
      <alignment/>
      <protection/>
    </xf>
    <xf numFmtId="0" fontId="33" fillId="0" borderId="10" xfId="0" applyFont="1" applyBorder="1" applyAlignment="1">
      <alignment horizontal="left" wrapText="1"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35" fillId="0" borderId="0" xfId="53" applyFont="1" applyBorder="1" applyAlignment="1">
      <alignment horizontal="left"/>
      <protection/>
    </xf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2" fontId="7" fillId="0" borderId="10" xfId="0" applyNumberFormat="1" applyFont="1" applyFill="1" applyBorder="1" applyAlignment="1">
      <alignment horizontal="right" wrapText="1"/>
    </xf>
    <xf numFmtId="2" fontId="5" fillId="0" borderId="0" xfId="53" applyNumberFormat="1" applyFont="1" applyFill="1" applyBorder="1">
      <alignment/>
      <protection/>
    </xf>
    <xf numFmtId="0" fontId="33" fillId="0" borderId="10" xfId="0" applyFont="1" applyFill="1" applyBorder="1" applyAlignment="1">
      <alignment vertical="top" wrapText="1"/>
    </xf>
    <xf numFmtId="2" fontId="31" fillId="0" borderId="10" xfId="0" applyNumberFormat="1" applyFont="1" applyFill="1" applyBorder="1" applyAlignment="1">
      <alignment horizontal="right" wrapText="1"/>
    </xf>
    <xf numFmtId="2" fontId="30" fillId="0" borderId="10" xfId="0" applyNumberFormat="1" applyFont="1" applyFill="1" applyBorder="1" applyAlignment="1">
      <alignment horizontal="right" wrapText="1"/>
    </xf>
    <xf numFmtId="2" fontId="5" fillId="0" borderId="10" xfId="53" applyNumberFormat="1" applyFont="1" applyFill="1" applyBorder="1" applyAlignment="1">
      <alignment horizontal="right"/>
      <protection/>
    </xf>
    <xf numFmtId="2" fontId="10" fillId="0" borderId="12" xfId="0" applyNumberFormat="1" applyFont="1" applyBorder="1" applyAlignment="1">
      <alignment horizontal="center" wrapText="1"/>
    </xf>
    <xf numFmtId="2" fontId="11" fillId="0" borderId="10" xfId="53" applyNumberFormat="1" applyFont="1" applyFill="1" applyBorder="1" applyAlignment="1">
      <alignment horizontal="right" vertical="center" wrapText="1"/>
      <protection/>
    </xf>
    <xf numFmtId="2" fontId="9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/>
    </xf>
    <xf numFmtId="2" fontId="5" fillId="0" borderId="10" xfId="53" applyNumberFormat="1" applyFont="1" applyFill="1" applyBorder="1" applyAlignment="1">
      <alignment horizontal="right" vertical="center"/>
      <protection/>
    </xf>
    <xf numFmtId="2" fontId="31" fillId="0" borderId="10" xfId="0" applyNumberFormat="1" applyFont="1" applyBorder="1" applyAlignment="1">
      <alignment horizontal="right" wrapText="1"/>
    </xf>
    <xf numFmtId="2" fontId="10" fillId="0" borderId="10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/>
    </xf>
    <xf numFmtId="2" fontId="32" fillId="0" borderId="10" xfId="53" applyNumberFormat="1" applyFont="1" applyFill="1" applyBorder="1" applyAlignment="1">
      <alignment horizontal="right"/>
      <protection/>
    </xf>
    <xf numFmtId="2" fontId="0" fillId="0" borderId="10" xfId="0" applyNumberFormat="1" applyFill="1" applyBorder="1" applyAlignment="1">
      <alignment/>
    </xf>
    <xf numFmtId="4" fontId="11" fillId="24" borderId="10" xfId="53" applyNumberFormat="1" applyFont="1" applyFill="1" applyBorder="1" applyAlignment="1">
      <alignment horizontal="center" vertical="center" wrapText="1"/>
      <protection/>
    </xf>
    <xf numFmtId="4" fontId="11" fillId="0" borderId="10" xfId="53" applyNumberFormat="1" applyFont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right" wrapText="1"/>
    </xf>
    <xf numFmtId="4" fontId="5" fillId="0" borderId="10" xfId="53" applyNumberFormat="1" applyFont="1" applyFill="1" applyBorder="1" applyAlignment="1">
      <alignment horizontal="right"/>
      <protection/>
    </xf>
    <xf numFmtId="4" fontId="10" fillId="0" borderId="10" xfId="0" applyNumberFormat="1" applyFont="1" applyBorder="1" applyAlignment="1">
      <alignment horizontal="right" wrapText="1"/>
    </xf>
    <xf numFmtId="4" fontId="32" fillId="0" borderId="10" xfId="53" applyNumberFormat="1" applyFont="1" applyFill="1" applyBorder="1" applyAlignment="1">
      <alignment horizontal="right"/>
      <protection/>
    </xf>
    <xf numFmtId="4" fontId="31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4" fontId="30" fillId="0" borderId="10" xfId="0" applyNumberFormat="1" applyFont="1" applyFill="1" applyBorder="1" applyAlignment="1">
      <alignment horizontal="right" wrapText="1"/>
    </xf>
    <xf numFmtId="4" fontId="31" fillId="0" borderId="10" xfId="0" applyNumberFormat="1" applyFont="1" applyBorder="1" applyAlignment="1">
      <alignment horizontal="right" wrapText="1"/>
    </xf>
    <xf numFmtId="0" fontId="5" fillId="0" borderId="10" xfId="53" applyFont="1" applyBorder="1" applyAlignment="1">
      <alignment horizontal="left"/>
      <protection/>
    </xf>
    <xf numFmtId="3" fontId="34" fillId="24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3" fontId="11" fillId="24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53" applyFont="1" applyAlignment="1">
      <alignment horizontal="center" wrapText="1"/>
      <protection/>
    </xf>
    <xf numFmtId="0" fontId="0" fillId="0" borderId="0" xfId="0" applyAlignment="1">
      <alignment wrapText="1"/>
    </xf>
    <xf numFmtId="0" fontId="7" fillId="0" borderId="0" xfId="53" applyFont="1" applyAlignment="1">
      <alignment horizontal="left" wrapText="1"/>
      <protection/>
    </xf>
    <xf numFmtId="0" fontId="7" fillId="0" borderId="0" xfId="0" applyFont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№9 кап.стр." xfId="53"/>
    <cellStyle name="Обычный_Район 2006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tabSelected="1" view="pageBreakPreview" zoomScale="80" zoomScaleNormal="70" zoomScaleSheetLayoutView="80" zoomScalePageLayoutView="0" workbookViewId="0" topLeftCell="A16">
      <selection activeCell="L4" sqref="L4"/>
    </sheetView>
  </sheetViews>
  <sheetFormatPr defaultColWidth="9.140625" defaultRowHeight="12.75"/>
  <cols>
    <col min="1" max="1" width="7.57421875" style="36" customWidth="1"/>
    <col min="2" max="2" width="69.8515625" style="0" customWidth="1"/>
    <col min="3" max="6" width="14.28125" style="0" customWidth="1"/>
    <col min="7" max="7" width="14.28125" style="0" hidden="1" customWidth="1"/>
    <col min="8" max="10" width="14.28125" style="0" customWidth="1"/>
    <col min="11" max="12" width="17.140625" style="0" customWidth="1"/>
    <col min="13" max="13" width="13.8515625" style="0" customWidth="1"/>
    <col min="14" max="14" width="14.57421875" style="0" customWidth="1"/>
  </cols>
  <sheetData>
    <row r="2" spans="1:14" ht="12.75">
      <c r="A2" s="32"/>
      <c r="B2" s="1"/>
      <c r="C2" s="27"/>
      <c r="G2" s="28"/>
      <c r="L2" s="75" t="s">
        <v>18</v>
      </c>
      <c r="M2" s="76"/>
      <c r="N2" s="76"/>
    </row>
    <row r="3" spans="1:14" ht="59.25" customHeight="1">
      <c r="A3" s="32"/>
      <c r="B3" s="1"/>
      <c r="C3" s="27"/>
      <c r="G3" s="28"/>
      <c r="H3" s="28"/>
      <c r="L3" s="75" t="s">
        <v>58</v>
      </c>
      <c r="M3" s="76"/>
      <c r="N3" s="76"/>
    </row>
    <row r="4" spans="1:7" ht="12.75">
      <c r="A4" s="32"/>
      <c r="B4" s="1"/>
      <c r="C4" s="16"/>
      <c r="D4" s="16"/>
      <c r="E4" s="16"/>
      <c r="F4" s="16"/>
      <c r="G4" s="9"/>
    </row>
    <row r="5" spans="1:14" ht="12.75">
      <c r="A5" s="73" t="s">
        <v>3</v>
      </c>
      <c r="B5" s="73"/>
      <c r="C5" s="73"/>
      <c r="D5" s="73"/>
      <c r="E5" s="73"/>
      <c r="F5" s="73"/>
      <c r="G5" s="74"/>
      <c r="H5" s="74"/>
      <c r="I5" s="74"/>
      <c r="J5" s="74"/>
      <c r="K5" s="74"/>
      <c r="L5" s="74"/>
      <c r="M5" s="74"/>
      <c r="N5" s="74"/>
    </row>
    <row r="6" spans="1:13" ht="12.75">
      <c r="A6" s="2"/>
      <c r="B6" s="73" t="s">
        <v>16</v>
      </c>
      <c r="C6" s="73"/>
      <c r="D6" s="73"/>
      <c r="E6" s="73"/>
      <c r="F6" s="74"/>
      <c r="G6" s="74"/>
      <c r="H6" s="74"/>
      <c r="I6" s="74"/>
      <c r="J6" s="74"/>
      <c r="K6" s="74"/>
      <c r="L6" s="74"/>
      <c r="M6" s="74"/>
    </row>
    <row r="7" spans="1:14" ht="13.5" thickBot="1">
      <c r="A7" s="33"/>
      <c r="B7" s="3"/>
      <c r="C7" s="4"/>
      <c r="D7" s="4"/>
      <c r="E7" s="4"/>
      <c r="F7" s="4"/>
      <c r="N7" s="36" t="s">
        <v>50</v>
      </c>
    </row>
    <row r="8" spans="1:14" ht="12.75">
      <c r="A8" s="65" t="s">
        <v>4</v>
      </c>
      <c r="B8" s="67" t="s">
        <v>1</v>
      </c>
      <c r="C8" s="67" t="s">
        <v>2</v>
      </c>
      <c r="D8" s="67" t="s">
        <v>17</v>
      </c>
      <c r="E8" s="69"/>
      <c r="F8" s="69"/>
      <c r="G8" s="70" t="s">
        <v>0</v>
      </c>
      <c r="H8" s="67" t="s">
        <v>44</v>
      </c>
      <c r="I8" s="69"/>
      <c r="J8" s="69"/>
      <c r="K8" s="72" t="s">
        <v>45</v>
      </c>
      <c r="L8" s="67" t="s">
        <v>46</v>
      </c>
      <c r="M8" s="69"/>
      <c r="N8" s="69"/>
    </row>
    <row r="9" spans="1:14" ht="26.25" thickBot="1">
      <c r="A9" s="66"/>
      <c r="B9" s="68"/>
      <c r="C9" s="67"/>
      <c r="D9" s="18" t="s">
        <v>11</v>
      </c>
      <c r="E9" s="20" t="s">
        <v>5</v>
      </c>
      <c r="F9" s="20" t="s">
        <v>6</v>
      </c>
      <c r="G9" s="71"/>
      <c r="H9" s="18" t="s">
        <v>11</v>
      </c>
      <c r="I9" s="20" t="s">
        <v>5</v>
      </c>
      <c r="J9" s="20" t="s">
        <v>6</v>
      </c>
      <c r="K9" s="72"/>
      <c r="L9" s="54" t="s">
        <v>11</v>
      </c>
      <c r="M9" s="55" t="s">
        <v>5</v>
      </c>
      <c r="N9" s="55" t="s">
        <v>6</v>
      </c>
    </row>
    <row r="10" spans="1:14" ht="12.75">
      <c r="A10" s="34">
        <v>1</v>
      </c>
      <c r="B10" s="19" t="s">
        <v>7</v>
      </c>
      <c r="C10" s="45">
        <f>SUM(C11:C16)</f>
        <v>1803.64</v>
      </c>
      <c r="D10" s="45">
        <f aca="true" t="shared" si="0" ref="D10:I10">SUM(D11:D17)</f>
        <v>0</v>
      </c>
      <c r="E10" s="45">
        <f t="shared" si="0"/>
        <v>0</v>
      </c>
      <c r="F10" s="45">
        <f t="shared" si="0"/>
        <v>1803.64</v>
      </c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>SUM(J11:J17)</f>
        <v>1150.508</v>
      </c>
      <c r="K10" s="45">
        <f>SUM(K11:K17)</f>
        <v>2954.148</v>
      </c>
      <c r="L10" s="45">
        <f>SUM(L11:L17)</f>
        <v>0</v>
      </c>
      <c r="M10" s="45">
        <f>SUM(M11:M17)</f>
        <v>0</v>
      </c>
      <c r="N10" s="45">
        <f>SUM(N11:N17)</f>
        <v>2954.148</v>
      </c>
    </row>
    <row r="11" spans="1:14" s="14" customFormat="1" ht="60">
      <c r="A11" s="21" t="s">
        <v>21</v>
      </c>
      <c r="B11" s="22" t="s">
        <v>49</v>
      </c>
      <c r="C11" s="42">
        <f aca="true" t="shared" si="1" ref="C11:C17">SUM(E11:F11)</f>
        <v>398.673</v>
      </c>
      <c r="D11" s="46"/>
      <c r="E11" s="46"/>
      <c r="F11" s="42">
        <v>398.673</v>
      </c>
      <c r="G11" s="29"/>
      <c r="H11" s="47"/>
      <c r="I11" s="47"/>
      <c r="J11" s="47">
        <v>124.653</v>
      </c>
      <c r="K11" s="42">
        <f>SUM(L11:N11)</f>
        <v>523.326</v>
      </c>
      <c r="L11" s="56">
        <f aca="true" t="shared" si="2" ref="L11:N15">D11+H11</f>
        <v>0</v>
      </c>
      <c r="M11" s="56">
        <f t="shared" si="2"/>
        <v>0</v>
      </c>
      <c r="N11" s="56">
        <f t="shared" si="2"/>
        <v>523.326</v>
      </c>
    </row>
    <row r="12" spans="1:14" s="14" customFormat="1" ht="60">
      <c r="A12" s="21" t="s">
        <v>22</v>
      </c>
      <c r="B12" s="22" t="s">
        <v>43</v>
      </c>
      <c r="C12" s="42">
        <f t="shared" si="1"/>
        <v>0</v>
      </c>
      <c r="D12" s="46"/>
      <c r="E12" s="46"/>
      <c r="F12" s="42">
        <v>0</v>
      </c>
      <c r="G12" s="29"/>
      <c r="H12" s="47"/>
      <c r="I12" s="47"/>
      <c r="J12" s="47"/>
      <c r="K12" s="42">
        <f aca="true" t="shared" si="3" ref="K12:K17">SUM(M12:N12)</f>
        <v>0</v>
      </c>
      <c r="L12" s="56">
        <f t="shared" si="2"/>
        <v>0</v>
      </c>
      <c r="M12" s="56">
        <f t="shared" si="2"/>
        <v>0</v>
      </c>
      <c r="N12" s="56">
        <f t="shared" si="2"/>
        <v>0</v>
      </c>
    </row>
    <row r="13" spans="1:14" s="14" customFormat="1" ht="15.75">
      <c r="A13" s="21" t="s">
        <v>23</v>
      </c>
      <c r="B13" s="22" t="s">
        <v>20</v>
      </c>
      <c r="C13" s="42">
        <f t="shared" si="1"/>
        <v>126.823</v>
      </c>
      <c r="D13" s="46"/>
      <c r="E13" s="46"/>
      <c r="F13" s="42">
        <v>126.823</v>
      </c>
      <c r="G13" s="29"/>
      <c r="H13" s="47"/>
      <c r="I13" s="47"/>
      <c r="J13" s="47">
        <v>325.347</v>
      </c>
      <c r="K13" s="42">
        <f t="shared" si="3"/>
        <v>452.16999999999996</v>
      </c>
      <c r="L13" s="56">
        <f t="shared" si="2"/>
        <v>0</v>
      </c>
      <c r="M13" s="56">
        <f t="shared" si="2"/>
        <v>0</v>
      </c>
      <c r="N13" s="56">
        <f t="shared" si="2"/>
        <v>452.16999999999996</v>
      </c>
    </row>
    <row r="14" spans="1:14" s="14" customFormat="1" ht="30">
      <c r="A14" s="21" t="s">
        <v>24</v>
      </c>
      <c r="B14" s="22" t="s">
        <v>15</v>
      </c>
      <c r="C14" s="42">
        <f t="shared" si="1"/>
        <v>392.944</v>
      </c>
      <c r="D14" s="46"/>
      <c r="E14" s="46"/>
      <c r="F14" s="42">
        <v>392.944</v>
      </c>
      <c r="G14" s="29"/>
      <c r="H14" s="47"/>
      <c r="I14" s="47"/>
      <c r="J14" s="47"/>
      <c r="K14" s="42">
        <f t="shared" si="3"/>
        <v>392.944</v>
      </c>
      <c r="L14" s="56">
        <f t="shared" si="2"/>
        <v>0</v>
      </c>
      <c r="M14" s="56">
        <f t="shared" si="2"/>
        <v>0</v>
      </c>
      <c r="N14" s="56">
        <f t="shared" si="2"/>
        <v>392.944</v>
      </c>
    </row>
    <row r="15" spans="1:14" s="14" customFormat="1" ht="45">
      <c r="A15" s="21" t="s">
        <v>25</v>
      </c>
      <c r="B15" s="22" t="s">
        <v>19</v>
      </c>
      <c r="C15" s="42">
        <f t="shared" si="1"/>
        <v>50</v>
      </c>
      <c r="D15" s="46"/>
      <c r="E15" s="46"/>
      <c r="F15" s="42">
        <v>50</v>
      </c>
      <c r="G15" s="29"/>
      <c r="H15" s="47"/>
      <c r="I15" s="47"/>
      <c r="J15" s="47"/>
      <c r="K15" s="42">
        <f t="shared" si="3"/>
        <v>50</v>
      </c>
      <c r="L15" s="56">
        <f t="shared" si="2"/>
        <v>0</v>
      </c>
      <c r="M15" s="56">
        <f t="shared" si="2"/>
        <v>0</v>
      </c>
      <c r="N15" s="56">
        <f t="shared" si="2"/>
        <v>50</v>
      </c>
    </row>
    <row r="16" spans="1:14" s="14" customFormat="1" ht="30">
      <c r="A16" s="21" t="s">
        <v>47</v>
      </c>
      <c r="B16" s="22" t="s">
        <v>48</v>
      </c>
      <c r="C16" s="42">
        <f t="shared" si="1"/>
        <v>835.2</v>
      </c>
      <c r="D16" s="46"/>
      <c r="E16" s="46"/>
      <c r="F16" s="42">
        <v>835.2</v>
      </c>
      <c r="G16" s="29"/>
      <c r="H16" s="47"/>
      <c r="I16" s="47"/>
      <c r="J16" s="47">
        <v>200.508</v>
      </c>
      <c r="K16" s="42">
        <f t="shared" si="3"/>
        <v>1035.708</v>
      </c>
      <c r="L16" s="56">
        <f aca="true" t="shared" si="4" ref="L16:N17">D16+H16</f>
        <v>0</v>
      </c>
      <c r="M16" s="56">
        <f t="shared" si="4"/>
        <v>0</v>
      </c>
      <c r="N16" s="56">
        <f t="shared" si="4"/>
        <v>1035.708</v>
      </c>
    </row>
    <row r="17" spans="1:14" s="14" customFormat="1" ht="30">
      <c r="A17" s="21" t="s">
        <v>51</v>
      </c>
      <c r="B17" s="22" t="s">
        <v>52</v>
      </c>
      <c r="C17" s="42">
        <f t="shared" si="1"/>
        <v>0</v>
      </c>
      <c r="D17" s="46"/>
      <c r="E17" s="46"/>
      <c r="F17" s="42"/>
      <c r="G17" s="29"/>
      <c r="H17" s="47"/>
      <c r="I17" s="47"/>
      <c r="J17" s="47">
        <v>500</v>
      </c>
      <c r="K17" s="42">
        <f t="shared" si="3"/>
        <v>500</v>
      </c>
      <c r="L17" s="56">
        <f t="shared" si="4"/>
        <v>0</v>
      </c>
      <c r="M17" s="56">
        <f t="shared" si="4"/>
        <v>0</v>
      </c>
      <c r="N17" s="56">
        <f t="shared" si="4"/>
        <v>500</v>
      </c>
    </row>
    <row r="18" spans="1:14" s="10" customFormat="1" ht="12.75">
      <c r="A18" s="23">
        <v>2</v>
      </c>
      <c r="B18" s="11" t="s">
        <v>8</v>
      </c>
      <c r="C18" s="48">
        <f>SUM(D18:F18)</f>
        <v>11150</v>
      </c>
      <c r="D18" s="43">
        <f>D21</f>
        <v>0</v>
      </c>
      <c r="E18" s="43">
        <f>E21</f>
        <v>9000</v>
      </c>
      <c r="F18" s="43">
        <f>F21+F31</f>
        <v>2150</v>
      </c>
      <c r="G18" s="43">
        <f>G21+G31</f>
        <v>0</v>
      </c>
      <c r="H18" s="43">
        <f>H21+H31</f>
        <v>11056</v>
      </c>
      <c r="I18" s="43">
        <f>I21+I31</f>
        <v>-1000</v>
      </c>
      <c r="J18" s="43">
        <f>J21+J31</f>
        <v>3994</v>
      </c>
      <c r="K18" s="48">
        <f>SUM(L18:N18)</f>
        <v>25200</v>
      </c>
      <c r="L18" s="57">
        <f>L21</f>
        <v>11056</v>
      </c>
      <c r="M18" s="57">
        <f>M21</f>
        <v>8000</v>
      </c>
      <c r="N18" s="57">
        <f>N21+N31</f>
        <v>6144</v>
      </c>
    </row>
    <row r="19" spans="1:14" ht="31.5" hidden="1">
      <c r="A19" s="24" t="s">
        <v>10</v>
      </c>
      <c r="B19" s="5" t="s">
        <v>12</v>
      </c>
      <c r="C19" s="49">
        <f>SUM(D19:F19)</f>
        <v>0</v>
      </c>
      <c r="D19" s="50">
        <f>D20</f>
        <v>0</v>
      </c>
      <c r="E19" s="50">
        <f>E20</f>
        <v>0</v>
      </c>
      <c r="F19" s="50">
        <f>F20</f>
        <v>0</v>
      </c>
      <c r="G19" s="44"/>
      <c r="H19" s="51"/>
      <c r="I19" s="51"/>
      <c r="J19" s="51"/>
      <c r="K19" s="49">
        <f>SUM(L19:N19)</f>
        <v>0</v>
      </c>
      <c r="L19" s="58">
        <f>L20</f>
        <v>0</v>
      </c>
      <c r="M19" s="58">
        <f>M20</f>
        <v>0</v>
      </c>
      <c r="N19" s="58">
        <f>N20</f>
        <v>0</v>
      </c>
    </row>
    <row r="20" spans="1:14" s="10" customFormat="1" ht="31.5" hidden="1">
      <c r="A20" s="23" t="s">
        <v>14</v>
      </c>
      <c r="B20" s="6" t="s">
        <v>13</v>
      </c>
      <c r="C20" s="52">
        <f>SUM(D20:F20)</f>
        <v>0</v>
      </c>
      <c r="D20" s="52"/>
      <c r="E20" s="52"/>
      <c r="F20" s="52"/>
      <c r="G20" s="12"/>
      <c r="H20" s="53"/>
      <c r="I20" s="53"/>
      <c r="J20" s="53"/>
      <c r="K20" s="52">
        <f>SUM(L20:N20)</f>
        <v>0</v>
      </c>
      <c r="L20" s="59"/>
      <c r="M20" s="59"/>
      <c r="N20" s="59"/>
    </row>
    <row r="21" spans="1:14" s="10" customFormat="1" ht="31.5">
      <c r="A21" s="25" t="s">
        <v>10</v>
      </c>
      <c r="B21" s="17" t="s">
        <v>26</v>
      </c>
      <c r="C21" s="41">
        <f>C22+C28</f>
        <v>10450</v>
      </c>
      <c r="D21" s="41">
        <f aca="true" t="shared" si="5" ref="D21:N21">D22+D28</f>
        <v>0</v>
      </c>
      <c r="E21" s="41">
        <f t="shared" si="5"/>
        <v>9000</v>
      </c>
      <c r="F21" s="41">
        <f t="shared" si="5"/>
        <v>1450</v>
      </c>
      <c r="G21" s="41">
        <f t="shared" si="5"/>
        <v>0</v>
      </c>
      <c r="H21" s="41">
        <f t="shared" si="5"/>
        <v>11056</v>
      </c>
      <c r="I21" s="41">
        <f t="shared" si="5"/>
        <v>-1000</v>
      </c>
      <c r="J21" s="41">
        <f t="shared" si="5"/>
        <v>4444</v>
      </c>
      <c r="K21" s="41">
        <f t="shared" si="5"/>
        <v>13894</v>
      </c>
      <c r="L21" s="41">
        <f t="shared" si="5"/>
        <v>11056</v>
      </c>
      <c r="M21" s="41">
        <f t="shared" si="5"/>
        <v>8000</v>
      </c>
      <c r="N21" s="41">
        <f t="shared" si="5"/>
        <v>5894</v>
      </c>
    </row>
    <row r="22" spans="1:14" s="14" customFormat="1" ht="15.75">
      <c r="A22" s="25" t="s">
        <v>28</v>
      </c>
      <c r="B22" s="37" t="s">
        <v>38</v>
      </c>
      <c r="C22" s="38">
        <f aca="true" t="shared" si="6" ref="C22:N22">C23+C25</f>
        <v>10450</v>
      </c>
      <c r="D22" s="38">
        <f t="shared" si="6"/>
        <v>0</v>
      </c>
      <c r="E22" s="38">
        <f t="shared" si="6"/>
        <v>9000</v>
      </c>
      <c r="F22" s="38">
        <f t="shared" si="6"/>
        <v>1450</v>
      </c>
      <c r="G22" s="38">
        <f t="shared" si="6"/>
        <v>0</v>
      </c>
      <c r="H22" s="38">
        <f t="shared" si="6"/>
        <v>0</v>
      </c>
      <c r="I22" s="38">
        <f t="shared" si="6"/>
        <v>-1000</v>
      </c>
      <c r="J22" s="38">
        <f t="shared" si="6"/>
        <v>2500</v>
      </c>
      <c r="K22" s="38">
        <f t="shared" si="6"/>
        <v>11950</v>
      </c>
      <c r="L22" s="61">
        <f t="shared" si="6"/>
        <v>0</v>
      </c>
      <c r="M22" s="61">
        <f t="shared" si="6"/>
        <v>8000</v>
      </c>
      <c r="N22" s="61">
        <f t="shared" si="6"/>
        <v>3950</v>
      </c>
    </row>
    <row r="23" spans="1:14" s="14" customFormat="1" ht="47.25">
      <c r="A23" s="25" t="s">
        <v>29</v>
      </c>
      <c r="B23" s="31" t="s">
        <v>27</v>
      </c>
      <c r="C23" s="38">
        <f>C24</f>
        <v>1200</v>
      </c>
      <c r="D23" s="38">
        <f>D24</f>
        <v>0</v>
      </c>
      <c r="E23" s="38">
        <f>E24</f>
        <v>1000</v>
      </c>
      <c r="F23" s="38">
        <f>F24</f>
        <v>200</v>
      </c>
      <c r="G23" s="38">
        <f aca="true" t="shared" si="7" ref="G23:N23">G24</f>
        <v>0</v>
      </c>
      <c r="H23" s="38">
        <f t="shared" si="7"/>
        <v>0</v>
      </c>
      <c r="I23" s="38">
        <f t="shared" si="7"/>
        <v>-1000</v>
      </c>
      <c r="J23" s="38">
        <f t="shared" si="7"/>
        <v>0</v>
      </c>
      <c r="K23" s="38">
        <f t="shared" si="7"/>
        <v>200</v>
      </c>
      <c r="L23" s="38">
        <f t="shared" si="7"/>
        <v>0</v>
      </c>
      <c r="M23" s="38">
        <f t="shared" si="7"/>
        <v>0</v>
      </c>
      <c r="N23" s="38">
        <f t="shared" si="7"/>
        <v>200</v>
      </c>
    </row>
    <row r="24" spans="1:14" s="14" customFormat="1" ht="31.5">
      <c r="A24" s="25"/>
      <c r="B24" s="6" t="s">
        <v>39</v>
      </c>
      <c r="C24" s="42">
        <f>SUM(E24:F24)</f>
        <v>1200</v>
      </c>
      <c r="D24" s="52"/>
      <c r="E24" s="52">
        <v>1000</v>
      </c>
      <c r="F24" s="52">
        <v>200</v>
      </c>
      <c r="G24" s="30"/>
      <c r="H24" s="47"/>
      <c r="I24" s="47">
        <v>-1000</v>
      </c>
      <c r="J24" s="47"/>
      <c r="K24" s="42">
        <f>SUM(M24:N24)</f>
        <v>200</v>
      </c>
      <c r="L24" s="56">
        <f>D24+H24</f>
        <v>0</v>
      </c>
      <c r="M24" s="56">
        <f>E24+I24</f>
        <v>0</v>
      </c>
      <c r="N24" s="56">
        <f>F24+J24</f>
        <v>200</v>
      </c>
    </row>
    <row r="25" spans="1:14" s="14" customFormat="1" ht="31.5">
      <c r="A25" s="25" t="s">
        <v>30</v>
      </c>
      <c r="B25" s="37" t="s">
        <v>31</v>
      </c>
      <c r="C25" s="38">
        <f aca="true" t="shared" si="8" ref="C25:N25">C26+C27</f>
        <v>9250</v>
      </c>
      <c r="D25" s="38">
        <f t="shared" si="8"/>
        <v>0</v>
      </c>
      <c r="E25" s="38">
        <f t="shared" si="8"/>
        <v>8000</v>
      </c>
      <c r="F25" s="38">
        <f t="shared" si="8"/>
        <v>1250</v>
      </c>
      <c r="G25" s="38">
        <f t="shared" si="8"/>
        <v>0</v>
      </c>
      <c r="H25" s="38">
        <f t="shared" si="8"/>
        <v>0</v>
      </c>
      <c r="I25" s="38">
        <f t="shared" si="8"/>
        <v>0</v>
      </c>
      <c r="J25" s="38">
        <f t="shared" si="8"/>
        <v>2500</v>
      </c>
      <c r="K25" s="38">
        <f t="shared" si="8"/>
        <v>11750</v>
      </c>
      <c r="L25" s="61">
        <f t="shared" si="8"/>
        <v>0</v>
      </c>
      <c r="M25" s="61">
        <f t="shared" si="8"/>
        <v>8000</v>
      </c>
      <c r="N25" s="61">
        <f t="shared" si="8"/>
        <v>3750</v>
      </c>
    </row>
    <row r="26" spans="1:14" s="10" customFormat="1" ht="31.5">
      <c r="A26" s="25"/>
      <c r="B26" s="26" t="s">
        <v>40</v>
      </c>
      <c r="C26" s="42">
        <f>SUM(E26:F26)</f>
        <v>8900</v>
      </c>
      <c r="D26" s="52"/>
      <c r="E26" s="52">
        <v>8000</v>
      </c>
      <c r="F26" s="52">
        <v>900</v>
      </c>
      <c r="G26" s="12"/>
      <c r="H26" s="53"/>
      <c r="I26" s="53"/>
      <c r="J26" s="53"/>
      <c r="K26" s="42">
        <f>SUM(M26:N26)</f>
        <v>8900</v>
      </c>
      <c r="L26" s="56">
        <f aca="true" t="shared" si="9" ref="L26:N27">D26+H26</f>
        <v>0</v>
      </c>
      <c r="M26" s="56">
        <f t="shared" si="9"/>
        <v>8000</v>
      </c>
      <c r="N26" s="56">
        <f t="shared" si="9"/>
        <v>900</v>
      </c>
    </row>
    <row r="27" spans="1:14" s="10" customFormat="1" ht="31.5">
      <c r="A27" s="23"/>
      <c r="B27" s="13" t="s">
        <v>42</v>
      </c>
      <c r="C27" s="42">
        <f>SUM(E27:F27)</f>
        <v>350</v>
      </c>
      <c r="D27" s="52"/>
      <c r="E27" s="52"/>
      <c r="F27" s="52">
        <v>350</v>
      </c>
      <c r="G27" s="12"/>
      <c r="H27" s="53"/>
      <c r="I27" s="53"/>
      <c r="J27" s="53">
        <v>2500</v>
      </c>
      <c r="K27" s="42">
        <f>SUM(M27:N27)</f>
        <v>2850</v>
      </c>
      <c r="L27" s="56">
        <f t="shared" si="9"/>
        <v>0</v>
      </c>
      <c r="M27" s="56">
        <f t="shared" si="9"/>
        <v>0</v>
      </c>
      <c r="N27" s="56">
        <f t="shared" si="9"/>
        <v>2850</v>
      </c>
    </row>
    <row r="28" spans="1:14" s="10" customFormat="1" ht="15.75">
      <c r="A28" s="25" t="s">
        <v>53</v>
      </c>
      <c r="B28" s="40" t="s">
        <v>54</v>
      </c>
      <c r="C28" s="42">
        <f>SUM(E28:F28)</f>
        <v>0</v>
      </c>
      <c r="D28" s="42">
        <f aca="true" t="shared" si="10" ref="D28:N29">D29</f>
        <v>0</v>
      </c>
      <c r="E28" s="42">
        <f t="shared" si="10"/>
        <v>0</v>
      </c>
      <c r="F28" s="42">
        <f t="shared" si="10"/>
        <v>0</v>
      </c>
      <c r="G28" s="42">
        <f t="shared" si="10"/>
        <v>0</v>
      </c>
      <c r="H28" s="42">
        <f t="shared" si="10"/>
        <v>11056</v>
      </c>
      <c r="I28" s="42">
        <f t="shared" si="10"/>
        <v>0</v>
      </c>
      <c r="J28" s="42">
        <f t="shared" si="10"/>
        <v>1944</v>
      </c>
      <c r="K28" s="42">
        <f>SUM(M28:N28)</f>
        <v>1944</v>
      </c>
      <c r="L28" s="42">
        <f t="shared" si="10"/>
        <v>11056</v>
      </c>
      <c r="M28" s="42">
        <f t="shared" si="10"/>
        <v>0</v>
      </c>
      <c r="N28" s="42">
        <f t="shared" si="10"/>
        <v>1944</v>
      </c>
    </row>
    <row r="29" spans="1:14" s="10" customFormat="1" ht="15.75">
      <c r="A29" s="23" t="s">
        <v>55</v>
      </c>
      <c r="B29" s="40" t="s">
        <v>56</v>
      </c>
      <c r="C29" s="42">
        <f>SUM(E29:F29)</f>
        <v>0</v>
      </c>
      <c r="D29" s="42">
        <f t="shared" si="10"/>
        <v>0</v>
      </c>
      <c r="E29" s="42">
        <f t="shared" si="10"/>
        <v>0</v>
      </c>
      <c r="F29" s="42">
        <f t="shared" si="10"/>
        <v>0</v>
      </c>
      <c r="G29" s="42">
        <f t="shared" si="10"/>
        <v>0</v>
      </c>
      <c r="H29" s="42">
        <f t="shared" si="10"/>
        <v>11056</v>
      </c>
      <c r="I29" s="42">
        <f t="shared" si="10"/>
        <v>0</v>
      </c>
      <c r="J29" s="42">
        <f t="shared" si="10"/>
        <v>1944</v>
      </c>
      <c r="K29" s="42">
        <f>SUM(M29:N29)</f>
        <v>1944</v>
      </c>
      <c r="L29" s="42">
        <f t="shared" si="10"/>
        <v>11056</v>
      </c>
      <c r="M29" s="42">
        <f t="shared" si="10"/>
        <v>0</v>
      </c>
      <c r="N29" s="42">
        <f t="shared" si="10"/>
        <v>1944</v>
      </c>
    </row>
    <row r="30" spans="1:14" s="10" customFormat="1" ht="31.5">
      <c r="A30" s="23"/>
      <c r="B30" s="13" t="s">
        <v>57</v>
      </c>
      <c r="C30" s="42">
        <f>SUM(E30:F30)</f>
        <v>0</v>
      </c>
      <c r="D30" s="52"/>
      <c r="E30" s="52"/>
      <c r="F30" s="52"/>
      <c r="G30" s="12"/>
      <c r="H30" s="53">
        <v>11056</v>
      </c>
      <c r="I30" s="53"/>
      <c r="J30" s="53">
        <v>1944</v>
      </c>
      <c r="K30" s="42">
        <f>SUM(M30:N30)</f>
        <v>1944</v>
      </c>
      <c r="L30" s="56">
        <f>D30+H30</f>
        <v>11056</v>
      </c>
      <c r="M30" s="56">
        <f>E30+I30</f>
        <v>0</v>
      </c>
      <c r="N30" s="56">
        <f>F30+J30</f>
        <v>1944</v>
      </c>
    </row>
    <row r="31" spans="1:14" s="10" customFormat="1" ht="31.5">
      <c r="A31" s="23" t="s">
        <v>32</v>
      </c>
      <c r="B31" s="17" t="s">
        <v>33</v>
      </c>
      <c r="C31" s="41">
        <f>C32</f>
        <v>700</v>
      </c>
      <c r="D31" s="41">
        <f aca="true" t="shared" si="11" ref="D31:J33">D32</f>
        <v>0</v>
      </c>
      <c r="E31" s="41">
        <f t="shared" si="11"/>
        <v>0</v>
      </c>
      <c r="F31" s="41">
        <f t="shared" si="11"/>
        <v>700</v>
      </c>
      <c r="G31" s="41">
        <f t="shared" si="11"/>
        <v>0</v>
      </c>
      <c r="H31" s="41">
        <f t="shared" si="11"/>
        <v>0</v>
      </c>
      <c r="I31" s="41">
        <f t="shared" si="11"/>
        <v>0</v>
      </c>
      <c r="J31" s="41">
        <f t="shared" si="11"/>
        <v>-450</v>
      </c>
      <c r="K31" s="41">
        <f>K32</f>
        <v>250</v>
      </c>
      <c r="L31" s="60">
        <f aca="true" t="shared" si="12" ref="L31:N33">L32</f>
        <v>0</v>
      </c>
      <c r="M31" s="60">
        <f t="shared" si="12"/>
        <v>0</v>
      </c>
      <c r="N31" s="60">
        <f t="shared" si="12"/>
        <v>250</v>
      </c>
    </row>
    <row r="32" spans="1:14" s="14" customFormat="1" ht="15.75">
      <c r="A32" s="25" t="s">
        <v>34</v>
      </c>
      <c r="B32" s="40" t="s">
        <v>37</v>
      </c>
      <c r="C32" s="38">
        <f>C33</f>
        <v>700</v>
      </c>
      <c r="D32" s="38">
        <f t="shared" si="11"/>
        <v>0</v>
      </c>
      <c r="E32" s="38">
        <f t="shared" si="11"/>
        <v>0</v>
      </c>
      <c r="F32" s="38">
        <f t="shared" si="11"/>
        <v>700</v>
      </c>
      <c r="G32" s="38">
        <f t="shared" si="11"/>
        <v>0</v>
      </c>
      <c r="H32" s="38">
        <f t="shared" si="11"/>
        <v>0</v>
      </c>
      <c r="I32" s="38">
        <f t="shared" si="11"/>
        <v>0</v>
      </c>
      <c r="J32" s="38">
        <f t="shared" si="11"/>
        <v>-450</v>
      </c>
      <c r="K32" s="38">
        <f>K33</f>
        <v>250</v>
      </c>
      <c r="L32" s="61">
        <f t="shared" si="12"/>
        <v>0</v>
      </c>
      <c r="M32" s="61">
        <f t="shared" si="12"/>
        <v>0</v>
      </c>
      <c r="N32" s="61">
        <f t="shared" si="12"/>
        <v>250</v>
      </c>
    </row>
    <row r="33" spans="1:14" s="10" customFormat="1" ht="31.5">
      <c r="A33" s="25" t="s">
        <v>36</v>
      </c>
      <c r="B33" s="40" t="s">
        <v>35</v>
      </c>
      <c r="C33" s="42">
        <f>C34</f>
        <v>700</v>
      </c>
      <c r="D33" s="42">
        <f t="shared" si="11"/>
        <v>0</v>
      </c>
      <c r="E33" s="42">
        <f t="shared" si="11"/>
        <v>0</v>
      </c>
      <c r="F33" s="42">
        <f t="shared" si="11"/>
        <v>700</v>
      </c>
      <c r="G33" s="42">
        <f t="shared" si="11"/>
        <v>0</v>
      </c>
      <c r="H33" s="42">
        <f t="shared" si="11"/>
        <v>0</v>
      </c>
      <c r="I33" s="42">
        <f t="shared" si="11"/>
        <v>0</v>
      </c>
      <c r="J33" s="42">
        <f t="shared" si="11"/>
        <v>-450</v>
      </c>
      <c r="K33" s="42">
        <f>K34</f>
        <v>250</v>
      </c>
      <c r="L33" s="62">
        <f t="shared" si="12"/>
        <v>0</v>
      </c>
      <c r="M33" s="62">
        <f t="shared" si="12"/>
        <v>0</v>
      </c>
      <c r="N33" s="62">
        <f t="shared" si="12"/>
        <v>250</v>
      </c>
    </row>
    <row r="34" spans="1:14" s="10" customFormat="1" ht="31.5">
      <c r="A34" s="25"/>
      <c r="B34" s="6" t="s">
        <v>41</v>
      </c>
      <c r="C34" s="42">
        <f>SUM(D34:F34)</f>
        <v>700</v>
      </c>
      <c r="D34" s="52"/>
      <c r="E34" s="52"/>
      <c r="F34" s="52">
        <v>700</v>
      </c>
      <c r="G34" s="39"/>
      <c r="H34" s="53"/>
      <c r="I34" s="53"/>
      <c r="J34" s="53">
        <v>-450</v>
      </c>
      <c r="K34" s="42">
        <f>SUM(L34:N34)</f>
        <v>250</v>
      </c>
      <c r="L34" s="56">
        <f>D34+H34</f>
        <v>0</v>
      </c>
      <c r="M34" s="56">
        <f>E34+I34</f>
        <v>0</v>
      </c>
      <c r="N34" s="56">
        <f>F34+J34</f>
        <v>250</v>
      </c>
    </row>
    <row r="35" spans="1:14" ht="15.75">
      <c r="A35" s="64" t="s">
        <v>9</v>
      </c>
      <c r="B35" s="64"/>
      <c r="C35" s="49">
        <f>SUM(D35:F35)</f>
        <v>12953.64</v>
      </c>
      <c r="D35" s="50">
        <f aca="true" t="shared" si="13" ref="D35:J35">D18+D10</f>
        <v>0</v>
      </c>
      <c r="E35" s="50">
        <f t="shared" si="13"/>
        <v>9000</v>
      </c>
      <c r="F35" s="49">
        <f t="shared" si="13"/>
        <v>3953.6400000000003</v>
      </c>
      <c r="G35" s="49">
        <f t="shared" si="13"/>
        <v>0</v>
      </c>
      <c r="H35" s="49">
        <f t="shared" si="13"/>
        <v>11056</v>
      </c>
      <c r="I35" s="49">
        <f t="shared" si="13"/>
        <v>-1000</v>
      </c>
      <c r="J35" s="49">
        <f t="shared" si="13"/>
        <v>5144.508</v>
      </c>
      <c r="K35" s="49">
        <f>SUM(L35:N35)</f>
        <v>28154.148</v>
      </c>
      <c r="L35" s="58">
        <f>L18+L10</f>
        <v>11056</v>
      </c>
      <c r="M35" s="58">
        <f>M18+M10</f>
        <v>8000</v>
      </c>
      <c r="N35" s="63">
        <f>N18+N10</f>
        <v>9098.148000000001</v>
      </c>
    </row>
    <row r="36" spans="1:6" ht="12.75">
      <c r="A36" s="35"/>
      <c r="B36" s="7"/>
      <c r="C36" s="8"/>
      <c r="D36" s="8"/>
      <c r="E36" s="8"/>
      <c r="F36" s="8"/>
    </row>
    <row r="37" ht="12.75">
      <c r="F37" s="15"/>
    </row>
    <row r="38" ht="12.75">
      <c r="F38" s="15"/>
    </row>
  </sheetData>
  <sheetProtection/>
  <mergeCells count="13">
    <mergeCell ref="H8:J8"/>
    <mergeCell ref="K8:K9"/>
    <mergeCell ref="L8:N8"/>
    <mergeCell ref="A5:N5"/>
    <mergeCell ref="B6:M6"/>
    <mergeCell ref="L2:N2"/>
    <mergeCell ref="L3:N3"/>
    <mergeCell ref="A35:B35"/>
    <mergeCell ref="A8:A9"/>
    <mergeCell ref="B8:B9"/>
    <mergeCell ref="C8:C9"/>
    <mergeCell ref="D8:F8"/>
    <mergeCell ref="G8:G9"/>
  </mergeCells>
  <printOptions/>
  <pageMargins left="0.3937007874015748" right="0" top="0.984251968503937" bottom="0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finOtdeL</cp:lastModifiedBy>
  <cp:lastPrinted>2014-06-20T08:01:38Z</cp:lastPrinted>
  <dcterms:created xsi:type="dcterms:W3CDTF">2008-05-08T18:28:22Z</dcterms:created>
  <dcterms:modified xsi:type="dcterms:W3CDTF">2014-06-27T08:31:38Z</dcterms:modified>
  <cp:category/>
  <cp:version/>
  <cp:contentType/>
  <cp:contentStatus/>
</cp:coreProperties>
</file>