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505" yWindow="-15" windowWidth="14310" windowHeight="11640"/>
  </bookViews>
  <sheets>
    <sheet name="прил 1 Источн" sheetId="20" r:id="rId1"/>
    <sheet name="прил 2 Дох" sheetId="21" r:id="rId2"/>
  </sheets>
  <definedNames>
    <definedName name="В11">#REF!</definedName>
    <definedName name="_xlnm.Print_Titles" localSheetId="1">'прил 2 Дох'!$9:$9</definedName>
    <definedName name="_xlnm.Print_Area" localSheetId="1">'прил 2 Дох'!$A$1:$E$169</definedName>
    <definedName name="_xlnm.Print_Area">#REF!</definedName>
    <definedName name="п">#REF!</definedName>
    <definedName name="Прил16дляраб">#REF!</definedName>
  </definedNames>
  <calcPr calcId="145621"/>
</workbook>
</file>

<file path=xl/calcChain.xml><?xml version="1.0" encoding="utf-8"?>
<calcChain xmlns="http://schemas.openxmlformats.org/spreadsheetml/2006/main">
  <c r="D155" i="21" l="1"/>
  <c r="D154" i="21"/>
  <c r="D153" i="21"/>
  <c r="D152" i="21"/>
  <c r="E162" i="21"/>
  <c r="C157" i="21"/>
  <c r="C150" i="21" s="1"/>
  <c r="E159" i="21"/>
  <c r="E160" i="21"/>
  <c r="E161" i="21"/>
  <c r="D157" i="21"/>
  <c r="D150" i="21" s="1"/>
  <c r="D96" i="21"/>
  <c r="C96" i="21"/>
  <c r="E98" i="21"/>
  <c r="E97" i="21"/>
  <c r="E157" i="21" l="1"/>
  <c r="E38" i="21"/>
  <c r="D14" i="21"/>
  <c r="C14" i="21"/>
  <c r="E14" i="21" l="1"/>
  <c r="C13" i="21"/>
  <c r="D13" i="21"/>
  <c r="E15" i="21"/>
  <c r="E16" i="21"/>
  <c r="E17" i="21"/>
  <c r="C21" i="21"/>
  <c r="C20" i="21" s="1"/>
  <c r="D21" i="21"/>
  <c r="D20" i="21" s="1"/>
  <c r="E22" i="21"/>
  <c r="E23" i="21"/>
  <c r="E24" i="21"/>
  <c r="C26" i="21"/>
  <c r="D26" i="21"/>
  <c r="E27" i="21"/>
  <c r="E28" i="21"/>
  <c r="D29" i="21"/>
  <c r="E29" i="21" s="1"/>
  <c r="E31" i="21"/>
  <c r="E32" i="21"/>
  <c r="C34" i="21"/>
  <c r="D34" i="21"/>
  <c r="E35" i="21"/>
  <c r="C36" i="21"/>
  <c r="D36" i="21"/>
  <c r="E37" i="21"/>
  <c r="C39" i="21"/>
  <c r="D39" i="21"/>
  <c r="E40" i="21"/>
  <c r="E41" i="21"/>
  <c r="E42" i="21"/>
  <c r="C45" i="21"/>
  <c r="E45" i="21" s="1"/>
  <c r="C46" i="21"/>
  <c r="E46" i="21" s="1"/>
  <c r="C47" i="21"/>
  <c r="C44" i="21" s="1"/>
  <c r="D47" i="21"/>
  <c r="D44" i="21" s="1"/>
  <c r="E48" i="21"/>
  <c r="E49" i="21"/>
  <c r="E50" i="21"/>
  <c r="C51" i="21"/>
  <c r="D51" i="21"/>
  <c r="E52" i="21"/>
  <c r="C53" i="21"/>
  <c r="E53" i="21" s="1"/>
  <c r="C54" i="21"/>
  <c r="E54" i="21" s="1"/>
  <c r="E55" i="21"/>
  <c r="C56" i="21"/>
  <c r="E56" i="21" s="1"/>
  <c r="C57" i="21"/>
  <c r="E57" i="21" s="1"/>
  <c r="C58" i="21"/>
  <c r="E58" i="21" s="1"/>
  <c r="C59" i="21"/>
  <c r="E59" i="21" s="1"/>
  <c r="C61" i="21"/>
  <c r="D61" i="21"/>
  <c r="E62" i="21"/>
  <c r="E63" i="21"/>
  <c r="E64" i="21"/>
  <c r="C65" i="21"/>
  <c r="E65" i="21" s="1"/>
  <c r="D65" i="21"/>
  <c r="E66" i="21"/>
  <c r="E67" i="21"/>
  <c r="E68" i="21"/>
  <c r="C69" i="21"/>
  <c r="E69" i="21"/>
  <c r="C70" i="21"/>
  <c r="E70" i="21" s="1"/>
  <c r="C71" i="21"/>
  <c r="E71" i="21" s="1"/>
  <c r="E72" i="21"/>
  <c r="C73" i="21"/>
  <c r="D73" i="21"/>
  <c r="C78" i="21"/>
  <c r="D78" i="21"/>
  <c r="E79" i="21"/>
  <c r="E80" i="21"/>
  <c r="C81" i="21"/>
  <c r="E81" i="21" s="1"/>
  <c r="C82" i="21"/>
  <c r="E82" i="21" s="1"/>
  <c r="C83" i="21"/>
  <c r="E83" i="21" s="1"/>
  <c r="C85" i="21"/>
  <c r="E85" i="21" s="1"/>
  <c r="E86" i="21"/>
  <c r="E87" i="21"/>
  <c r="E88" i="21"/>
  <c r="E89" i="21"/>
  <c r="E90" i="21"/>
  <c r="E92" i="21"/>
  <c r="E93" i="21"/>
  <c r="E94" i="21"/>
  <c r="D95" i="21"/>
  <c r="D84" i="21" s="1"/>
  <c r="E99" i="21"/>
  <c r="E100" i="21"/>
  <c r="E101" i="21"/>
  <c r="E102" i="21"/>
  <c r="E103" i="21"/>
  <c r="E104" i="21"/>
  <c r="E105" i="21"/>
  <c r="E106" i="21"/>
  <c r="E107" i="21"/>
  <c r="E108" i="21"/>
  <c r="E109" i="21"/>
  <c r="E110" i="21"/>
  <c r="C112" i="21"/>
  <c r="E112" i="21" s="1"/>
  <c r="C113" i="21"/>
  <c r="E113" i="21" s="1"/>
  <c r="C114" i="21"/>
  <c r="E114" i="21" s="1"/>
  <c r="C115" i="21"/>
  <c r="E115" i="21" s="1"/>
  <c r="C116" i="21"/>
  <c r="E116" i="21" s="1"/>
  <c r="C117" i="21"/>
  <c r="E117" i="21" s="1"/>
  <c r="C118" i="21"/>
  <c r="E118" i="21" s="1"/>
  <c r="C119" i="21"/>
  <c r="E119" i="21" s="1"/>
  <c r="C120" i="21"/>
  <c r="E120" i="21" s="1"/>
  <c r="C121" i="21"/>
  <c r="E121" i="21" s="1"/>
  <c r="C122" i="21"/>
  <c r="E122" i="21" s="1"/>
  <c r="C123" i="21"/>
  <c r="E123" i="21" s="1"/>
  <c r="C125" i="21"/>
  <c r="C124" i="21" s="1"/>
  <c r="C111" i="21" s="1"/>
  <c r="D125" i="21"/>
  <c r="E126" i="21"/>
  <c r="E127" i="21"/>
  <c r="E128" i="21"/>
  <c r="E129" i="21"/>
  <c r="E130" i="21"/>
  <c r="E131" i="21"/>
  <c r="E132" i="21"/>
  <c r="E133" i="21"/>
  <c r="E134" i="21"/>
  <c r="E135" i="21"/>
  <c r="E136" i="21"/>
  <c r="E137" i="21"/>
  <c r="E138" i="21"/>
  <c r="E139" i="21"/>
  <c r="E140" i="21"/>
  <c r="E141" i="21"/>
  <c r="C142" i="21"/>
  <c r="E142" i="21" s="1"/>
  <c r="C143" i="21"/>
  <c r="E143" i="21" s="1"/>
  <c r="C144" i="21"/>
  <c r="E144" i="21" s="1"/>
  <c r="C145" i="21"/>
  <c r="E145" i="21" s="1"/>
  <c r="C146" i="21"/>
  <c r="E146" i="21" s="1"/>
  <c r="C147" i="21"/>
  <c r="E147" i="21" s="1"/>
  <c r="C148" i="21"/>
  <c r="E148" i="21" s="1"/>
  <c r="E149" i="21"/>
  <c r="E151" i="21"/>
  <c r="C152" i="21"/>
  <c r="E152" i="21" s="1"/>
  <c r="C153" i="21"/>
  <c r="E153" i="21" s="1"/>
  <c r="C154" i="21"/>
  <c r="E154" i="21" s="1"/>
  <c r="C155" i="21"/>
  <c r="E155" i="21"/>
  <c r="E156" i="21"/>
  <c r="E158" i="21"/>
  <c r="C163" i="21"/>
  <c r="D163" i="21"/>
  <c r="E164" i="21"/>
  <c r="E165" i="21"/>
  <c r="E166" i="21"/>
  <c r="E167" i="21"/>
  <c r="C168" i="21"/>
  <c r="D168" i="21"/>
  <c r="E169" i="21"/>
  <c r="C11" i="20"/>
  <c r="C10" i="20" s="1"/>
  <c r="C13" i="20"/>
  <c r="C17" i="20"/>
  <c r="D17" i="20"/>
  <c r="C19" i="20"/>
  <c r="D19" i="20"/>
  <c r="C23" i="20"/>
  <c r="C22" i="20" s="1"/>
  <c r="D23" i="20"/>
  <c r="D22" i="20" s="1"/>
  <c r="C26" i="20"/>
  <c r="C25" i="20" s="1"/>
  <c r="D26" i="20"/>
  <c r="D25" i="20" s="1"/>
  <c r="C32" i="20"/>
  <c r="C31" i="20" s="1"/>
  <c r="C30" i="20" s="1"/>
  <c r="C29" i="20" s="1"/>
  <c r="D32" i="20"/>
  <c r="D31" i="20" s="1"/>
  <c r="D30" i="20" s="1"/>
  <c r="D29" i="20" s="1"/>
  <c r="C21" i="20" l="1"/>
  <c r="C16" i="20"/>
  <c r="E168" i="21"/>
  <c r="D16" i="20"/>
  <c r="D9" i="20" s="1"/>
  <c r="D8" i="20" s="1"/>
  <c r="D21" i="20"/>
  <c r="E163" i="21"/>
  <c r="E150" i="21"/>
  <c r="E125" i="21"/>
  <c r="E78" i="21"/>
  <c r="E39" i="21"/>
  <c r="E34" i="21"/>
  <c r="E51" i="21"/>
  <c r="D124" i="21"/>
  <c r="D111" i="21" s="1"/>
  <c r="D77" i="21" s="1"/>
  <c r="E96" i="21"/>
  <c r="E61" i="21"/>
  <c r="C43" i="21"/>
  <c r="E36" i="21"/>
  <c r="E26" i="21"/>
  <c r="E20" i="21"/>
  <c r="C12" i="21"/>
  <c r="C11" i="21" s="1"/>
  <c r="D43" i="21"/>
  <c r="E44" i="21"/>
  <c r="E111" i="21"/>
  <c r="D12" i="21"/>
  <c r="E13" i="21"/>
  <c r="E124" i="21"/>
  <c r="C95" i="21"/>
  <c r="E47" i="21"/>
  <c r="E21" i="21"/>
  <c r="C9" i="20"/>
  <c r="C8" i="20" s="1"/>
  <c r="E43" i="21" l="1"/>
  <c r="C84" i="21"/>
  <c r="E95" i="21"/>
  <c r="D11" i="21"/>
  <c r="E12" i="21"/>
  <c r="D76" i="21"/>
  <c r="C77" i="21" l="1"/>
  <c r="E84" i="21"/>
  <c r="D10" i="21"/>
  <c r="E11" i="21"/>
  <c r="C76" i="21" l="1"/>
  <c r="E77" i="21"/>
  <c r="C10" i="21" l="1"/>
  <c r="E10" i="21" s="1"/>
  <c r="E76" i="21"/>
</calcChain>
</file>

<file path=xl/sharedStrings.xml><?xml version="1.0" encoding="utf-8"?>
<sst xmlns="http://schemas.openxmlformats.org/spreadsheetml/2006/main" count="383" uniqueCount="368">
  <si>
    <t>(тыс.рублей)</t>
  </si>
  <si>
    <t>Наименование показателя</t>
  </si>
  <si>
    <t>Кассовое исполнение</t>
  </si>
  <si>
    <t>Уточненный план</t>
  </si>
  <si>
    <t>000 01 05 02 01 05 0000 610</t>
  </si>
  <si>
    <t>Уменьшение прочих остатков денежных средств бюджетов муниципальных районов</t>
  </si>
  <si>
    <t>000 01 05 02 01 00 0000 610</t>
  </si>
  <si>
    <t>Уменьшение прочих остатков денежных средств бюджетов</t>
  </si>
  <si>
    <t>Уменьшение прочих остатков средств бюджетов</t>
  </si>
  <si>
    <t>000 01 05 02 00 00 0000 600</t>
  </si>
  <si>
    <t>Уменьшение остатков средств бюджетов</t>
  </si>
  <si>
    <t>000 01 05 00 00 00 0000 600</t>
  </si>
  <si>
    <t>Изменение остатков средств на счетах по учету средств бюджетов</t>
  </si>
  <si>
    <t>000 01 00 00 00 00 0000 000</t>
  </si>
  <si>
    <t>Изменение остатков средств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</si>
  <si>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</si>
  <si>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 (погашение бюджетных кредитов на пополнение остатков средств на счетах бюджетов  муниципальных районов, предоставленных за счет средств федерального бюджета)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</si>
  <si>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Федерации, из них: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</si>
  <si>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</si>
  <si>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</si>
  <si>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000 01 03 01 00 05 0000 710</t>
  </si>
  <si>
    <t>Привлечение кредитов от других бюджетов бюджетной системы Российской Федерации бюджетами муниципальных районов в валюте Российской Федерации (получение бюджетных кредитов за счет средств федерального бюджета на пополнение остатков средств на счетах бюджетов  муниципальных районов)</t>
  </si>
  <si>
    <t>Привлечение кредитов от других бюджетов бюджетной системы Российской Федерации бюджетами муниципальных районов в валюте Российской Федерации, из них:</t>
  </si>
  <si>
    <t>000 01 03 01 00 00 0000 700</t>
  </si>
  <si>
    <t>Привлечение бюджетных кредитов от других бюджетов бюджетной системы Российской Федерации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</si>
  <si>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</si>
  <si>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</si>
  <si>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000 01 02 00 00 05 0000 810</t>
  </si>
  <si>
    <t>Погашение  бюджетами муниципальных  районов кредитов  от кредитных организаций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</si>
  <si>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</si>
  <si>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</si>
  <si>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000 01 02 00 00 05 0000 710</t>
  </si>
  <si>
    <t>Привлечение кредитов  от кредитных организаций бюджетами  муниципальных районов в валюте Российской Федерации</t>
  </si>
  <si>
    <t>000 01 02 00 00 00 0000 700</t>
  </si>
  <si>
    <t>Привлечение кредитов от кредитных организаций в валюте Российской Федерации</t>
  </si>
  <si>
    <t>000 01 02 00 00 00 0000 000</t>
  </si>
  <si>
    <t>Кредиты кредитных организаций в валюте Российской Федерации</t>
  </si>
  <si>
    <t>000 01 05 00 00 00 0000 000</t>
  </si>
  <si>
    <t>5 01 00 00 00 00 0000 000</t>
  </si>
  <si>
    <t>Погашение бюджетами муниципального района кредитов от кредитных организаций в валюте Российской Федерации</t>
  </si>
  <si>
    <t>4 01 00 00 00 00 0000 000</t>
  </si>
  <si>
    <t>3 01 00 00 00 00 0000 000</t>
  </si>
  <si>
    <t>Получение кредитов от кредитных организаций бюджетами муниципальных районов в валюте Российской Федерации</t>
  </si>
  <si>
    <t>2 01 00 00 00 00 0000 000</t>
  </si>
  <si>
    <t>Получение кредитов от кредитных организаций в валюте Российской Федерации</t>
  </si>
  <si>
    <t>1 01 00 00 00 00 0000 000</t>
  </si>
  <si>
    <t>Источники внутреннего финансирования дефицита бюджета:</t>
  </si>
  <si>
    <t>Дефицит (-), профицит (+) бюджета</t>
  </si>
  <si>
    <t>Код бюджетной классификации</t>
  </si>
  <si>
    <t>Наименование источника</t>
  </si>
  <si>
    <t>(тыс. рублей)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</si>
  <si>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</si>
  <si>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000  2  19  60010  05  0000  150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</si>
  <si>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</si>
  <si>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</si>
  <si>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000  2  18  60010  05  0000  150</t>
  </si>
  <si>
    <t>Доходы бюджетов муниципальных районов от возврата иными организациями остатков субсидий прошлых лет</t>
  </si>
  <si>
    <t>000  2  18  25030  05  0000  150</t>
  </si>
  <si>
    <t>Доходы бюджетов муниципальных районов от возврата автономными учреждениями остатков субсидий прошлых лет</t>
  </si>
  <si>
    <t>000  2  18  05020  05  0000  150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</si>
  <si>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</si>
  <si>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</si>
  <si>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</si>
  <si>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Прочие межбюджетные трансферты, передаваемые бюджетам муниципальных районов</t>
  </si>
  <si>
    <t>092  2  02  49999  05  0000  150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</si>
  <si>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(через Министерство образования и науки  Республики Алтай)</t>
  </si>
  <si>
    <t>000  2  02  45303  05  0000  150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</si>
  <si>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</si>
  <si>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092  2  19  05000  05  0000  151</t>
  </si>
  <si>
    <t>000  2  19  00000  00  0000  000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</si>
  <si>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</si>
  <si>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092  2  18  05010  05  0000  151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</si>
  <si>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</si>
  <si>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</si>
  <si>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</si>
  <si>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092 2  02  40014  05  0000  150</t>
  </si>
  <si>
    <t>Иные межбюджетные трансферты</t>
  </si>
  <si>
    <t>Субвенции на проведение Всероссийской переписи населения 2020 года (через Министерство экономического развития Республики Алтай)</t>
  </si>
  <si>
    <t>092  2  02  35469  05  0000  150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</si>
  <si>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</si>
  <si>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092  2  02  35118  05  0000  150</t>
  </si>
  <si>
    <t>Субвенции бюджетам на осуществление первичного воинского учета на территориях, где отсутствуют военные комиссариаты</t>
  </si>
  <si>
    <t>092  2  02  35118  00  0000  150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</si>
  <si>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</si>
  <si>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092  2  02  03069  05  0000  151</t>
  </si>
  <si>
    <t>Субвенции бюджетам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</si>
  <si>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000  2  02  03069  00  0000  151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</si>
  <si>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</si>
  <si>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000  2  02  03055  05  0000  151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</si>
  <si>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</si>
  <si>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000  2  02  03055  00  0000  151</t>
  </si>
  <si>
    <t>Субвенции   на   оздоровление   детей   школьного   возраста   до15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</si>
  <si>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092  2  02  03033  05  0000  151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</si>
  <si>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</si>
  <si>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092  2  02  35135  00  0000  150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</si>
  <si>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(через Министерство финансов Республики Алтай)</t>
  </si>
  <si>
    <t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(через Министерство образования и науки  Республики Алтай)</t>
  </si>
  <si>
    <t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территориальных соглашений, отраслевых (межотраслевых) соглашений и иных соглашений, заключаемых на территориальном уровне социального партнерства (через Министерство труда, социального развития и занятости населения Республики Алтай)</t>
  </si>
  <si>
    <t>(2962)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</si>
  <si>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 (через Министерство экономического развития Республики Алтай)</t>
  </si>
  <si>
    <t>(2949)</t>
  </si>
  <si>
    <t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(через Комитет ветеринарии с Госветинспекцией Республики Алтай)</t>
  </si>
  <si>
    <t>(2942)</t>
  </si>
  <si>
    <t>Субвенции на осуществление отдельных государственных полномочий Республики Алтай по организаии мероприятий при осуществлении деятельности по обращению с  животными без владельцев на территории Республики Алтай (через Комитет ветеринарии с Госветинспекцией Республики Алтай)</t>
  </si>
  <si>
    <t>(2941)</t>
  </si>
  <si>
    <t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(через Министерство финансов Республики Алтай)</t>
  </si>
  <si>
    <t>2955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</si>
  <si>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  (через Министерство финансов Республики Алтай)</t>
  </si>
  <si>
    <t>(2967)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</si>
  <si>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(через Министерство образования и науки Республики Алтай)</t>
  </si>
  <si>
    <t>(2945)</t>
  </si>
  <si>
    <t xml:space="preserve"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 (через Комитет по делам записи актов гражданского состояния и архивов Республики Алтай) </t>
  </si>
  <si>
    <t>(2940)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</si>
  <si>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 (через Министерство образования и науки  Республики Алтай)</t>
  </si>
  <si>
    <t>(2934)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</si>
  <si>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 (через Министерство труда, социального развития и занятости населения Республики Алтай)</t>
  </si>
  <si>
    <t>(2936)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</si>
  <si>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(через Министерство регионального развития Республики Алтай)</t>
  </si>
  <si>
    <t>(2968)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</si>
  <si>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(через Комитет по тарифам  Республики Алтай)</t>
  </si>
  <si>
    <t>(2969)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</si>
  <si>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(через Министерство финансов Республики Алтай)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</si>
  <si>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</si>
  <si>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</si>
  <si>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000  2  02  30024  00  0000  150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</si>
  <si>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</si>
  <si>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</si>
  <si>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</si>
  <si>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</si>
  <si>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ежемесячное денежное вознаграждение за классное руководство</t>
  </si>
  <si>
    <t>092  2  02  03021  05  0000  151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</si>
  <si>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</si>
  <si>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</si>
  <si>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</si>
  <si>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000  2  02  03013  05  0000  151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</si>
  <si>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</si>
  <si>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000  2  02  03013  00  0000  151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</si>
  <si>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</si>
  <si>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000  2  02  03004  05  0000  151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</si>
  <si>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</si>
  <si>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000  2  02  03004  00  0000  151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</si>
  <si>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</si>
  <si>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000  2  02  03002  05  0000  151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</si>
  <si>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</si>
  <si>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</si>
  <si>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</si>
  <si>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</si>
  <si>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</si>
  <si>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</si>
  <si>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 xml:space="preserve">Субвенции бюджетам субъектов Российской Федерации и муниципальных образований </t>
  </si>
  <si>
    <t>Субсидии на обеспечение выполнения требований к антитеррористической защищенности муниципальных образовательных организаций (через Министерство образования и науки Республики Алтай)</t>
  </si>
  <si>
    <t>(2823)</t>
  </si>
  <si>
    <t>Субсидии на формирование муниципального специализированного жилищного фонда для обеспечения педагогических работников(через Министерство образования и науки Республики Алтай)</t>
  </si>
  <si>
    <t>(2821)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</si>
  <si>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 (через Министерство образования и науки Республики Алтай)</t>
  </si>
  <si>
    <t>(2990)</t>
  </si>
  <si>
    <t>Субсидии на поддержку и развитие сферы культуры</t>
  </si>
  <si>
    <t>(2919)</t>
  </si>
  <si>
    <t>Субсидии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Алтай (через Министерство образования и науки Республики Алтай)</t>
  </si>
  <si>
    <t>(2921)</t>
  </si>
  <si>
    <t>Субсидии на поддержку развития образовательных организаций в Республике Алтай, реализующих программы дошкольного образования (через Министерство образования и науки Республики Алтай)</t>
  </si>
  <si>
    <t>(2982)</t>
  </si>
  <si>
    <t>Субсидии на софинансирование расходных обязательств, возникающих при реализации мероприятий, направленных на развитие общего образования (через Министерство образования и науки Республики Алтай)</t>
  </si>
  <si>
    <t>(2930)</t>
  </si>
  <si>
    <t>Субсидии на повышение оплаты труда работников муниципальных учреждений культуры в Республике Алтай</t>
  </si>
  <si>
    <t>(2922)</t>
  </si>
  <si>
    <t>Субсидии на софинансирование мероприятий, направленных на обеспечение горячим питанием учащихся 5-11 келассов муниципальных общеобразовательных организаций в Республике Алтай из малообеспеченных семей  (через Министерство финансов Республики Алтай)</t>
  </si>
  <si>
    <t>(2951)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</si>
  <si>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 (через Министерство финансов Республики Алтай)</t>
  </si>
  <si>
    <t>(2938)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</si>
  <si>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   (через Министерство регионального развития Республики Алтай)</t>
  </si>
  <si>
    <t>(2975)</t>
  </si>
  <si>
    <t>Субсидии на предоставление ежемесячной надбавки к заработной плате молодым специалистам в муниципальных образовательных организациях  (через Министерство образования и науки Республики Алтай)</t>
  </si>
  <si>
    <t>(2966)</t>
  </si>
  <si>
    <t>Прочие субсидии бюджетам муниципальных районов</t>
  </si>
  <si>
    <t>Прочие субсидии</t>
  </si>
  <si>
    <t>Обеспечениекомплексного развития сельских территорий (субсидии на улучшение жилищных условий граждан, проживающих в сельской местности) (через Министерство сельского хозяйства Республики Алтай)</t>
  </si>
  <si>
    <t xml:space="preserve">Государственная поддержка отрасли культуры (субсидии  на реализацию мероприятий по модернизации  муниципальных детских школ искусств по видам искусств) </t>
  </si>
  <si>
    <t>092  2  02  25519  05  0000  150</t>
  </si>
  <si>
    <t>Государственная поддержка отрасли культуры (субсидии на государственную поддержку лучших сельских учреждений культуры)</t>
  </si>
  <si>
    <t>Государственная поддержка отрасли культуры (субсидии на построенные (реконструированные) капитально отремонтированные культурно-досуговые учреждения в сельской местности) (через Министерство культуры Республики Алтай)</t>
  </si>
  <si>
    <t>Субсидии на государственную поддержку отрасли культуры</t>
  </si>
  <si>
    <t>Реализация мероприятий по обеспечению жильем молодых семей (субсидии) (через Министерство образования и науки  Республики Алтай)</t>
  </si>
  <si>
    <t xml:space="preserve">Субсидия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</si>
  <si>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>Субсидия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(через Министерство образования и науки  Республики Алтай)</t>
  </si>
  <si>
    <t>Создание в общеобразовательных организациях, расположенных в сельской местности, условий для занятий физической культурой и спортом (субсидии) (через Министерство образования и науки  Республики Алтай)</t>
  </si>
  <si>
    <t>092  2  02  25097  05  0000  150</t>
  </si>
  <si>
    <t>Реализация государственных программ субъектов Российской Федерации в области использования и охраны водных объектов (субсидии на капитальный ремонт гидротехнических сооружений, находящихся в муниципальной собственности, и капитальный ремонт и ликвидацию бесхозяйных гидротехнических сооружений) (через Министерство природных ресурсов, экологии и туризма Республики Алтай)</t>
  </si>
  <si>
    <t>092  2  02 25016  05  0000  150</t>
  </si>
  <si>
    <t>Субсидии бюджетам субъектов Российской Федерации и муниципальных образований (межбюджетные субсидии)</t>
  </si>
  <si>
    <t>Прочие дотации бюджетам муниципальных районов</t>
  </si>
  <si>
    <t>092  2  02  01999  05  0000  151</t>
  </si>
  <si>
    <t>Прочие дотации</t>
  </si>
  <si>
    <t>000  2  02  01999  00  0000  151</t>
  </si>
  <si>
    <t>Дотации бюджетам муниципальных районов на поддержку мер по обеспечению сбалансированности бюджетов</t>
  </si>
  <si>
    <t>092  2  02  01003  05  0000  151</t>
  </si>
  <si>
    <t>092  2  02 15002  05  0000  150</t>
  </si>
  <si>
    <t>Дотации бюджетам муниципальных районов на выравнивание бюджетной обеспеченности</t>
  </si>
  <si>
    <t>092  2  02  15001  05  0000  150</t>
  </si>
  <si>
    <t>Дотации бюджетам субъектов Российской Федерации и муниципальных образований</t>
  </si>
  <si>
    <t>092  2  02  10000  00  0000  150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</si>
  <si>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</si>
  <si>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</si>
  <si>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000  2  00  00000  00  0000  000</t>
  </si>
  <si>
    <t>Прочие неналоговые доходы бюджетов муниципальных районов</t>
  </si>
  <si>
    <t>000  1  17  05050  05  0000  180</t>
  </si>
  <si>
    <t>Невыясненные поступления</t>
  </si>
  <si>
    <t>000  1  17  01050  00  0000  180</t>
  </si>
  <si>
    <t>ПРОЧИЕ НЕНАЛОГОВЫЕ ДОХОДЫ</t>
  </si>
  <si>
    <t>000  1  17  00000  00  0000  000</t>
  </si>
  <si>
    <t>ШТРАФЫ, САНКЦИИ, ВОЗМЕЩЕНИЕ УЩЕРБА</t>
  </si>
  <si>
    <t>000  1  16  00000  00  0000  000</t>
  </si>
  <si>
    <t>Платежи, взимаемые организациями муниципальных районов за выполнение определенных функций</t>
  </si>
  <si>
    <t>000  1  15  02050  05  0000  140</t>
  </si>
  <si>
    <t>Платежи, взимаемые государственными и муниципальными организациями за выполнение определенных функций</t>
  </si>
  <si>
    <t>000  1  15  02000  00  0000  140</t>
  </si>
  <si>
    <t>АДМИНИСТРАТИВНЫЕ ПЛАТЕЖИ И СБОРЫ</t>
  </si>
  <si>
    <t>000  1  15  00000  00  0000  000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</si>
  <si>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</si>
  <si>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800  1  14  06025  05  0000 430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</si>
  <si>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</si>
  <si>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800 1  14  06013  05  0000  430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</si>
  <si>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</si>
  <si>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800  1  14  02052  05  0000  410</t>
  </si>
  <si>
    <t>ДОХОДЫ ОТ ПРОДАЖИ МАТЕРИАЛЬНЫХ И НЕМАТЕРИАЛЬНЫХ АКТИВОВ</t>
  </si>
  <si>
    <t>800  1  14  00000  00  0000  000</t>
  </si>
  <si>
    <t>Прочие доходы от компенсации затрат бюджетов муниципальных районов</t>
  </si>
  <si>
    <t>000 1  13  02995  05  0000  130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</si>
  <si>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</si>
  <si>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000 1  13  02065  05  0000  130</t>
  </si>
  <si>
    <t>Прочие доходы от оказания платных услуг (работ) получателями средств бюджетов муниципальных районов</t>
  </si>
  <si>
    <t>000 1  13  01995  05  0000  130</t>
  </si>
  <si>
    <t>ДОХОДЫ ОТ ОКАЗАНИЯ ПЛАТНЫХ УСЛУГ И КОМПЕНСАЦИИ ЗАТРАТ ГОСУДАРСТВА</t>
  </si>
  <si>
    <t>000 1  13  00000  00  0000  000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</si>
  <si>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</si>
  <si>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048  1  12  01070  01  0000  120</t>
  </si>
  <si>
    <t>800  1  13  01995  05  0000  130</t>
  </si>
  <si>
    <t>Прочие доходы от оказания платных услуг (работ)</t>
  </si>
  <si>
    <t>000 1  13  01995  00  0000  130</t>
  </si>
  <si>
    <t>Доходы от оказания платных услуг (работ)</t>
  </si>
  <si>
    <t>000  1  13  01000  00  0000  130</t>
  </si>
  <si>
    <t>ДОХОДЫ ОТ ОКАЗАНИЯ ПЛАТНЫХ УСЛУГ (РАБОТ) И КОМПЕНСАЦИИ ЗАТРАТ ГОСУДАРСТВА</t>
  </si>
  <si>
    <t>000  1  13  00000  00  0000  000</t>
  </si>
  <si>
    <t>Плата за размещение отходов производства и потребления</t>
  </si>
  <si>
    <t>048  1  12  01040  01  0000  120</t>
  </si>
  <si>
    <t>Плата за сбросы загрязняющих веществ в водные объекты</t>
  </si>
  <si>
    <t>048  1  12  01030  01  0000  120</t>
  </si>
  <si>
    <t>Плата за выбросы загрязняющих веществ в атмосферный воздух передвижными объектами</t>
  </si>
  <si>
    <t>048  1  12  01020  01  0000  120</t>
  </si>
  <si>
    <t>Плата за выбросы загрязняющих веществ в атмосферный воздух стационарными объектами</t>
  </si>
  <si>
    <t>048  1  12  01010  01  0000  120</t>
  </si>
  <si>
    <t>ПЛАТЕЖИ ПРИ ПОЛЬЗОВАНИИ ПРИРОДНЫМИ РЕСУРСАМИ</t>
  </si>
  <si>
    <t>048 1  12  00000  00  0000  000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</si>
  <si>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</si>
  <si>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800  1  11  05035  05  0000  120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</si>
  <si>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</si>
  <si>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800  1  11  05025  05  0000  120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</si>
  <si>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</si>
  <si>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800  1  11  05013  05  0000  120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</si>
  <si>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</si>
  <si>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800  1  11  05000  00  0000  120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</si>
  <si>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</si>
  <si>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092  1  11  03050  05  0000  120</t>
  </si>
  <si>
    <t>Проценты, полученные от предоставления бюджетных кредитов внутри страны</t>
  </si>
  <si>
    <t>000  1  11  03000  00  0000  120</t>
  </si>
  <si>
    <t>ДОХОДЫ ОТ ИСПОЛЬЗОВАНИЯ ИМУЩЕСТВА, НАХОДЯЩЕГОСЯ В ГОСУДАРСТВЕННОЙ И МУНИЦИПАЛЬНОЙ СОБСТВЕННОСТИ</t>
  </si>
  <si>
    <t>800  1  11  00000  00  0000  000</t>
  </si>
  <si>
    <t xml:space="preserve"> НЕНАЛОГОВЫЕ ДОХОДЫ</t>
  </si>
  <si>
    <t>Государственная пошлина за выдачу разрешения на установку рекламной конструкции</t>
  </si>
  <si>
    <t>092  1  08  07150  01  1000  110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</si>
  <si>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</si>
  <si>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092  1  08  07084  01  0000  110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</si>
  <si>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</si>
  <si>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182  1  08  03010  01  0000  110</t>
  </si>
  <si>
    <t>ГОСУДАРСТВЕННАЯ ПОШЛИНА</t>
  </si>
  <si>
    <t>000  1  08  00000  00  0000  000</t>
  </si>
  <si>
    <t>Сбор за пользование объектами животного мира</t>
  </si>
  <si>
    <t>182  1  07  04010  01  0000  110</t>
  </si>
  <si>
    <t>Налог на добычу общераспространенных полезных ископаемых</t>
  </si>
  <si>
    <t>182  1  07  01020  01  0000  110</t>
  </si>
  <si>
    <t>НАЛОГИ, СБОРЫ И РЕГУЛЯРНЫЕ ПЛАТЕЖИ ЗА ПОЛЬЗОВАНИЕ ПРИРОДНЫМИ РЕСУРСАМИ</t>
  </si>
  <si>
    <t>182  1  07  00000  00  0000  000</t>
  </si>
  <si>
    <t>Налог на имущество организаций по имуществу, не входящему в Единую систему газоснабжения</t>
  </si>
  <si>
    <t>182  1  06  02010  02  0000  110</t>
  </si>
  <si>
    <t>НАЛОГИ НА ИМУЩЕСТВО</t>
  </si>
  <si>
    <t>182  1  06  00000  00  0000  000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</si>
  <si>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</si>
  <si>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182  1  05  01050  01  0000  110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</si>
  <si>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</si>
  <si>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182  1  05  04020  02  0000  110</t>
  </si>
  <si>
    <t>Единый сельскохозяйственный налог</t>
  </si>
  <si>
    <t>182  1  05  03010  01  0000  110</t>
  </si>
  <si>
    <t>Единый налог на вмененный доход для отдельных видов деятельности</t>
  </si>
  <si>
    <t>182  1  05  02010  02  0000  110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</si>
  <si>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</si>
  <si>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182  1  05  01020  01  0000  110</t>
  </si>
  <si>
    <t>Налог, взимаемый с налогоплательщиков, выбравших в качестве объекта налогообложения  доходы</t>
  </si>
  <si>
    <t>182 1  05  01010  01  0000  110</t>
  </si>
  <si>
    <t>Налог, взимаемый в связи с применением упрощенной системы налогообложения</t>
  </si>
  <si>
    <t>182  1  05  01000  00  0000  110</t>
  </si>
  <si>
    <t>НАЛОГИ НА СОВОКУПНЫЙ ДОХОД</t>
  </si>
  <si>
    <t>182  1  05  00000  00  0000  000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</si>
  <si>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</si>
  <si>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100  1  03  02260  01  0000  110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</si>
  <si>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</si>
  <si>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100  1  03  02250  01  0000  110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</si>
  <si>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</si>
  <si>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100  1  03  02240  01  0000 110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</si>
  <si>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</si>
  <si>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100 1  03  02230  01 0000 110</t>
  </si>
  <si>
    <t>Акцизы по подакцизным товарам (продукции), производимым на территории Российской Федерации</t>
  </si>
  <si>
    <t>100  1  03  02000  01  0000  000</t>
  </si>
  <si>
    <t>НАЛОГИ НА ТОВАРЫ (РАБОТЫ, УСЛУГИ), РЕАЛИЗУЕМЫЕ НА ТЕРРИТОРИИ РОССИЙСКОЙ ФЕДЕРАЦИИ</t>
  </si>
  <si>
    <t>000  1  03  00000  00  0000  000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</si>
  <si>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</si>
  <si>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182  1  01  02080  01  0000  110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</si>
  <si>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</si>
  <si>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182  1  01  02030  01  0000  110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</si>
  <si>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</si>
  <si>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182  1  01  02020  01  0000  110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</si>
  <si>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и 228 Налогового кодекса Российской Федерации</t>
    </r>
  </si>
  <si>
    <t>182  1  01  02010  01  0000  110</t>
  </si>
  <si>
    <t>Налог на доходы физических лиц</t>
  </si>
  <si>
    <t>182  1  01  02000  01  0000  110</t>
  </si>
  <si>
    <t>НАЛОГИ НА ПРИБЫЛЬ, ДОХОДЫ</t>
  </si>
  <si>
    <t>000  1  01  00000  00  0000  000</t>
  </si>
  <si>
    <t>НАЛОГОВЫЕ  ДОХОДЫ</t>
  </si>
  <si>
    <t>НАЛОГОВЫЕ И НЕНАЛОГОВЫЕ ДОХОДЫ</t>
  </si>
  <si>
    <t>000  1  00  00000  00  0000  000</t>
  </si>
  <si>
    <t>Доходы бюджета - Всего</t>
  </si>
  <si>
    <t>000  8  50  00000  00  0000  000</t>
  </si>
  <si>
    <t>Процент исполнения</t>
  </si>
  <si>
    <t xml:space="preserve">Код дохода </t>
  </si>
  <si>
    <t>Приложение 1</t>
  </si>
  <si>
    <t xml:space="preserve">Уточненный план </t>
  </si>
  <si>
    <t>182  1  01  02040  01  0000  110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</si>
  <si>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</si>
  <si>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 (через Министерство регионального развития Республики Алтай)</t>
  </si>
  <si>
    <t>(2904)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</si>
  <si>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</si>
  <si>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(2995)</t>
  </si>
  <si>
    <t>000  2  02  40000  00  0000  150</t>
  </si>
  <si>
    <t>074  2  02  30029  05  0000  150</t>
  </si>
  <si>
    <t>800  2  02  35120  05  0000  150</t>
  </si>
  <si>
    <t>000  2  02  30024  05  0000  150</t>
  </si>
  <si>
    <t>000 2  02  30000  00  0000  150</t>
  </si>
  <si>
    <t>000  2  02  29999  05  0000  150</t>
  </si>
  <si>
    <t>000 2  02  29999  00  0000  150</t>
  </si>
  <si>
    <t>800  2  02  25576  05  0000  150</t>
  </si>
  <si>
    <t>810  2  02  25519  05  0000  150</t>
  </si>
  <si>
    <t>800  2  02  25497  05  0000  150</t>
  </si>
  <si>
    <t>810  2  02  25467  05  0000  150</t>
  </si>
  <si>
    <t>074  2  02  25304  05  0000  150</t>
  </si>
  <si>
    <t>000  2  02  20000  00  0000  150</t>
  </si>
  <si>
    <t>000  2  02  00000  00  0000  000</t>
  </si>
  <si>
    <t>074 2  02  45321  05  0000  150</t>
  </si>
  <si>
    <t xml:space="preserve">Иные межбюджетные трансферты на реализацию мероприятий индивидуальной программы социально-экономического развития Республики Алтай (разработка проектно-сметной документации в рамках реализации проектов комплексного развития сельских территорий) в муниципальных образованиях Республики Алтай (через Министерство сельского хозяйства Республики Алтай) </t>
  </si>
  <si>
    <t>800 2  02  45321  05  0000  150</t>
  </si>
  <si>
    <t xml:space="preserve">Иные межбюджетные трансферты на реализацию мероприятий индивидуальной программы социально-экономического развития Республики Алтай (завершение строительства, укомплектование средствами обучения и воспитания, мягким инвентарем образовательных организаций) (через Министерство регионального развития Республики Алтай) </t>
  </si>
  <si>
    <t>000 2  02  45321  05  0000  150</t>
  </si>
  <si>
    <t xml:space="preserve">Иные межбюджетные трансферты на реализацию мероприятий индивидуальной программы социально-экономического развития Республики Алтай </t>
  </si>
  <si>
    <t xml:space="preserve">Иные межбюджетные трансферты на реализацию мероприятий индивидуальной программы социально-экономического развития Республики Алтай (финансовое обеспечение расходов на разработку проектно-сметной документации, прохождение экспертизы и строительство скважин, сетей водоснабжения, канализационных коллекторов и котельных)  (через Министерство регионального развития Республики Алтай) </t>
  </si>
  <si>
    <t>810  2  02  45454  05  0000  150</t>
  </si>
  <si>
    <t>Создание модельных муниципальных библиотек (иные межбюджетные трансферты) (через Министерство культуры Республики Алтай)</t>
  </si>
  <si>
    <t>Исполнение доходов бюджета муниципального образования "Онгудайский район" по кодам классификации доходов бюджетов за 2022 год</t>
  </si>
  <si>
    <t>Приложение 2</t>
  </si>
  <si>
    <t>К  решению "Об исполнении  бюджета муниципального образования "Онгудайский район" за  2022 год"</t>
  </si>
  <si>
    <t>Исполнение источников финансирования дефицита бюджета муниципального образования "Онгудайский район" по кодам классификации источников финансирования дефицита бюджетов за 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</si>
</sst>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0.00000"/>
    <numFmt numFmtId="167" formatCode="dd\.mm\.yyyy"/>
    <numFmt numFmtId="168" formatCode="_-* #,##0.00&quot;р.&quot;_-;\-* #,##0.00&quot;р.&quot;_-;_-* &quot;-&quot;??&quot;р.&quot;_-;_-@_-"/>
    <numFmt numFmtId="169" formatCode="_(* #,##0.00_);_(* \(#,##0.00\);_(* &quot;-&quot;??_);_(@_)"/>
    <numFmt numFmtId="170" formatCode="#,##0.0"/>
    <numFmt numFmtId="171" formatCode="_-* #,##0.0_р_._-;\-* #,##0.0_р_._-;_-* &quot;-&quot;??_р_._-;_-@_-"/>
    <numFmt numFmtId="172" formatCode="_-* #,##0.0\ _₽_-;\-* #,##0.0\ _₽_-;_-* &quot;-&quot;?\ _₽_-;_-@_-"/>
    <numFmt numFmtId="173" formatCode="_-* #,##0.00000\ _₽_-;\-* #,##0.00000\ _₽_-;_-* &quot;-&quot;?????\ _₽_-;_-@_-"/>
    <numFmt numFmtId="174" formatCode="_-* #,##0.00000_р_._-;\-* #,##0.00000_р_._-;_-* &quot;-&quot;??_р_._-;_-@_-"/>
    <numFmt numFmtId="175" formatCode="_-* #,##0.00\ _₽_-;\-* #,##0.00\ _₽_-;_-* &quot;-&quot;?\ _₽_-;_-@_-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1"/>
    </font>
    <font>
      <u/>
      <sz val="11"/>
      <color theme="10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</font>
    <font>
      <sz val="9"/>
      <color rgb="FF000000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6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</font>
    <font>
      <sz val="8"/>
      <color indexed="8"/>
      <name val="Arial"/>
      <family val="2"/>
      <charset val="204"/>
    </font>
    <font>
      <sz val="11"/>
      <color theme="1"/>
      <name val="Segoe UI"/>
      <family val="2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CCCCCC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47">
    <xf numFmtId="0" fontId="0" fillId="0" borderId="0"/>
    <xf numFmtId="0" fontId="9" fillId="0" borderId="0"/>
    <xf numFmtId="0" fontId="7" fillId="0" borderId="0"/>
    <xf numFmtId="0" fontId="11" fillId="0" borderId="0"/>
    <xf numFmtId="0" fontId="9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165" fontId="12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7" fillId="0" borderId="0"/>
    <xf numFmtId="0" fontId="17" fillId="0" borderId="0"/>
    <xf numFmtId="0" fontId="9" fillId="0" borderId="0" applyNumberFormat="0" applyFont="0" applyFill="0" applyBorder="0" applyAlignment="0" applyProtection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8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8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9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0" fillId="0" borderId="0"/>
    <xf numFmtId="0" fontId="22" fillId="0" borderId="0">
      <alignment horizontal="left"/>
    </xf>
    <xf numFmtId="0" fontId="20" fillId="0" borderId="0"/>
    <xf numFmtId="0" fontId="22" fillId="0" borderId="0">
      <alignment horizontal="left"/>
    </xf>
    <xf numFmtId="0" fontId="22" fillId="0" borderId="0"/>
    <xf numFmtId="0" fontId="9" fillId="0" borderId="0"/>
    <xf numFmtId="0" fontId="22" fillId="0" borderId="0"/>
    <xf numFmtId="0" fontId="9" fillId="0" borderId="0"/>
    <xf numFmtId="0" fontId="20" fillId="0" borderId="0"/>
    <xf numFmtId="0" fontId="22" fillId="0" borderId="0">
      <alignment horizontal="left"/>
    </xf>
    <xf numFmtId="49" fontId="23" fillId="0" borderId="0">
      <alignment horizontal="center"/>
    </xf>
    <xf numFmtId="49" fontId="24" fillId="0" borderId="6"/>
    <xf numFmtId="49" fontId="23" fillId="0" borderId="7">
      <alignment horizontal="center" wrapText="1"/>
    </xf>
    <xf numFmtId="4" fontId="24" fillId="0" borderId="8">
      <alignment horizontal="right"/>
    </xf>
    <xf numFmtId="49" fontId="23" fillId="0" borderId="9">
      <alignment horizontal="center" wrapText="1"/>
    </xf>
    <xf numFmtId="4" fontId="24" fillId="0" borderId="9">
      <alignment horizontal="right"/>
    </xf>
    <xf numFmtId="49" fontId="23" fillId="0" borderId="8">
      <alignment horizontal="center"/>
    </xf>
    <xf numFmtId="49" fontId="24" fillId="0" borderId="0">
      <alignment horizontal="right"/>
    </xf>
    <xf numFmtId="49" fontId="23" fillId="0" borderId="6"/>
    <xf numFmtId="0" fontId="24" fillId="0" borderId="6"/>
    <xf numFmtId="4" fontId="23" fillId="0" borderId="8">
      <alignment horizontal="right"/>
    </xf>
    <xf numFmtId="4" fontId="24" fillId="0" borderId="10">
      <alignment horizontal="right"/>
    </xf>
    <xf numFmtId="4" fontId="23" fillId="0" borderId="7">
      <alignment horizontal="right"/>
    </xf>
    <xf numFmtId="49" fontId="24" fillId="0" borderId="11">
      <alignment horizontal="center"/>
    </xf>
    <xf numFmtId="49" fontId="23" fillId="0" borderId="0">
      <alignment horizontal="right"/>
    </xf>
    <xf numFmtId="4" fontId="24" fillId="0" borderId="12">
      <alignment horizontal="right"/>
    </xf>
    <xf numFmtId="4" fontId="23" fillId="0" borderId="10">
      <alignment horizontal="right"/>
    </xf>
    <xf numFmtId="0" fontId="25" fillId="0" borderId="0">
      <alignment horizontal="center"/>
    </xf>
    <xf numFmtId="49" fontId="23" fillId="0" borderId="11">
      <alignment horizontal="center"/>
    </xf>
    <xf numFmtId="0" fontId="25" fillId="0" borderId="6"/>
    <xf numFmtId="4" fontId="23" fillId="0" borderId="13">
      <alignment horizontal="right"/>
    </xf>
    <xf numFmtId="0" fontId="24" fillId="0" borderId="14">
      <alignment horizontal="left" wrapText="1"/>
    </xf>
    <xf numFmtId="0" fontId="23" fillId="0" borderId="15">
      <alignment horizontal="left" wrapText="1"/>
    </xf>
    <xf numFmtId="0" fontId="24" fillId="0" borderId="16">
      <alignment horizontal="left" wrapText="1" indent="1"/>
    </xf>
    <xf numFmtId="0" fontId="26" fillId="0" borderId="17">
      <alignment horizontal="left" wrapText="1"/>
    </xf>
    <xf numFmtId="0" fontId="24" fillId="0" borderId="14">
      <alignment horizontal="left" wrapText="1" indent="2"/>
    </xf>
    <xf numFmtId="0" fontId="23" fillId="0" borderId="18">
      <alignment horizontal="left" wrapText="1" indent="2"/>
    </xf>
    <xf numFmtId="0" fontId="24" fillId="0" borderId="19">
      <alignment horizontal="left" wrapText="1" indent="2"/>
    </xf>
    <xf numFmtId="0" fontId="22" fillId="0" borderId="20"/>
    <xf numFmtId="0" fontId="21" fillId="0" borderId="6">
      <alignment wrapText="1"/>
    </xf>
    <xf numFmtId="0" fontId="23" fillId="0" borderId="6"/>
    <xf numFmtId="0" fontId="21" fillId="0" borderId="21">
      <alignment wrapText="1"/>
    </xf>
    <xf numFmtId="0" fontId="22" fillId="0" borderId="6"/>
    <xf numFmtId="0" fontId="21" fillId="0" borderId="20">
      <alignment wrapText="1"/>
    </xf>
    <xf numFmtId="0" fontId="26" fillId="0" borderId="0">
      <alignment horizontal="center"/>
    </xf>
    <xf numFmtId="0" fontId="24" fillId="0" borderId="0">
      <alignment horizontal="center" wrapText="1"/>
    </xf>
    <xf numFmtId="0" fontId="26" fillId="0" borderId="6"/>
    <xf numFmtId="49" fontId="24" fillId="0" borderId="6">
      <alignment horizontal="left"/>
    </xf>
    <xf numFmtId="0" fontId="23" fillId="0" borderId="14">
      <alignment horizontal="left" wrapText="1"/>
    </xf>
    <xf numFmtId="49" fontId="24" fillId="0" borderId="22">
      <alignment horizontal="center" wrapText="1"/>
    </xf>
    <xf numFmtId="0" fontId="23" fillId="0" borderId="16">
      <alignment horizontal="left" wrapText="1" indent="1"/>
    </xf>
    <xf numFmtId="49" fontId="24" fillId="0" borderId="22">
      <alignment horizontal="left" wrapText="1"/>
    </xf>
    <xf numFmtId="0" fontId="23" fillId="0" borderId="14">
      <alignment horizontal="left" wrapText="1" indent="2"/>
    </xf>
    <xf numFmtId="49" fontId="24" fillId="0" borderId="22">
      <alignment horizontal="center" shrinkToFit="1"/>
    </xf>
    <xf numFmtId="0" fontId="22" fillId="2" borderId="23"/>
    <xf numFmtId="49" fontId="24" fillId="0" borderId="6">
      <alignment horizontal="center"/>
    </xf>
    <xf numFmtId="0" fontId="23" fillId="0" borderId="19">
      <alignment horizontal="left" wrapText="1" indent="2"/>
    </xf>
    <xf numFmtId="0" fontId="24" fillId="0" borderId="20">
      <alignment horizontal="center"/>
    </xf>
    <xf numFmtId="0" fontId="23" fillId="0" borderId="0">
      <alignment horizontal="center" wrapText="1"/>
    </xf>
    <xf numFmtId="0" fontId="24" fillId="0" borderId="0">
      <alignment horizontal="center"/>
    </xf>
    <xf numFmtId="49" fontId="23" fillId="0" borderId="6">
      <alignment horizontal="left"/>
    </xf>
    <xf numFmtId="49" fontId="24" fillId="0" borderId="6"/>
    <xf numFmtId="49" fontId="23" fillId="0" borderId="22">
      <alignment horizontal="center" wrapText="1"/>
    </xf>
    <xf numFmtId="49" fontId="24" fillId="0" borderId="8">
      <alignment horizontal="center" shrinkToFit="1"/>
    </xf>
    <xf numFmtId="49" fontId="23" fillId="0" borderId="22">
      <alignment horizontal="center" shrinkToFit="1"/>
    </xf>
    <xf numFmtId="0" fontId="24" fillId="0" borderId="20"/>
    <xf numFmtId="49" fontId="23" fillId="0" borderId="8">
      <alignment horizontal="center" shrinkToFit="1"/>
    </xf>
    <xf numFmtId="0" fontId="24" fillId="0" borderId="6">
      <alignment horizontal="center"/>
    </xf>
    <xf numFmtId="0" fontId="23" fillId="0" borderId="24">
      <alignment horizontal="left" wrapText="1"/>
    </xf>
    <xf numFmtId="49" fontId="24" fillId="0" borderId="20">
      <alignment horizontal="center"/>
    </xf>
    <xf numFmtId="0" fontId="23" fillId="0" borderId="15">
      <alignment horizontal="left" wrapText="1" indent="1"/>
    </xf>
    <xf numFmtId="49" fontId="24" fillId="0" borderId="0">
      <alignment horizontal="left"/>
    </xf>
    <xf numFmtId="0" fontId="23" fillId="0" borderId="24">
      <alignment horizontal="left" wrapText="1" indent="2"/>
    </xf>
    <xf numFmtId="0" fontId="9" fillId="0" borderId="6"/>
    <xf numFmtId="0" fontId="23" fillId="0" borderId="15">
      <alignment horizontal="left" wrapText="1" indent="2"/>
    </xf>
    <xf numFmtId="0" fontId="9" fillId="0" borderId="20"/>
    <xf numFmtId="0" fontId="22" fillId="0" borderId="25"/>
    <xf numFmtId="49" fontId="24" fillId="0" borderId="10">
      <alignment horizontal="center"/>
    </xf>
    <xf numFmtId="0" fontId="22" fillId="0" borderId="26"/>
    <xf numFmtId="0" fontId="25" fillId="0" borderId="27">
      <alignment horizontal="center" vertical="center" textRotation="90" wrapText="1"/>
    </xf>
    <xf numFmtId="0" fontId="26" fillId="0" borderId="27">
      <alignment horizontal="center" vertical="center" textRotation="90" wrapText="1"/>
    </xf>
    <xf numFmtId="0" fontId="25" fillId="0" borderId="20">
      <alignment horizontal="center" vertical="center" textRotation="90" wrapText="1"/>
    </xf>
    <xf numFmtId="0" fontId="26" fillId="0" borderId="20">
      <alignment horizontal="center" vertical="center" textRotation="90" wrapText="1"/>
    </xf>
    <xf numFmtId="0" fontId="24" fillId="0" borderId="0">
      <alignment vertical="center"/>
    </xf>
    <xf numFmtId="0" fontId="23" fillId="0" borderId="0">
      <alignment vertical="center"/>
    </xf>
    <xf numFmtId="0" fontId="25" fillId="0" borderId="27">
      <alignment horizontal="center" vertical="center" textRotation="90"/>
    </xf>
    <xf numFmtId="0" fontId="26" fillId="0" borderId="6">
      <alignment horizontal="center" vertical="center" textRotation="90" wrapText="1"/>
    </xf>
    <xf numFmtId="49" fontId="24" fillId="0" borderId="21">
      <alignment horizontal="center" vertical="center" wrapText="1"/>
    </xf>
    <xf numFmtId="0" fontId="26" fillId="0" borderId="20">
      <alignment horizontal="center" vertical="center" textRotation="90"/>
    </xf>
    <xf numFmtId="0" fontId="25" fillId="0" borderId="28"/>
    <xf numFmtId="0" fontId="26" fillId="0" borderId="6">
      <alignment horizontal="center" vertical="center" textRotation="90"/>
    </xf>
    <xf numFmtId="49" fontId="27" fillId="0" borderId="29">
      <alignment horizontal="left" vertical="center" wrapText="1"/>
    </xf>
    <xf numFmtId="0" fontId="26" fillId="0" borderId="27">
      <alignment horizontal="center" vertical="center" textRotation="90"/>
    </xf>
    <xf numFmtId="49" fontId="24" fillId="0" borderId="30">
      <alignment horizontal="left" vertical="center" wrapText="1" indent="2"/>
    </xf>
    <xf numFmtId="0" fontId="26" fillId="0" borderId="21">
      <alignment horizontal="center" vertical="center" textRotation="90"/>
    </xf>
    <xf numFmtId="49" fontId="24" fillId="0" borderId="19">
      <alignment horizontal="left" vertical="center" wrapText="1" indent="3"/>
    </xf>
    <xf numFmtId="0" fontId="28" fillId="0" borderId="6">
      <alignment wrapText="1"/>
    </xf>
    <xf numFmtId="49" fontId="24" fillId="0" borderId="29">
      <alignment horizontal="left" vertical="center" wrapText="1" indent="3"/>
    </xf>
    <xf numFmtId="0" fontId="28" fillId="0" borderId="21">
      <alignment wrapText="1"/>
    </xf>
    <xf numFmtId="49" fontId="24" fillId="0" borderId="31">
      <alignment horizontal="left" vertical="center" wrapText="1" indent="3"/>
    </xf>
    <xf numFmtId="0" fontId="28" fillId="0" borderId="20">
      <alignment wrapText="1"/>
    </xf>
    <xf numFmtId="0" fontId="27" fillId="0" borderId="28">
      <alignment horizontal="left" vertical="center" wrapText="1"/>
    </xf>
    <xf numFmtId="0" fontId="23" fillId="0" borderId="21">
      <alignment horizontal="center" vertical="top" wrapText="1"/>
    </xf>
    <xf numFmtId="49" fontId="24" fillId="0" borderId="20">
      <alignment horizontal="left" vertical="center" wrapText="1" indent="3"/>
    </xf>
    <xf numFmtId="0" fontId="26" fillId="0" borderId="28"/>
    <xf numFmtId="49" fontId="24" fillId="0" borderId="0">
      <alignment horizontal="left" vertical="center" wrapText="1" indent="3"/>
    </xf>
    <xf numFmtId="49" fontId="29" fillId="0" borderId="29">
      <alignment horizontal="left" vertical="center" wrapText="1"/>
    </xf>
    <xf numFmtId="49" fontId="24" fillId="0" borderId="6">
      <alignment horizontal="left" vertical="center" wrapText="1" indent="3"/>
    </xf>
    <xf numFmtId="49" fontId="23" fillId="0" borderId="30">
      <alignment horizontal="left" vertical="center" wrapText="1" indent="2"/>
    </xf>
    <xf numFmtId="49" fontId="27" fillId="0" borderId="28">
      <alignment horizontal="left" vertical="center" wrapText="1"/>
    </xf>
    <xf numFmtId="49" fontId="23" fillId="0" borderId="19">
      <alignment horizontal="left" vertical="center" wrapText="1" indent="3"/>
    </xf>
    <xf numFmtId="49" fontId="24" fillId="0" borderId="32">
      <alignment horizontal="center" vertical="center" wrapText="1"/>
    </xf>
    <xf numFmtId="49" fontId="23" fillId="0" borderId="29">
      <alignment horizontal="left" vertical="center" wrapText="1" indent="3"/>
    </xf>
    <xf numFmtId="49" fontId="25" fillId="0" borderId="33">
      <alignment horizontal="center"/>
    </xf>
    <xf numFmtId="49" fontId="23" fillId="0" borderId="31">
      <alignment horizontal="left" vertical="center" wrapText="1" indent="3"/>
    </xf>
    <xf numFmtId="49" fontId="25" fillId="0" borderId="34">
      <alignment horizontal="center" vertical="center" wrapText="1"/>
    </xf>
    <xf numFmtId="0" fontId="29" fillId="0" borderId="28">
      <alignment horizontal="left" vertical="center" wrapText="1"/>
    </xf>
    <xf numFmtId="49" fontId="24" fillId="0" borderId="35">
      <alignment horizontal="center" vertical="center" wrapText="1"/>
    </xf>
    <xf numFmtId="49" fontId="23" fillId="0" borderId="20">
      <alignment horizontal="left" vertical="center" wrapText="1" indent="3"/>
    </xf>
    <xf numFmtId="49" fontId="24" fillId="0" borderId="22">
      <alignment horizontal="center" vertical="center" wrapText="1"/>
    </xf>
    <xf numFmtId="49" fontId="23" fillId="0" borderId="0">
      <alignment horizontal="left" vertical="center" wrapText="1" indent="3"/>
    </xf>
    <xf numFmtId="49" fontId="24" fillId="0" borderId="34">
      <alignment horizontal="center" vertical="center" wrapText="1"/>
    </xf>
    <xf numFmtId="49" fontId="23" fillId="0" borderId="6">
      <alignment horizontal="left" vertical="center" wrapText="1" indent="3"/>
    </xf>
    <xf numFmtId="49" fontId="24" fillId="0" borderId="36">
      <alignment horizontal="center" vertical="center" wrapText="1"/>
    </xf>
    <xf numFmtId="49" fontId="29" fillId="0" borderId="28">
      <alignment horizontal="left" vertical="center" wrapText="1"/>
    </xf>
    <xf numFmtId="49" fontId="24" fillId="0" borderId="37">
      <alignment horizontal="center" vertical="center" wrapText="1"/>
    </xf>
    <xf numFmtId="0" fontId="23" fillId="0" borderId="29">
      <alignment horizontal="left" vertical="center" wrapText="1"/>
    </xf>
    <xf numFmtId="49" fontId="24" fillId="0" borderId="0">
      <alignment horizontal="center" vertical="center" wrapText="1"/>
    </xf>
    <xf numFmtId="0" fontId="23" fillId="0" borderId="31">
      <alignment horizontal="left" vertical="center" wrapText="1"/>
    </xf>
    <xf numFmtId="49" fontId="24" fillId="0" borderId="6">
      <alignment horizontal="center" vertical="center" wrapText="1"/>
    </xf>
    <xf numFmtId="49" fontId="23" fillId="0" borderId="29">
      <alignment horizontal="left" vertical="center" wrapText="1"/>
    </xf>
    <xf numFmtId="49" fontId="25" fillId="0" borderId="33">
      <alignment horizontal="center" vertical="center" wrapText="1"/>
    </xf>
    <xf numFmtId="49" fontId="23" fillId="0" borderId="31">
      <alignment horizontal="left" vertical="center" wrapText="1"/>
    </xf>
    <xf numFmtId="0" fontId="24" fillId="0" borderId="21">
      <alignment horizontal="center" vertical="top"/>
    </xf>
    <xf numFmtId="49" fontId="26" fillId="0" borderId="33">
      <alignment horizontal="center"/>
    </xf>
    <xf numFmtId="49" fontId="24" fillId="0" borderId="21">
      <alignment horizontal="center" vertical="top" wrapText="1"/>
    </xf>
    <xf numFmtId="49" fontId="26" fillId="0" borderId="34">
      <alignment horizontal="center" vertical="center" wrapText="1"/>
    </xf>
    <xf numFmtId="4" fontId="24" fillId="0" borderId="7">
      <alignment horizontal="right"/>
    </xf>
    <xf numFmtId="49" fontId="23" fillId="0" borderId="35">
      <alignment horizontal="center" vertical="center" wrapText="1"/>
    </xf>
    <xf numFmtId="0" fontId="24" fillId="0" borderId="25"/>
    <xf numFmtId="49" fontId="23" fillId="0" borderId="22">
      <alignment horizontal="center" vertical="center" wrapText="1"/>
    </xf>
    <xf numFmtId="4" fontId="24" fillId="0" borderId="32">
      <alignment horizontal="right"/>
    </xf>
    <xf numFmtId="49" fontId="23" fillId="0" borderId="34">
      <alignment horizontal="center" vertical="center" wrapText="1"/>
    </xf>
    <xf numFmtId="4" fontId="24" fillId="0" borderId="37">
      <alignment horizontal="right" shrinkToFit="1"/>
    </xf>
    <xf numFmtId="49" fontId="23" fillId="0" borderId="36">
      <alignment horizontal="center" vertical="center" wrapText="1"/>
    </xf>
    <xf numFmtId="4" fontId="24" fillId="0" borderId="0">
      <alignment horizontal="right" shrinkToFit="1"/>
    </xf>
    <xf numFmtId="49" fontId="23" fillId="0" borderId="37">
      <alignment horizontal="center" vertical="center" wrapText="1"/>
    </xf>
    <xf numFmtId="0" fontId="25" fillId="0" borderId="21">
      <alignment horizontal="center" vertical="top"/>
    </xf>
    <xf numFmtId="49" fontId="23" fillId="0" borderId="0">
      <alignment horizontal="center" vertical="center" wrapText="1"/>
    </xf>
    <xf numFmtId="0" fontId="24" fillId="0" borderId="21">
      <alignment horizontal="center" vertical="top" wrapText="1"/>
    </xf>
    <xf numFmtId="49" fontId="23" fillId="0" borderId="6">
      <alignment horizontal="center" vertical="center" wrapText="1"/>
    </xf>
    <xf numFmtId="0" fontId="24" fillId="0" borderId="21">
      <alignment horizontal="center" vertical="top"/>
    </xf>
    <xf numFmtId="49" fontId="26" fillId="0" borderId="33">
      <alignment horizontal="center" vertical="center" wrapText="1"/>
    </xf>
    <xf numFmtId="4" fontId="24" fillId="0" borderId="13">
      <alignment horizontal="right"/>
    </xf>
    <xf numFmtId="0" fontId="26" fillId="0" borderId="33">
      <alignment horizontal="center" vertical="center"/>
    </xf>
    <xf numFmtId="0" fontId="24" fillId="0" borderId="26"/>
    <xf numFmtId="0" fontId="23" fillId="0" borderId="35">
      <alignment horizontal="center" vertical="center"/>
    </xf>
    <xf numFmtId="4" fontId="24" fillId="0" borderId="38">
      <alignment horizontal="right"/>
    </xf>
    <xf numFmtId="0" fontId="23" fillId="0" borderId="22">
      <alignment horizontal="center" vertical="center"/>
    </xf>
    <xf numFmtId="0" fontId="24" fillId="0" borderId="6">
      <alignment horizontal="right"/>
    </xf>
    <xf numFmtId="0" fontId="23" fillId="0" borderId="34">
      <alignment horizontal="center" vertical="center"/>
    </xf>
    <xf numFmtId="0" fontId="25" fillId="0" borderId="21">
      <alignment horizontal="center" vertical="top"/>
    </xf>
    <xf numFmtId="0" fontId="26" fillId="0" borderId="34">
      <alignment horizontal="center" vertical="center"/>
    </xf>
    <xf numFmtId="0" fontId="23" fillId="0" borderId="36">
      <alignment horizontal="center" vertical="center"/>
    </xf>
    <xf numFmtId="49" fontId="26" fillId="0" borderId="33">
      <alignment horizontal="center" vertical="center"/>
    </xf>
    <xf numFmtId="49" fontId="23" fillId="0" borderId="35">
      <alignment horizontal="center" vertical="center"/>
    </xf>
    <xf numFmtId="49" fontId="23" fillId="0" borderId="22">
      <alignment horizontal="center" vertical="center"/>
    </xf>
    <xf numFmtId="49" fontId="23" fillId="0" borderId="34">
      <alignment horizontal="center" vertical="center"/>
    </xf>
    <xf numFmtId="49" fontId="23" fillId="0" borderId="36">
      <alignment horizontal="center" vertical="center"/>
    </xf>
    <xf numFmtId="49" fontId="23" fillId="0" borderId="6">
      <alignment horizontal="center"/>
    </xf>
    <xf numFmtId="0" fontId="23" fillId="0" borderId="20">
      <alignment horizontal="center"/>
    </xf>
    <xf numFmtId="0" fontId="23" fillId="0" borderId="0">
      <alignment horizontal="center"/>
    </xf>
    <xf numFmtId="49" fontId="23" fillId="0" borderId="6"/>
    <xf numFmtId="0" fontId="23" fillId="0" borderId="21">
      <alignment horizontal="center" vertical="top"/>
    </xf>
    <xf numFmtId="49" fontId="23" fillId="0" borderId="21">
      <alignment horizontal="center" vertical="top" wrapText="1"/>
    </xf>
    <xf numFmtId="0" fontId="23" fillId="0" borderId="25"/>
    <xf numFmtId="4" fontId="23" fillId="0" borderId="32">
      <alignment horizontal="right"/>
    </xf>
    <xf numFmtId="4" fontId="23" fillId="0" borderId="37">
      <alignment horizontal="right"/>
    </xf>
    <xf numFmtId="4" fontId="23" fillId="0" borderId="0">
      <alignment horizontal="right" shrinkToFit="1"/>
    </xf>
    <xf numFmtId="4" fontId="23" fillId="0" borderId="6">
      <alignment horizontal="right"/>
    </xf>
    <xf numFmtId="0" fontId="23" fillId="0" borderId="20"/>
    <xf numFmtId="0" fontId="23" fillId="0" borderId="21">
      <alignment horizontal="center" vertical="top" wrapText="1"/>
    </xf>
    <xf numFmtId="0" fontId="23" fillId="0" borderId="6">
      <alignment horizontal="center"/>
    </xf>
    <xf numFmtId="49" fontId="23" fillId="0" borderId="20">
      <alignment horizontal="center"/>
    </xf>
    <xf numFmtId="49" fontId="23" fillId="0" borderId="0">
      <alignment horizontal="left"/>
    </xf>
    <xf numFmtId="4" fontId="23" fillId="0" borderId="25">
      <alignment horizontal="right"/>
    </xf>
    <xf numFmtId="0" fontId="23" fillId="0" borderId="21">
      <alignment horizontal="center" vertical="top"/>
    </xf>
    <xf numFmtId="4" fontId="23" fillId="0" borderId="26">
      <alignment horizontal="right"/>
    </xf>
    <xf numFmtId="4" fontId="23" fillId="0" borderId="38">
      <alignment horizontal="right"/>
    </xf>
    <xf numFmtId="0" fontId="23" fillId="0" borderId="26"/>
    <xf numFmtId="0" fontId="30" fillId="0" borderId="39"/>
    <xf numFmtId="0" fontId="22" fillId="2" borderId="0"/>
    <xf numFmtId="0" fontId="9" fillId="3" borderId="0"/>
    <xf numFmtId="0" fontId="26" fillId="0" borderId="0"/>
    <xf numFmtId="0" fontId="25" fillId="0" borderId="0"/>
    <xf numFmtId="0" fontId="31" fillId="0" borderId="0"/>
    <xf numFmtId="0" fontId="32" fillId="0" borderId="0"/>
    <xf numFmtId="0" fontId="23" fillId="0" borderId="0">
      <alignment horizontal="left"/>
    </xf>
    <xf numFmtId="0" fontId="24" fillId="0" borderId="0">
      <alignment horizontal="left"/>
    </xf>
    <xf numFmtId="0" fontId="23" fillId="0" borderId="0"/>
    <xf numFmtId="0" fontId="24" fillId="0" borderId="0"/>
    <xf numFmtId="0" fontId="30" fillId="0" borderId="0"/>
    <xf numFmtId="0" fontId="33" fillId="0" borderId="0"/>
    <xf numFmtId="0" fontId="22" fillId="0" borderId="0"/>
    <xf numFmtId="0" fontId="9" fillId="3" borderId="6"/>
    <xf numFmtId="49" fontId="34" fillId="4" borderId="21">
      <alignment horizontal="left" wrapText="1"/>
    </xf>
    <xf numFmtId="0" fontId="24" fillId="0" borderId="27">
      <alignment horizontal="center" vertical="top" wrapText="1"/>
    </xf>
    <xf numFmtId="49" fontId="23" fillId="0" borderId="21">
      <alignment horizontal="center" vertical="center" wrapText="1"/>
    </xf>
    <xf numFmtId="0" fontId="24" fillId="0" borderId="27">
      <alignment horizontal="center" vertical="center"/>
    </xf>
    <xf numFmtId="49" fontId="23" fillId="0" borderId="21">
      <alignment horizontal="center" vertical="center" wrapText="1"/>
    </xf>
    <xf numFmtId="0" fontId="9" fillId="3" borderId="40"/>
    <xf numFmtId="0" fontId="22" fillId="2" borderId="40"/>
    <xf numFmtId="0" fontId="24" fillId="0" borderId="41">
      <alignment horizontal="left" wrapText="1"/>
    </xf>
    <xf numFmtId="0" fontId="23" fillId="0" borderId="41">
      <alignment horizontal="left" wrapText="1"/>
    </xf>
    <xf numFmtId="0" fontId="24" fillId="0" borderId="14">
      <alignment horizontal="left" wrapText="1" indent="1"/>
    </xf>
    <xf numFmtId="0" fontId="23" fillId="0" borderId="14">
      <alignment horizontal="left" wrapText="1" indent="1"/>
    </xf>
    <xf numFmtId="0" fontId="24" fillId="0" borderId="28">
      <alignment horizontal="left" wrapText="1" indent="2"/>
    </xf>
    <xf numFmtId="0" fontId="23" fillId="0" borderId="11">
      <alignment horizontal="left" wrapText="1" indent="2"/>
    </xf>
    <xf numFmtId="0" fontId="9" fillId="3" borderId="23"/>
    <xf numFmtId="0" fontId="22" fillId="2" borderId="20"/>
    <xf numFmtId="0" fontId="35" fillId="0" borderId="0">
      <alignment horizontal="center" wrapText="1"/>
    </xf>
    <xf numFmtId="0" fontId="36" fillId="0" borderId="0">
      <alignment horizontal="center" wrapText="1"/>
    </xf>
    <xf numFmtId="0" fontId="37" fillId="0" borderId="0">
      <alignment horizontal="center" vertical="top"/>
    </xf>
    <xf numFmtId="0" fontId="38" fillId="0" borderId="0">
      <alignment horizontal="center" vertical="top"/>
    </xf>
    <xf numFmtId="0" fontId="24" fillId="0" borderId="6">
      <alignment wrapText="1"/>
    </xf>
    <xf numFmtId="0" fontId="23" fillId="0" borderId="6">
      <alignment wrapText="1"/>
    </xf>
    <xf numFmtId="0" fontId="24" fillId="0" borderId="40">
      <alignment wrapText="1"/>
    </xf>
    <xf numFmtId="0" fontId="23" fillId="0" borderId="40">
      <alignment wrapText="1"/>
    </xf>
    <xf numFmtId="0" fontId="24" fillId="0" borderId="20">
      <alignment horizontal="left"/>
    </xf>
    <xf numFmtId="0" fontId="23" fillId="0" borderId="20">
      <alignment horizontal="left"/>
    </xf>
    <xf numFmtId="0" fontId="24" fillId="0" borderId="21">
      <alignment horizontal="center" vertical="top" wrapText="1"/>
    </xf>
    <xf numFmtId="0" fontId="22" fillId="2" borderId="42"/>
    <xf numFmtId="0" fontId="24" fillId="0" borderId="32">
      <alignment horizontal="center" vertical="center"/>
    </xf>
    <xf numFmtId="49" fontId="23" fillId="0" borderId="33">
      <alignment horizontal="center" wrapText="1"/>
    </xf>
    <xf numFmtId="0" fontId="9" fillId="3" borderId="43"/>
    <xf numFmtId="49" fontId="23" fillId="0" borderId="35">
      <alignment horizontal="center" wrapText="1"/>
    </xf>
    <xf numFmtId="49" fontId="24" fillId="0" borderId="33">
      <alignment horizontal="center" wrapText="1"/>
    </xf>
    <xf numFmtId="49" fontId="23" fillId="0" borderId="34">
      <alignment horizontal="center"/>
    </xf>
    <xf numFmtId="49" fontId="24" fillId="0" borderId="35">
      <alignment horizontal="center" wrapText="1"/>
    </xf>
    <xf numFmtId="0" fontId="22" fillId="2" borderId="44"/>
    <xf numFmtId="49" fontId="24" fillId="0" borderId="34">
      <alignment horizontal="center"/>
    </xf>
    <xf numFmtId="0" fontId="23" fillId="0" borderId="37"/>
    <xf numFmtId="0" fontId="9" fillId="3" borderId="20"/>
    <xf numFmtId="0" fontId="23" fillId="0" borderId="0">
      <alignment horizontal="center"/>
    </xf>
    <xf numFmtId="0" fontId="9" fillId="3" borderId="44"/>
    <xf numFmtId="49" fontId="23" fillId="0" borderId="20"/>
    <xf numFmtId="0" fontId="24" fillId="0" borderId="37"/>
    <xf numFmtId="49" fontId="23" fillId="0" borderId="0"/>
    <xf numFmtId="0" fontId="24" fillId="0" borderId="0">
      <alignment horizontal="center"/>
    </xf>
    <xf numFmtId="49" fontId="23" fillId="0" borderId="7">
      <alignment horizontal="center"/>
    </xf>
    <xf numFmtId="49" fontId="24" fillId="0" borderId="20"/>
    <xf numFmtId="49" fontId="23" fillId="0" borderId="25">
      <alignment horizontal="center"/>
    </xf>
    <xf numFmtId="49" fontId="24" fillId="0" borderId="0"/>
    <xf numFmtId="49" fontId="23" fillId="0" borderId="21">
      <alignment horizontal="center"/>
    </xf>
    <xf numFmtId="0" fontId="24" fillId="0" borderId="21">
      <alignment horizontal="center" vertical="center"/>
    </xf>
    <xf numFmtId="49" fontId="23" fillId="0" borderId="21">
      <alignment horizontal="center" vertical="center" wrapText="1"/>
    </xf>
    <xf numFmtId="0" fontId="9" fillId="3" borderId="42"/>
    <xf numFmtId="49" fontId="23" fillId="0" borderId="32">
      <alignment horizontal="center" vertical="center" wrapText="1"/>
    </xf>
    <xf numFmtId="49" fontId="24" fillId="0" borderId="7">
      <alignment horizontal="center"/>
    </xf>
    <xf numFmtId="0" fontId="22" fillId="2" borderId="45"/>
    <xf numFmtId="49" fontId="24" fillId="0" borderId="25">
      <alignment horizontal="center"/>
    </xf>
    <xf numFmtId="4" fontId="23" fillId="0" borderId="21">
      <alignment horizontal="right"/>
    </xf>
    <xf numFmtId="49" fontId="24" fillId="0" borderId="21">
      <alignment horizontal="center"/>
    </xf>
    <xf numFmtId="0" fontId="23" fillId="4" borderId="37"/>
    <xf numFmtId="49" fontId="24" fillId="0" borderId="21">
      <alignment horizontal="center" vertical="top" wrapText="1"/>
    </xf>
    <xf numFmtId="0" fontId="23" fillId="4" borderId="0"/>
    <xf numFmtId="49" fontId="24" fillId="0" borderId="21">
      <alignment horizontal="center" vertical="top" wrapText="1"/>
    </xf>
    <xf numFmtId="0" fontId="36" fillId="0" borderId="0">
      <alignment horizontal="center" wrapText="1"/>
    </xf>
    <xf numFmtId="0" fontId="9" fillId="3" borderId="45"/>
    <xf numFmtId="0" fontId="39" fillId="0" borderId="46"/>
    <xf numFmtId="4" fontId="24" fillId="0" borderId="21">
      <alignment horizontal="right"/>
    </xf>
    <xf numFmtId="49" fontId="40" fillId="0" borderId="47">
      <alignment horizontal="right"/>
    </xf>
    <xf numFmtId="0" fontId="24" fillId="5" borderId="37"/>
    <xf numFmtId="0" fontId="23" fillId="0" borderId="47">
      <alignment horizontal="right"/>
    </xf>
    <xf numFmtId="49" fontId="24" fillId="0" borderId="48">
      <alignment horizontal="center" vertical="top"/>
    </xf>
    <xf numFmtId="0" fontId="39" fillId="0" borderId="6"/>
    <xf numFmtId="49" fontId="9" fillId="0" borderId="0"/>
    <xf numFmtId="0" fontId="23" fillId="0" borderId="32">
      <alignment horizontal="center"/>
    </xf>
    <xf numFmtId="0" fontId="24" fillId="0" borderId="0">
      <alignment horizontal="right"/>
    </xf>
    <xf numFmtId="49" fontId="22" fillId="0" borderId="49">
      <alignment horizontal="center"/>
    </xf>
    <xf numFmtId="49" fontId="24" fillId="0" borderId="0">
      <alignment horizontal="right"/>
    </xf>
    <xf numFmtId="167" fontId="23" fillId="0" borderId="17">
      <alignment horizontal="center"/>
    </xf>
    <xf numFmtId="0" fontId="41" fillId="0" borderId="0"/>
    <xf numFmtId="0" fontId="23" fillId="0" borderId="50">
      <alignment horizontal="center"/>
    </xf>
    <xf numFmtId="0" fontId="41" fillId="0" borderId="46"/>
    <xf numFmtId="49" fontId="23" fillId="0" borderId="18">
      <alignment horizontal="center"/>
    </xf>
    <xf numFmtId="49" fontId="42" fillId="0" borderId="47">
      <alignment horizontal="right"/>
    </xf>
    <xf numFmtId="49" fontId="23" fillId="0" borderId="17">
      <alignment horizontal="center"/>
    </xf>
    <xf numFmtId="0" fontId="24" fillId="0" borderId="47">
      <alignment horizontal="right"/>
    </xf>
    <xf numFmtId="0" fontId="23" fillId="0" borderId="17">
      <alignment horizontal="center"/>
    </xf>
    <xf numFmtId="0" fontId="41" fillId="0" borderId="6"/>
    <xf numFmtId="49" fontId="23" fillId="0" borderId="51">
      <alignment horizontal="center"/>
    </xf>
    <xf numFmtId="0" fontId="24" fillId="0" borderId="32">
      <alignment horizontal="center"/>
    </xf>
    <xf numFmtId="0" fontId="30" fillId="0" borderId="37"/>
    <xf numFmtId="49" fontId="9" fillId="0" borderId="49">
      <alignment horizontal="center"/>
    </xf>
    <xf numFmtId="0" fontId="39" fillId="0" borderId="0"/>
    <xf numFmtId="14" fontId="24" fillId="0" borderId="17">
      <alignment horizontal="center"/>
    </xf>
    <xf numFmtId="0" fontId="22" fillId="0" borderId="52"/>
    <xf numFmtId="0" fontId="24" fillId="0" borderId="50">
      <alignment horizontal="center"/>
    </xf>
    <xf numFmtId="0" fontId="22" fillId="0" borderId="39"/>
    <xf numFmtId="49" fontId="24" fillId="0" borderId="18">
      <alignment horizontal="center"/>
    </xf>
    <xf numFmtId="4" fontId="23" fillId="0" borderId="11">
      <alignment horizontal="right"/>
    </xf>
    <xf numFmtId="49" fontId="24" fillId="0" borderId="17">
      <alignment horizontal="center"/>
    </xf>
    <xf numFmtId="49" fontId="23" fillId="0" borderId="26">
      <alignment horizontal="center"/>
    </xf>
    <xf numFmtId="0" fontId="24" fillId="0" borderId="17">
      <alignment horizontal="center"/>
    </xf>
    <xf numFmtId="0" fontId="23" fillId="0" borderId="53">
      <alignment horizontal="left" wrapText="1"/>
    </xf>
    <xf numFmtId="49" fontId="24" fillId="0" borderId="51">
      <alignment horizontal="center"/>
    </xf>
    <xf numFmtId="0" fontId="23" fillId="0" borderId="24">
      <alignment horizontal="left" wrapText="1" indent="1"/>
    </xf>
    <xf numFmtId="0" fontId="33" fillId="0" borderId="37"/>
    <xf numFmtId="0" fontId="23" fillId="0" borderId="17">
      <alignment horizontal="left" wrapText="1" indent="2"/>
    </xf>
    <xf numFmtId="49" fontId="24" fillId="0" borderId="48">
      <alignment horizontal="center" vertical="top" wrapText="1"/>
    </xf>
    <xf numFmtId="0" fontId="22" fillId="2" borderId="54"/>
    <xf numFmtId="0" fontId="24" fillId="0" borderId="55">
      <alignment horizontal="center" vertical="center"/>
    </xf>
    <xf numFmtId="0" fontId="23" fillId="4" borderId="23"/>
    <xf numFmtId="4" fontId="24" fillId="0" borderId="11">
      <alignment horizontal="right"/>
    </xf>
    <xf numFmtId="0" fontId="36" fillId="0" borderId="0">
      <alignment horizontal="left" wrapText="1"/>
    </xf>
    <xf numFmtId="49" fontId="24" fillId="0" borderId="26">
      <alignment horizontal="center"/>
    </xf>
    <xf numFmtId="49" fontId="22" fillId="0" borderId="0"/>
    <xf numFmtId="0" fontId="24" fillId="0" borderId="0">
      <alignment horizontal="left" wrapText="1"/>
    </xf>
    <xf numFmtId="0" fontId="23" fillId="0" borderId="0">
      <alignment horizontal="right"/>
    </xf>
    <xf numFmtId="0" fontId="24" fillId="0" borderId="6">
      <alignment horizontal="left"/>
    </xf>
    <xf numFmtId="49" fontId="23" fillId="0" borderId="0">
      <alignment horizontal="right"/>
    </xf>
    <xf numFmtId="0" fontId="24" fillId="0" borderId="16">
      <alignment horizontal="left" wrapText="1"/>
    </xf>
    <xf numFmtId="0" fontId="23" fillId="0" borderId="0">
      <alignment horizontal="left" wrapText="1"/>
    </xf>
    <xf numFmtId="0" fontId="24" fillId="0" borderId="40"/>
    <xf numFmtId="0" fontId="23" fillId="0" borderId="6">
      <alignment horizontal="left"/>
    </xf>
    <xf numFmtId="0" fontId="25" fillId="0" borderId="56">
      <alignment horizontal="left" wrapText="1"/>
    </xf>
    <xf numFmtId="0" fontId="23" fillId="0" borderId="16">
      <alignment horizontal="left" wrapText="1"/>
    </xf>
    <xf numFmtId="0" fontId="24" fillId="0" borderId="10">
      <alignment horizontal="left" wrapText="1" indent="2"/>
    </xf>
    <xf numFmtId="0" fontId="23" fillId="0" borderId="40"/>
    <xf numFmtId="49" fontId="24" fillId="0" borderId="0">
      <alignment horizontal="center" wrapText="1"/>
    </xf>
    <xf numFmtId="0" fontId="26" fillId="0" borderId="56">
      <alignment horizontal="left" wrapText="1"/>
    </xf>
    <xf numFmtId="49" fontId="24" fillId="0" borderId="34">
      <alignment horizontal="center" wrapText="1"/>
    </xf>
    <xf numFmtId="0" fontId="23" fillId="0" borderId="10">
      <alignment horizontal="left" wrapText="1" indent="2"/>
    </xf>
    <xf numFmtId="0" fontId="24" fillId="0" borderId="43"/>
    <xf numFmtId="49" fontId="23" fillId="0" borderId="0">
      <alignment horizontal="center" wrapText="1"/>
    </xf>
    <xf numFmtId="0" fontId="24" fillId="0" borderId="57">
      <alignment horizontal="center" wrapText="1"/>
    </xf>
    <xf numFmtId="49" fontId="23" fillId="0" borderId="34">
      <alignment horizontal="center" wrapText="1"/>
    </xf>
    <xf numFmtId="0" fontId="9" fillId="3" borderId="37"/>
    <xf numFmtId="0" fontId="23" fillId="0" borderId="43"/>
    <xf numFmtId="49" fontId="24" fillId="0" borderId="22">
      <alignment horizontal="center"/>
    </xf>
    <xf numFmtId="0" fontId="23" fillId="0" borderId="57">
      <alignment horizontal="center" wrapText="1"/>
    </xf>
    <xf numFmtId="49" fontId="24" fillId="0" borderId="0">
      <alignment horizontal="center"/>
    </xf>
    <xf numFmtId="0" fontId="22" fillId="2" borderId="37"/>
    <xf numFmtId="49" fontId="24" fillId="0" borderId="8">
      <alignment horizontal="center" wrapText="1"/>
    </xf>
    <xf numFmtId="49" fontId="23" fillId="0" borderId="22">
      <alignment horizontal="center"/>
    </xf>
    <xf numFmtId="49" fontId="24" fillId="0" borderId="9">
      <alignment horizontal="center" wrapText="1"/>
    </xf>
    <xf numFmtId="0" fontId="22" fillId="0" borderId="37"/>
    <xf numFmtId="49" fontId="24" fillId="0" borderId="8">
      <alignment horizont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8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8" fillId="0" borderId="0">
      <alignment vertical="top"/>
    </xf>
    <xf numFmtId="0" fontId="1" fillId="0" borderId="0"/>
    <xf numFmtId="0" fontId="44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6" fillId="0" borderId="0"/>
    <xf numFmtId="165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8">
    <xf numFmtId="0" fontId="0" fillId="0" borderId="0" xfId="0"/>
    <xf numFmtId="0" fontId="10" fillId="0" borderId="0" xfId="5" applyFont="1"/>
    <xf numFmtId="0" fontId="10" fillId="0" borderId="0" xfId="5" applyFont="1" applyBorder="1"/>
    <xf numFmtId="166" fontId="20" fillId="0" borderId="0" xfId="0" applyNumberFormat="1" applyFont="1" applyFill="1" applyAlignment="1">
      <alignment horizontal="left" wrapText="1"/>
    </xf>
    <xf numFmtId="166" fontId="0" fillId="0" borderId="0" xfId="0" applyNumberFormat="1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46" fillId="0" borderId="0" xfId="0" applyFont="1" applyFill="1" applyAlignment="1">
      <alignment vertical="top"/>
    </xf>
    <xf numFmtId="165" fontId="46" fillId="0" borderId="0" xfId="542" applyFont="1" applyFill="1" applyAlignment="1">
      <alignment vertical="top"/>
    </xf>
    <xf numFmtId="165" fontId="46" fillId="0" borderId="0" xfId="542" applyFont="1" applyFill="1" applyAlignment="1">
      <alignment horizontal="center" vertical="top"/>
    </xf>
    <xf numFmtId="0" fontId="46" fillId="0" borderId="0" xfId="0" applyFont="1" applyFill="1" applyAlignment="1">
      <alignment vertical="top" wrapText="1"/>
    </xf>
    <xf numFmtId="165" fontId="46" fillId="0" borderId="0" xfId="542" applyFont="1" applyFill="1" applyBorder="1" applyAlignment="1">
      <alignment horizontal="center" vertical="top"/>
    </xf>
    <xf numFmtId="0" fontId="46" fillId="0" borderId="0" xfId="0" applyFont="1" applyFill="1" applyBorder="1" applyAlignment="1">
      <alignment vertical="top"/>
    </xf>
    <xf numFmtId="165" fontId="46" fillId="0" borderId="0" xfId="542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center" vertical="top" wrapText="1"/>
    </xf>
    <xf numFmtId="165" fontId="46" fillId="0" borderId="1" xfId="542" applyFont="1" applyFill="1" applyBorder="1" applyAlignment="1">
      <alignment horizontal="center" vertical="top" wrapText="1"/>
    </xf>
    <xf numFmtId="2" fontId="46" fillId="0" borderId="1" xfId="0" applyNumberFormat="1" applyFont="1" applyBorder="1" applyAlignment="1">
      <alignment horizontal="center" vertical="center" wrapText="1"/>
    </xf>
    <xf numFmtId="2" fontId="46" fillId="0" borderId="1" xfId="0" applyNumberFormat="1" applyFont="1" applyBorder="1" applyAlignment="1">
      <alignment vertical="center" wrapText="1"/>
    </xf>
    <xf numFmtId="165" fontId="19" fillId="0" borderId="1" xfId="542" applyFont="1" applyFill="1" applyBorder="1" applyAlignment="1">
      <alignment horizontal="center" vertical="top" wrapText="1"/>
    </xf>
    <xf numFmtId="170" fontId="47" fillId="0" borderId="1" xfId="0" applyNumberFormat="1" applyFont="1" applyBorder="1" applyAlignment="1">
      <alignment horizontal="center" vertical="center" wrapText="1"/>
    </xf>
    <xf numFmtId="0" fontId="19" fillId="0" borderId="0" xfId="0" applyFont="1" applyFill="1" applyAlignment="1">
      <alignment vertical="top"/>
    </xf>
    <xf numFmtId="170" fontId="48" fillId="0" borderId="1" xfId="0" applyNumberFormat="1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vertical="center" wrapText="1"/>
    </xf>
    <xf numFmtId="0" fontId="46" fillId="0" borderId="1" xfId="0" applyFont="1" applyFill="1" applyBorder="1" applyAlignment="1">
      <alignment vertical="top"/>
    </xf>
    <xf numFmtId="0" fontId="19" fillId="0" borderId="1" xfId="0" applyFont="1" applyFill="1" applyBorder="1" applyAlignment="1">
      <alignment vertical="top"/>
    </xf>
    <xf numFmtId="170" fontId="48" fillId="0" borderId="1" xfId="0" applyNumberFormat="1" applyFont="1" applyFill="1" applyBorder="1" applyAlignment="1">
      <alignment horizontal="center" vertical="center" wrapText="1"/>
    </xf>
    <xf numFmtId="165" fontId="46" fillId="0" borderId="0" xfId="542" applyFont="1" applyFill="1" applyAlignment="1">
      <alignment horizontal="right"/>
    </xf>
    <xf numFmtId="0" fontId="46" fillId="0" borderId="0" xfId="0" applyFont="1" applyFill="1" applyAlignment="1">
      <alignment horizontal="right" vertical="top"/>
    </xf>
    <xf numFmtId="49" fontId="49" fillId="0" borderId="0" xfId="0" applyNumberFormat="1" applyFont="1" applyBorder="1" applyAlignment="1">
      <alignment vertical="top" wrapText="1"/>
    </xf>
    <xf numFmtId="0" fontId="19" fillId="0" borderId="0" xfId="0" applyFont="1" applyFill="1" applyAlignment="1">
      <alignment horizontal="center" vertical="top" wrapText="1"/>
    </xf>
    <xf numFmtId="0" fontId="46" fillId="0" borderId="0" xfId="0" applyFont="1" applyFill="1"/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 vertical="center" wrapText="1"/>
    </xf>
    <xf numFmtId="49" fontId="46" fillId="0" borderId="0" xfId="0" applyNumberFormat="1" applyFont="1" applyFill="1" applyAlignment="1"/>
    <xf numFmtId="171" fontId="46" fillId="0" borderId="1" xfId="0" applyNumberFormat="1" applyFont="1" applyFill="1" applyBorder="1" applyAlignment="1">
      <alignment horizontal="center"/>
    </xf>
    <xf numFmtId="0" fontId="46" fillId="0" borderId="1" xfId="0" applyFont="1" applyFill="1" applyBorder="1" applyAlignment="1">
      <alignment vertical="center" wrapText="1"/>
    </xf>
    <xf numFmtId="49" fontId="46" fillId="0" borderId="1" xfId="0" applyNumberFormat="1" applyFont="1" applyFill="1" applyBorder="1" applyAlignment="1">
      <alignment horizontal="center"/>
    </xf>
    <xf numFmtId="0" fontId="50" fillId="0" borderId="0" xfId="0" applyFont="1" applyFill="1"/>
    <xf numFmtId="171" fontId="50" fillId="0" borderId="1" xfId="0" applyNumberFormat="1" applyFont="1" applyFill="1" applyBorder="1" applyAlignment="1">
      <alignment horizontal="center"/>
    </xf>
    <xf numFmtId="0" fontId="50" fillId="0" borderId="1" xfId="0" applyNumberFormat="1" applyFont="1" applyFill="1" applyBorder="1" applyAlignment="1">
      <alignment horizontal="justify" vertical="center" wrapText="1"/>
    </xf>
    <xf numFmtId="49" fontId="50" fillId="0" borderId="1" xfId="0" applyNumberFormat="1" applyFont="1" applyFill="1" applyBorder="1" applyAlignment="1">
      <alignment horizontal="center"/>
    </xf>
    <xf numFmtId="0" fontId="50" fillId="0" borderId="1" xfId="0" applyFont="1" applyFill="1" applyBorder="1" applyAlignment="1">
      <alignment horizontal="justify" vertical="center" wrapText="1"/>
    </xf>
    <xf numFmtId="172" fontId="50" fillId="0" borderId="0" xfId="0" applyNumberFormat="1" applyFont="1" applyFill="1"/>
    <xf numFmtId="0" fontId="50" fillId="0" borderId="4" xfId="0" applyNumberFormat="1" applyFont="1" applyFill="1" applyBorder="1" applyAlignment="1">
      <alignment horizontal="justify" vertical="center" wrapText="1"/>
    </xf>
    <xf numFmtId="173" fontId="46" fillId="0" borderId="0" xfId="0" applyNumberFormat="1" applyFont="1" applyFill="1"/>
    <xf numFmtId="166" fontId="46" fillId="0" borderId="0" xfId="0" applyNumberFormat="1" applyFont="1" applyFill="1"/>
    <xf numFmtId="0" fontId="50" fillId="0" borderId="1" xfId="0" applyFont="1" applyFill="1" applyBorder="1" applyAlignment="1">
      <alignment wrapText="1"/>
    </xf>
    <xf numFmtId="0" fontId="50" fillId="0" borderId="1" xfId="0" applyFont="1" applyFill="1" applyBorder="1" applyAlignment="1">
      <alignment vertical="center" wrapText="1"/>
    </xf>
    <xf numFmtId="172" fontId="46" fillId="0" borderId="0" xfId="0" applyNumberFormat="1" applyFont="1" applyFill="1"/>
    <xf numFmtId="174" fontId="46" fillId="0" borderId="0" xfId="0" applyNumberFormat="1" applyFont="1" applyFill="1"/>
    <xf numFmtId="0" fontId="46" fillId="0" borderId="1" xfId="0" applyFont="1" applyFill="1" applyBorder="1" applyAlignment="1">
      <alignment horizontal="justify" vertical="center"/>
    </xf>
    <xf numFmtId="175" fontId="46" fillId="0" borderId="0" xfId="0" applyNumberFormat="1" applyFont="1" applyFill="1"/>
    <xf numFmtId="171" fontId="46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/>
    <xf numFmtId="0" fontId="19" fillId="0" borderId="1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/>
    <xf numFmtId="0" fontId="19" fillId="0" borderId="0" xfId="0" applyFont="1" applyFill="1" applyAlignment="1">
      <alignment vertical="top" wrapText="1"/>
    </xf>
    <xf numFmtId="49" fontId="48" fillId="0" borderId="0" xfId="0" applyNumberFormat="1" applyFont="1" applyBorder="1" applyAlignment="1">
      <alignment vertical="center"/>
    </xf>
    <xf numFmtId="171" fontId="52" fillId="0" borderId="0" xfId="0" applyNumberFormat="1" applyFont="1" applyAlignment="1"/>
    <xf numFmtId="165" fontId="46" fillId="0" borderId="0" xfId="0" applyNumberFormat="1" applyFont="1" applyAlignment="1"/>
    <xf numFmtId="165" fontId="46" fillId="0" borderId="0" xfId="0" applyNumberFormat="1" applyFont="1" applyAlignment="1">
      <alignment horizontal="center" vertical="top"/>
    </xf>
    <xf numFmtId="165" fontId="46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0" fillId="0" borderId="0" xfId="0" applyFont="1" applyAlignment="1">
      <alignment vertical="top"/>
    </xf>
    <xf numFmtId="165" fontId="46" fillId="0" borderId="0" xfId="132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10" fillId="0" borderId="0" xfId="5" applyFont="1" applyAlignment="1">
      <alignment wrapText="1"/>
    </xf>
    <xf numFmtId="171" fontId="46" fillId="0" borderId="2" xfId="0" applyNumberFormat="1" applyFont="1" applyFill="1" applyBorder="1" applyAlignment="1">
      <alignment horizontal="center"/>
    </xf>
    <xf numFmtId="174" fontId="46" fillId="0" borderId="0" xfId="0" applyNumberFormat="1" applyFont="1" applyFill="1" applyBorder="1"/>
    <xf numFmtId="171" fontId="46" fillId="0" borderId="3" xfId="0" applyNumberFormat="1" applyFont="1" applyFill="1" applyBorder="1" applyAlignment="1">
      <alignment horizontal="center"/>
    </xf>
    <xf numFmtId="171" fontId="46" fillId="0" borderId="4" xfId="0" applyNumberFormat="1" applyFont="1" applyFill="1" applyBorder="1" applyAlignment="1">
      <alignment horizontal="center"/>
    </xf>
    <xf numFmtId="166" fontId="10" fillId="0" borderId="0" xfId="1" applyNumberFormat="1" applyFont="1" applyFill="1" applyAlignment="1">
      <alignment horizontal="right" wrapText="1"/>
    </xf>
    <xf numFmtId="0" fontId="0" fillId="0" borderId="0" xfId="0" applyAlignment="1">
      <alignment horizontal="right" wrapText="1"/>
    </xf>
    <xf numFmtId="166" fontId="13" fillId="0" borderId="0" xfId="0" applyNumberFormat="1" applyFont="1" applyFill="1" applyAlignment="1">
      <alignment horizontal="right" vertical="top" wrapText="1"/>
    </xf>
    <xf numFmtId="165" fontId="19" fillId="0" borderId="3" xfId="542" applyFont="1" applyFill="1" applyBorder="1" applyAlignment="1">
      <alignment horizontal="center" vertical="center" wrapText="1"/>
    </xf>
    <xf numFmtId="165" fontId="19" fillId="0" borderId="4" xfId="542" applyFont="1" applyFill="1" applyBorder="1" applyAlignment="1">
      <alignment horizontal="center" vertical="center" wrapText="1"/>
    </xf>
    <xf numFmtId="165" fontId="19" fillId="0" borderId="0" xfId="542" applyFont="1" applyFill="1" applyBorder="1" applyAlignment="1">
      <alignment horizontal="center" vertical="top"/>
    </xf>
    <xf numFmtId="2" fontId="19" fillId="0" borderId="3" xfId="0" applyNumberFormat="1" applyFont="1" applyBorder="1" applyAlignment="1">
      <alignment horizontal="center" vertical="center" wrapText="1"/>
    </xf>
    <xf numFmtId="2" fontId="19" fillId="0" borderId="4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49" fontId="49" fillId="0" borderId="0" xfId="0" applyNumberFormat="1" applyFont="1" applyBorder="1" applyAlignment="1">
      <alignment horizontal="center" vertical="top" wrapText="1"/>
    </xf>
    <xf numFmtId="49" fontId="48" fillId="0" borderId="0" xfId="0" applyNumberFormat="1" applyFont="1" applyBorder="1" applyAlignment="1">
      <alignment horizontal="center" vertical="center" wrapText="1"/>
    </xf>
  </cellXfs>
  <cellStyles count="547">
    <cellStyle name="br" xfId="146"/>
    <cellStyle name="br 2" xfId="147"/>
    <cellStyle name="col" xfId="148"/>
    <cellStyle name="col 2" xfId="149"/>
    <cellStyle name="Excel Built-in Normal" xfId="10"/>
    <cellStyle name="style0" xfId="150"/>
    <cellStyle name="style0 2" xfId="151"/>
    <cellStyle name="td" xfId="152"/>
    <cellStyle name="td 2" xfId="153"/>
    <cellStyle name="tr" xfId="154"/>
    <cellStyle name="tr 2" xfId="155"/>
    <cellStyle name="xl100" xfId="156"/>
    <cellStyle name="xl100 2" xfId="157"/>
    <cellStyle name="xl101" xfId="158"/>
    <cellStyle name="xl101 2" xfId="159"/>
    <cellStyle name="xl102" xfId="160"/>
    <cellStyle name="xl102 2" xfId="161"/>
    <cellStyle name="xl103" xfId="162"/>
    <cellStyle name="xl103 2" xfId="163"/>
    <cellStyle name="xl104" xfId="164"/>
    <cellStyle name="xl104 2" xfId="165"/>
    <cellStyle name="xl105" xfId="166"/>
    <cellStyle name="xl105 2" xfId="167"/>
    <cellStyle name="xl106" xfId="168"/>
    <cellStyle name="xl106 2" xfId="169"/>
    <cellStyle name="xl107" xfId="170"/>
    <cellStyle name="xl107 2" xfId="171"/>
    <cellStyle name="xl108" xfId="172"/>
    <cellStyle name="xl108 2" xfId="173"/>
    <cellStyle name="xl109" xfId="174"/>
    <cellStyle name="xl109 2" xfId="175"/>
    <cellStyle name="xl110" xfId="176"/>
    <cellStyle name="xl110 2" xfId="177"/>
    <cellStyle name="xl111" xfId="178"/>
    <cellStyle name="xl111 2" xfId="179"/>
    <cellStyle name="xl112" xfId="180"/>
    <cellStyle name="xl112 2" xfId="181"/>
    <cellStyle name="xl113" xfId="182"/>
    <cellStyle name="xl113 2" xfId="183"/>
    <cellStyle name="xl114" xfId="184"/>
    <cellStyle name="xl114 2" xfId="185"/>
    <cellStyle name="xl115" xfId="186"/>
    <cellStyle name="xl115 2" xfId="187"/>
    <cellStyle name="xl116" xfId="188"/>
    <cellStyle name="xl116 2" xfId="189"/>
    <cellStyle name="xl117" xfId="190"/>
    <cellStyle name="xl117 2" xfId="191"/>
    <cellStyle name="xl118" xfId="192"/>
    <cellStyle name="xl118 2" xfId="193"/>
    <cellStyle name="xl119" xfId="194"/>
    <cellStyle name="xl119 2" xfId="195"/>
    <cellStyle name="xl120" xfId="196"/>
    <cellStyle name="xl120 2" xfId="197"/>
    <cellStyle name="xl121" xfId="198"/>
    <cellStyle name="xl121 2" xfId="199"/>
    <cellStyle name="xl122" xfId="200"/>
    <cellStyle name="xl122 2" xfId="201"/>
    <cellStyle name="xl123" xfId="202"/>
    <cellStyle name="xl123 2" xfId="203"/>
    <cellStyle name="xl124" xfId="204"/>
    <cellStyle name="xl124 2" xfId="205"/>
    <cellStyle name="xl125" xfId="206"/>
    <cellStyle name="xl125 2" xfId="207"/>
    <cellStyle name="xl126" xfId="208"/>
    <cellStyle name="xl126 2" xfId="209"/>
    <cellStyle name="xl127" xfId="210"/>
    <cellStyle name="xl127 2" xfId="211"/>
    <cellStyle name="xl128" xfId="212"/>
    <cellStyle name="xl128 2" xfId="213"/>
    <cellStyle name="xl129" xfId="214"/>
    <cellStyle name="xl129 2" xfId="215"/>
    <cellStyle name="xl130" xfId="216"/>
    <cellStyle name="xl130 2" xfId="217"/>
    <cellStyle name="xl131" xfId="218"/>
    <cellStyle name="xl131 2" xfId="219"/>
    <cellStyle name="xl132" xfId="220"/>
    <cellStyle name="xl132 2" xfId="221"/>
    <cellStyle name="xl133" xfId="222"/>
    <cellStyle name="xl133 2" xfId="223"/>
    <cellStyle name="xl134" xfId="224"/>
    <cellStyle name="xl134 2" xfId="225"/>
    <cellStyle name="xl135" xfId="226"/>
    <cellStyle name="xl135 2" xfId="227"/>
    <cellStyle name="xl136" xfId="228"/>
    <cellStyle name="xl136 2" xfId="229"/>
    <cellStyle name="xl137" xfId="230"/>
    <cellStyle name="xl137 2" xfId="231"/>
    <cellStyle name="xl138" xfId="232"/>
    <cellStyle name="xl138 2" xfId="233"/>
    <cellStyle name="xl139" xfId="234"/>
    <cellStyle name="xl139 2" xfId="235"/>
    <cellStyle name="xl140" xfId="236"/>
    <cellStyle name="xl140 2" xfId="237"/>
    <cellStyle name="xl141" xfId="238"/>
    <cellStyle name="xl141 2" xfId="239"/>
    <cellStyle name="xl142" xfId="240"/>
    <cellStyle name="xl142 2" xfId="241"/>
    <cellStyle name="xl143" xfId="242"/>
    <cellStyle name="xl143 2" xfId="243"/>
    <cellStyle name="xl144" xfId="244"/>
    <cellStyle name="xl144 2" xfId="245"/>
    <cellStyle name="xl145" xfId="246"/>
    <cellStyle name="xl145 2" xfId="247"/>
    <cellStyle name="xl146" xfId="248"/>
    <cellStyle name="xl146 2" xfId="249"/>
    <cellStyle name="xl147" xfId="250"/>
    <cellStyle name="xl147 2" xfId="251"/>
    <cellStyle name="xl148" xfId="252"/>
    <cellStyle name="xl148 2" xfId="253"/>
    <cellStyle name="xl149" xfId="254"/>
    <cellStyle name="xl149 2" xfId="255"/>
    <cellStyle name="xl150" xfId="256"/>
    <cellStyle name="xl150 2" xfId="257"/>
    <cellStyle name="xl151" xfId="258"/>
    <cellStyle name="xl151 2" xfId="259"/>
    <cellStyle name="xl152" xfId="260"/>
    <cellStyle name="xl152 2" xfId="261"/>
    <cellStyle name="xl153" xfId="262"/>
    <cellStyle name="xl153 2" xfId="263"/>
    <cellStyle name="xl154" xfId="264"/>
    <cellStyle name="xl154 2" xfId="265"/>
    <cellStyle name="xl155" xfId="266"/>
    <cellStyle name="xl155 2" xfId="267"/>
    <cellStyle name="xl156" xfId="268"/>
    <cellStyle name="xl156 2" xfId="269"/>
    <cellStyle name="xl157" xfId="270"/>
    <cellStyle name="xl157 2" xfId="271"/>
    <cellStyle name="xl158" xfId="272"/>
    <cellStyle name="xl158 2" xfId="273"/>
    <cellStyle name="xl159" xfId="274"/>
    <cellStyle name="xl159 2" xfId="275"/>
    <cellStyle name="xl160" xfId="276"/>
    <cellStyle name="xl160 2" xfId="277"/>
    <cellStyle name="xl161" xfId="278"/>
    <cellStyle name="xl161 2" xfId="279"/>
    <cellStyle name="xl162" xfId="280"/>
    <cellStyle name="xl162 2" xfId="281"/>
    <cellStyle name="xl163" xfId="282"/>
    <cellStyle name="xl163 2" xfId="283"/>
    <cellStyle name="xl164" xfId="284"/>
    <cellStyle name="xl164 2" xfId="285"/>
    <cellStyle name="xl165" xfId="286"/>
    <cellStyle name="xl165 2" xfId="287"/>
    <cellStyle name="xl166" xfId="288"/>
    <cellStyle name="xl166 2" xfId="289"/>
    <cellStyle name="xl167" xfId="290"/>
    <cellStyle name="xl167 2" xfId="291"/>
    <cellStyle name="xl168" xfId="292"/>
    <cellStyle name="xl168 2" xfId="293"/>
    <cellStyle name="xl169" xfId="294"/>
    <cellStyle name="xl169 2" xfId="295"/>
    <cellStyle name="xl170" xfId="296"/>
    <cellStyle name="xl170 2" xfId="297"/>
    <cellStyle name="xl171" xfId="298"/>
    <cellStyle name="xl171 2" xfId="299"/>
    <cellStyle name="xl172" xfId="300"/>
    <cellStyle name="xl172 2" xfId="301"/>
    <cellStyle name="xl173" xfId="302"/>
    <cellStyle name="xl173 2" xfId="303"/>
    <cellStyle name="xl174" xfId="304"/>
    <cellStyle name="xl174 2" xfId="305"/>
    <cellStyle name="xl175" xfId="306"/>
    <cellStyle name="xl175 2" xfId="307"/>
    <cellStyle name="xl176" xfId="308"/>
    <cellStyle name="xl177" xfId="309"/>
    <cellStyle name="xl178" xfId="310"/>
    <cellStyle name="xl179" xfId="311"/>
    <cellStyle name="xl180" xfId="312"/>
    <cellStyle name="xl181" xfId="313"/>
    <cellStyle name="xl182" xfId="314"/>
    <cellStyle name="xl183" xfId="315"/>
    <cellStyle name="xl184" xfId="316"/>
    <cellStyle name="xl185" xfId="317"/>
    <cellStyle name="xl186" xfId="318"/>
    <cellStyle name="xl187" xfId="319"/>
    <cellStyle name="xl188" xfId="320"/>
    <cellStyle name="xl189" xfId="321"/>
    <cellStyle name="xl190" xfId="322"/>
    <cellStyle name="xl191" xfId="323"/>
    <cellStyle name="xl192" xfId="324"/>
    <cellStyle name="xl193" xfId="325"/>
    <cellStyle name="xl194" xfId="326"/>
    <cellStyle name="xl195" xfId="327"/>
    <cellStyle name="xl196" xfId="328"/>
    <cellStyle name="xl197" xfId="329"/>
    <cellStyle name="xl198" xfId="330"/>
    <cellStyle name="xl199" xfId="331"/>
    <cellStyle name="xl200" xfId="332"/>
    <cellStyle name="xl201" xfId="333"/>
    <cellStyle name="xl202" xfId="334"/>
    <cellStyle name="xl203" xfId="335"/>
    <cellStyle name="xl204" xfId="336"/>
    <cellStyle name="xl21" xfId="337"/>
    <cellStyle name="xl21 2" xfId="338"/>
    <cellStyle name="xl22" xfId="339"/>
    <cellStyle name="xl22 2" xfId="340"/>
    <cellStyle name="xl23" xfId="341"/>
    <cellStyle name="xl23 2" xfId="342"/>
    <cellStyle name="xl24" xfId="343"/>
    <cellStyle name="xl24 2" xfId="344"/>
    <cellStyle name="xl25" xfId="345"/>
    <cellStyle name="xl25 2" xfId="346"/>
    <cellStyle name="xl26" xfId="347"/>
    <cellStyle name="xl26 2" xfId="348"/>
    <cellStyle name="xl27" xfId="349"/>
    <cellStyle name="xl27 2" xfId="350"/>
    <cellStyle name="xl28" xfId="351"/>
    <cellStyle name="xl28 2" xfId="352"/>
    <cellStyle name="xl29" xfId="353"/>
    <cellStyle name="xl29 2" xfId="354"/>
    <cellStyle name="xl30" xfId="355"/>
    <cellStyle name="xl30 2" xfId="356"/>
    <cellStyle name="xl31" xfId="357"/>
    <cellStyle name="xl31 2" xfId="358"/>
    <cellStyle name="xl32" xfId="359"/>
    <cellStyle name="xl32 2" xfId="360"/>
    <cellStyle name="xl33" xfId="361"/>
    <cellStyle name="xl33 2" xfId="362"/>
    <cellStyle name="xl34" xfId="363"/>
    <cellStyle name="xl34 2" xfId="364"/>
    <cellStyle name="xl35" xfId="365"/>
    <cellStyle name="xl35 2" xfId="366"/>
    <cellStyle name="xl36" xfId="367"/>
    <cellStyle name="xl36 2" xfId="368"/>
    <cellStyle name="xl37" xfId="369"/>
    <cellStyle name="xl37 2" xfId="370"/>
    <cellStyle name="xl38" xfId="371"/>
    <cellStyle name="xl38 2" xfId="372"/>
    <cellStyle name="xl39" xfId="373"/>
    <cellStyle name="xl39 2" xfId="374"/>
    <cellStyle name="xl40" xfId="375"/>
    <cellStyle name="xl40 2" xfId="376"/>
    <cellStyle name="xl41" xfId="377"/>
    <cellStyle name="xl41 2" xfId="378"/>
    <cellStyle name="xl42" xfId="379"/>
    <cellStyle name="xl42 2" xfId="380"/>
    <cellStyle name="xl43" xfId="381"/>
    <cellStyle name="xl43 2" xfId="382"/>
    <cellStyle name="xl44" xfId="383"/>
    <cellStyle name="xl44 2" xfId="384"/>
    <cellStyle name="xl45" xfId="385"/>
    <cellStyle name="xl45 2" xfId="386"/>
    <cellStyle name="xl46" xfId="387"/>
    <cellStyle name="xl46 2" xfId="388"/>
    <cellStyle name="xl47" xfId="389"/>
    <cellStyle name="xl47 2" xfId="390"/>
    <cellStyle name="xl48" xfId="391"/>
    <cellStyle name="xl48 2" xfId="392"/>
    <cellStyle name="xl49" xfId="393"/>
    <cellStyle name="xl49 2" xfId="394"/>
    <cellStyle name="xl50" xfId="395"/>
    <cellStyle name="xl50 2" xfId="396"/>
    <cellStyle name="xl51" xfId="397"/>
    <cellStyle name="xl51 2" xfId="398"/>
    <cellStyle name="xl52" xfId="399"/>
    <cellStyle name="xl52 2" xfId="400"/>
    <cellStyle name="xl53" xfId="401"/>
    <cellStyle name="xl53 2" xfId="402"/>
    <cellStyle name="xl54" xfId="403"/>
    <cellStyle name="xl54 2" xfId="404"/>
    <cellStyle name="xl55" xfId="405"/>
    <cellStyle name="xl55 2" xfId="406"/>
    <cellStyle name="xl56" xfId="407"/>
    <cellStyle name="xl56 2" xfId="408"/>
    <cellStyle name="xl57" xfId="409"/>
    <cellStyle name="xl57 2" xfId="410"/>
    <cellStyle name="xl58" xfId="411"/>
    <cellStyle name="xl58 2" xfId="412"/>
    <cellStyle name="xl59" xfId="413"/>
    <cellStyle name="xl59 2" xfId="414"/>
    <cellStyle name="xl60" xfId="415"/>
    <cellStyle name="xl60 2" xfId="416"/>
    <cellStyle name="xl61" xfId="417"/>
    <cellStyle name="xl61 2" xfId="418"/>
    <cellStyle name="xl62" xfId="419"/>
    <cellStyle name="xl62 2" xfId="420"/>
    <cellStyle name="xl63" xfId="421"/>
    <cellStyle name="xl63 2" xfId="422"/>
    <cellStyle name="xl64" xfId="423"/>
    <cellStyle name="xl64 2" xfId="424"/>
    <cellStyle name="xl65" xfId="425"/>
    <cellStyle name="xl65 2" xfId="426"/>
    <cellStyle name="xl66" xfId="427"/>
    <cellStyle name="xl66 2" xfId="428"/>
    <cellStyle name="xl67" xfId="429"/>
    <cellStyle name="xl67 2" xfId="430"/>
    <cellStyle name="xl68" xfId="431"/>
    <cellStyle name="xl68 2" xfId="432"/>
    <cellStyle name="xl69" xfId="433"/>
    <cellStyle name="xl69 2" xfId="434"/>
    <cellStyle name="xl70" xfId="435"/>
    <cellStyle name="xl70 2" xfId="436"/>
    <cellStyle name="xl71" xfId="437"/>
    <cellStyle name="xl71 2" xfId="438"/>
    <cellStyle name="xl72" xfId="439"/>
    <cellStyle name="xl72 2" xfId="440"/>
    <cellStyle name="xl73" xfId="441"/>
    <cellStyle name="xl73 2" xfId="442"/>
    <cellStyle name="xl74" xfId="443"/>
    <cellStyle name="xl74 2" xfId="444"/>
    <cellStyle name="xl75" xfId="445"/>
    <cellStyle name="xl75 2" xfId="446"/>
    <cellStyle name="xl76" xfId="447"/>
    <cellStyle name="xl76 2" xfId="448"/>
    <cellStyle name="xl77" xfId="449"/>
    <cellStyle name="xl77 2" xfId="450"/>
    <cellStyle name="xl78" xfId="451"/>
    <cellStyle name="xl78 2" xfId="452"/>
    <cellStyle name="xl79" xfId="453"/>
    <cellStyle name="xl79 2" xfId="454"/>
    <cellStyle name="xl80" xfId="455"/>
    <cellStyle name="xl80 2" xfId="456"/>
    <cellStyle name="xl81" xfId="457"/>
    <cellStyle name="xl81 2" xfId="458"/>
    <cellStyle name="xl82" xfId="459"/>
    <cellStyle name="xl82 2" xfId="460"/>
    <cellStyle name="xl83" xfId="461"/>
    <cellStyle name="xl83 2" xfId="462"/>
    <cellStyle name="xl84" xfId="463"/>
    <cellStyle name="xl84 2" xfId="464"/>
    <cellStyle name="xl85" xfId="465"/>
    <cellStyle name="xl85 2" xfId="466"/>
    <cellStyle name="xl86" xfId="467"/>
    <cellStyle name="xl86 2" xfId="468"/>
    <cellStyle name="xl87" xfId="469"/>
    <cellStyle name="xl87 2" xfId="470"/>
    <cellStyle name="xl88" xfId="471"/>
    <cellStyle name="xl88 2" xfId="472"/>
    <cellStyle name="xl89" xfId="473"/>
    <cellStyle name="xl89 2" xfId="474"/>
    <cellStyle name="xl90" xfId="475"/>
    <cellStyle name="xl90 2" xfId="476"/>
    <cellStyle name="xl91" xfId="477"/>
    <cellStyle name="xl91 2" xfId="478"/>
    <cellStyle name="xl92" xfId="479"/>
    <cellStyle name="xl92 2" xfId="480"/>
    <cellStyle name="xl93" xfId="481"/>
    <cellStyle name="xl93 2" xfId="482"/>
    <cellStyle name="xl94" xfId="483"/>
    <cellStyle name="xl94 2" xfId="484"/>
    <cellStyle name="xl95" xfId="485"/>
    <cellStyle name="xl95 2" xfId="486"/>
    <cellStyle name="xl96" xfId="487"/>
    <cellStyle name="xl96 2" xfId="488"/>
    <cellStyle name="xl97" xfId="489"/>
    <cellStyle name="xl97 2" xfId="490"/>
    <cellStyle name="xl98" xfId="491"/>
    <cellStyle name="xl98 2" xfId="492"/>
    <cellStyle name="xl99" xfId="493"/>
    <cellStyle name="xl99 2" xfId="494"/>
    <cellStyle name="Гиперссылка 2" xfId="11"/>
    <cellStyle name="Денежный 2" xfId="495"/>
    <cellStyle name="Денежный 3" xfId="496"/>
    <cellStyle name="Обычный" xfId="0" builtinId="0"/>
    <cellStyle name="Обычный 10" xfId="3"/>
    <cellStyle name="Обычный 11" xfId="12"/>
    <cellStyle name="Обычный 12" xfId="13"/>
    <cellStyle name="Обычный 13" xfId="14"/>
    <cellStyle name="Обычный 14" xfId="15"/>
    <cellStyle name="Обычный 15" xfId="16"/>
    <cellStyle name="Обычный 16" xfId="1"/>
    <cellStyle name="Обычный 17" xfId="17"/>
    <cellStyle name="Обычный 18" xfId="18"/>
    <cellStyle name="Обычный 18 2" xfId="2"/>
    <cellStyle name="Обычный 18 2 2" xfId="19"/>
    <cellStyle name="Обычный 18 2 2 2" xfId="6"/>
    <cellStyle name="Обычный 18 2 2 2 2" xfId="140"/>
    <cellStyle name="Обычный 18 2 2 3" xfId="497"/>
    <cellStyle name="Обычный 18 2 3" xfId="141"/>
    <cellStyle name="Обычный 18 2 4" xfId="144"/>
    <cellStyle name="Обычный 18 2 4 2" xfId="145"/>
    <cellStyle name="Обычный 18 2 5" xfId="498"/>
    <cellStyle name="Обычный 18 2 6" xfId="499"/>
    <cellStyle name="Обычный 18 2 7" xfId="500"/>
    <cellStyle name="Обычный 18 3" xfId="20"/>
    <cellStyle name="Обычный 18 3 2" xfId="142"/>
    <cellStyle name="Обычный 18 3 2 2" xfId="501"/>
    <cellStyle name="Обычный 18 3 2 3" xfId="502"/>
    <cellStyle name="Обычный 18 3 2 3 2" xfId="503"/>
    <cellStyle name="Обычный 18 3 3" xfId="143"/>
    <cellStyle name="Обычный 18 3 3 2" xfId="504"/>
    <cellStyle name="Обычный 18 3 3 3" xfId="505"/>
    <cellStyle name="Обычный 18 3 3 3 2" xfId="506"/>
    <cellStyle name="Обычный 18 4" xfId="21"/>
    <cellStyle name="Обычный 18 4 2" xfId="507"/>
    <cellStyle name="Обычный 18 5" xfId="508"/>
    <cellStyle name="Обычный 18 6" xfId="509"/>
    <cellStyle name="Обычный 18 7" xfId="510"/>
    <cellStyle name="Обычный 19" xfId="22"/>
    <cellStyle name="Обычный 2" xfId="7"/>
    <cellStyle name="Обычный 2 10" xfId="23"/>
    <cellStyle name="Обычный 2 11" xfId="24"/>
    <cellStyle name="Обычный 2 12" xfId="25"/>
    <cellStyle name="Обычный 2 13" xfId="26"/>
    <cellStyle name="Обычный 2 14" xfId="27"/>
    <cellStyle name="Обычный 2 15" xfId="28"/>
    <cellStyle name="Обычный 2 16" xfId="29"/>
    <cellStyle name="Обычный 2 17" xfId="30"/>
    <cellStyle name="Обычный 2 18" xfId="31"/>
    <cellStyle name="Обычный 2 19" xfId="32"/>
    <cellStyle name="Обычный 2 2" xfId="33"/>
    <cellStyle name="Обычный 2 2 2" xfId="8"/>
    <cellStyle name="Обычный 2 2 3" xfId="511"/>
    <cellStyle name="Обычный 2 2 4" xfId="512"/>
    <cellStyle name="Обычный 2 20" xfId="34"/>
    <cellStyle name="Обычный 2 21" xfId="35"/>
    <cellStyle name="Обычный 2 22" xfId="36"/>
    <cellStyle name="Обычный 2 23" xfId="37"/>
    <cellStyle name="Обычный 2 24" xfId="38"/>
    <cellStyle name="Обычный 2 25" xfId="39"/>
    <cellStyle name="Обычный 2 26" xfId="40"/>
    <cellStyle name="Обычный 2 27" xfId="41"/>
    <cellStyle name="Обычный 2 28" xfId="42"/>
    <cellStyle name="Обычный 2 29" xfId="43"/>
    <cellStyle name="Обычный 2 3" xfId="44"/>
    <cellStyle name="Обычный 2 30" xfId="45"/>
    <cellStyle name="Обычный 2 31" xfId="46"/>
    <cellStyle name="Обычный 2 32" xfId="513"/>
    <cellStyle name="Обычный 2 4" xfId="47"/>
    <cellStyle name="Обычный 2 5" xfId="48"/>
    <cellStyle name="Обычный 2 6" xfId="49"/>
    <cellStyle name="Обычный 2 7" xfId="50"/>
    <cellStyle name="Обычный 2 8" xfId="51"/>
    <cellStyle name="Обычный 2 9" xfId="52"/>
    <cellStyle name="Обычный 20" xfId="53"/>
    <cellStyle name="Обычный 20 2" xfId="514"/>
    <cellStyle name="Обычный 21" xfId="54"/>
    <cellStyle name="Обычный 22" xfId="55"/>
    <cellStyle name="Обычный 23" xfId="56"/>
    <cellStyle name="Обычный 24" xfId="57"/>
    <cellStyle name="Обычный 25" xfId="515"/>
    <cellStyle name="Обычный 26" xfId="516"/>
    <cellStyle name="Обычный 26 2" xfId="517"/>
    <cellStyle name="Обычный 26 2 2" xfId="518"/>
    <cellStyle name="Обычный 26 2 3" xfId="519"/>
    <cellStyle name="Обычный 27" xfId="520"/>
    <cellStyle name="Обычный 28" xfId="521"/>
    <cellStyle name="Обычный 28 2" xfId="522"/>
    <cellStyle name="Обычный 28 2 2" xfId="523"/>
    <cellStyle name="Обычный 29" xfId="524"/>
    <cellStyle name="Обычный 3" xfId="58"/>
    <cellStyle name="Обычный 3 10" xfId="59"/>
    <cellStyle name="Обычный 3 11" xfId="60"/>
    <cellStyle name="Обычный 3 12" xfId="61"/>
    <cellStyle name="Обычный 3 13" xfId="62"/>
    <cellStyle name="Обычный 3 14" xfId="63"/>
    <cellStyle name="Обычный 3 15" xfId="64"/>
    <cellStyle name="Обычный 3 16" xfId="65"/>
    <cellStyle name="Обычный 3 17" xfId="66"/>
    <cellStyle name="Обычный 3 18" xfId="67"/>
    <cellStyle name="Обычный 3 19" xfId="68"/>
    <cellStyle name="Обычный 3 2" xfId="69"/>
    <cellStyle name="Обычный 3 2 2" xfId="70"/>
    <cellStyle name="Обычный 3 2 3" xfId="525"/>
    <cellStyle name="Обычный 3 20" xfId="71"/>
    <cellStyle name="Обычный 3 21" xfId="72"/>
    <cellStyle name="Обычный 3 22" xfId="73"/>
    <cellStyle name="Обычный 3 23" xfId="74"/>
    <cellStyle name="Обычный 3 24" xfId="75"/>
    <cellStyle name="Обычный 3 25" xfId="76"/>
    <cellStyle name="Обычный 3 26" xfId="77"/>
    <cellStyle name="Обычный 3 27" xfId="78"/>
    <cellStyle name="Обычный 3 28" xfId="79"/>
    <cellStyle name="Обычный 3 29" xfId="80"/>
    <cellStyle name="Обычный 3 3" xfId="81"/>
    <cellStyle name="Обычный 3 30" xfId="82"/>
    <cellStyle name="Обычный 3 31" xfId="4"/>
    <cellStyle name="Обычный 3 32" xfId="83"/>
    <cellStyle name="Обычный 3 33" xfId="84"/>
    <cellStyle name="Обычный 3 34" xfId="139"/>
    <cellStyle name="Обычный 3 4" xfId="85"/>
    <cellStyle name="Обычный 3 5" xfId="86"/>
    <cellStyle name="Обычный 3 6" xfId="87"/>
    <cellStyle name="Обычный 3 7" xfId="88"/>
    <cellStyle name="Обычный 3 8" xfId="89"/>
    <cellStyle name="Обычный 3 9" xfId="90"/>
    <cellStyle name="Обычный 30" xfId="526"/>
    <cellStyle name="Обычный 31" xfId="527"/>
    <cellStyle name="Обычный 32" xfId="528"/>
    <cellStyle name="Обычный 33" xfId="529"/>
    <cellStyle name="Обычный 34" xfId="530"/>
    <cellStyle name="Обычный 4" xfId="91"/>
    <cellStyle name="Обычный 4 10" xfId="92"/>
    <cellStyle name="Обычный 4 11" xfId="93"/>
    <cellStyle name="Обычный 4 12" xfId="94"/>
    <cellStyle name="Обычный 4 13" xfId="95"/>
    <cellStyle name="Обычный 4 14" xfId="96"/>
    <cellStyle name="Обычный 4 15" xfId="97"/>
    <cellStyle name="Обычный 4 16" xfId="98"/>
    <cellStyle name="Обычный 4 17" xfId="99"/>
    <cellStyle name="Обычный 4 18" xfId="100"/>
    <cellStyle name="Обычный 4 19" xfId="101"/>
    <cellStyle name="Обычный 4 2" xfId="102"/>
    <cellStyle name="Обычный 4 20" xfId="103"/>
    <cellStyle name="Обычный 4 21" xfId="104"/>
    <cellStyle name="Обычный 4 22" xfId="105"/>
    <cellStyle name="Обычный 4 23" xfId="106"/>
    <cellStyle name="Обычный 4 24" xfId="107"/>
    <cellStyle name="Обычный 4 25" xfId="108"/>
    <cellStyle name="Обычный 4 26" xfId="109"/>
    <cellStyle name="Обычный 4 27" xfId="110"/>
    <cellStyle name="Обычный 4 28" xfId="111"/>
    <cellStyle name="Обычный 4 29" xfId="112"/>
    <cellStyle name="Обычный 4 3" xfId="113"/>
    <cellStyle name="Обычный 4 30" xfId="114"/>
    <cellStyle name="Обычный 4 31" xfId="115"/>
    <cellStyle name="Обычный 4 31 2" xfId="531"/>
    <cellStyle name="Обычный 4 32" xfId="532"/>
    <cellStyle name="Обычный 4 4" xfId="116"/>
    <cellStyle name="Обычный 4 5" xfId="117"/>
    <cellStyle name="Обычный 4 6" xfId="118"/>
    <cellStyle name="Обычный 4 7" xfId="119"/>
    <cellStyle name="Обычный 4 8" xfId="120"/>
    <cellStyle name="Обычный 4 9" xfId="121"/>
    <cellStyle name="Обычный 5" xfId="122"/>
    <cellStyle name="Обычный 5 2" xfId="123"/>
    <cellStyle name="Обычный 5 3" xfId="124"/>
    <cellStyle name="Обычный 6" xfId="125"/>
    <cellStyle name="Обычный 6 2" xfId="533"/>
    <cellStyle name="Обычный 7" xfId="126"/>
    <cellStyle name="Обычный 7 2" xfId="534"/>
    <cellStyle name="Обычный 7 3" xfId="535"/>
    <cellStyle name="Обычный 8" xfId="127"/>
    <cellStyle name="Обычный 8 2" xfId="536"/>
    <cellStyle name="Обычный 9" xfId="128"/>
    <cellStyle name="Обычный_прилож 8,10 -2008г." xfId="5"/>
    <cellStyle name="Процентный 2" xfId="129"/>
    <cellStyle name="Тысячи [0]_перечис.11" xfId="130"/>
    <cellStyle name="Тысячи_перечис.11" xfId="131"/>
    <cellStyle name="Финансовый 10" xfId="537"/>
    <cellStyle name="Финансовый 11" xfId="538"/>
    <cellStyle name="Финансовый 12" xfId="539"/>
    <cellStyle name="Финансовый 13" xfId="132"/>
    <cellStyle name="Финансовый 14" xfId="540"/>
    <cellStyle name="Финансовый 2" xfId="133"/>
    <cellStyle name="Финансовый 3" xfId="134"/>
    <cellStyle name="Финансовый 3 2" xfId="9"/>
    <cellStyle name="Финансовый 3 3" xfId="135"/>
    <cellStyle name="Финансовый 3 4" xfId="541"/>
    <cellStyle name="Финансовый 4" xfId="136"/>
    <cellStyle name="Финансовый 5" xfId="137"/>
    <cellStyle name="Финансовый 6" xfId="542"/>
    <cellStyle name="Финансовый 7" xfId="543"/>
    <cellStyle name="Финансовый 8" xfId="544"/>
    <cellStyle name="Финансовый 8 2" xfId="545"/>
    <cellStyle name="Финансовый 8 2 2" xfId="546"/>
    <cellStyle name="Финансовый 9" xfId="1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150"/>
  <sheetViews>
    <sheetView tabSelected="1" zoomScaleNormal="100" workbookViewId="0">
      <selection activeCell="A4" sqref="A4:D4"/>
    </sheetView>
  </sheetViews>
  <sheetFormatPr defaultRowHeight="15.75" x14ac:dyDescent="0.25"/>
  <cols>
    <col min="1" max="1" width="66.42578125" style="6" customWidth="1"/>
    <col min="2" max="2" width="35.7109375" style="6" customWidth="1"/>
    <col min="3" max="3" width="19.28515625" style="7" customWidth="1"/>
    <col min="4" max="4" width="15.7109375" style="6" customWidth="1"/>
    <col min="5" max="16384" width="9.140625" style="6"/>
  </cols>
  <sheetData>
    <row r="1" spans="1:6" s="1" customFormat="1" ht="12.75" customHeight="1" x14ac:dyDescent="0.25">
      <c r="A1" s="2"/>
      <c r="C1" s="76" t="s">
        <v>333</v>
      </c>
      <c r="D1" s="77"/>
      <c r="E1" s="3"/>
      <c r="F1" s="71"/>
    </row>
    <row r="2" spans="1:6" s="1" customFormat="1" ht="42" customHeight="1" x14ac:dyDescent="0.25">
      <c r="A2" s="2"/>
      <c r="C2" s="78" t="s">
        <v>366</v>
      </c>
      <c r="D2" s="77"/>
      <c r="E2" s="4"/>
      <c r="F2" s="5"/>
    </row>
    <row r="3" spans="1:6" ht="14.25" customHeight="1" x14ac:dyDescent="0.25">
      <c r="A3" s="29"/>
      <c r="B3" s="29"/>
      <c r="C3" s="29"/>
    </row>
    <row r="4" spans="1:6" ht="39" customHeight="1" x14ac:dyDescent="0.25">
      <c r="A4" s="86" t="s">
        <v>367</v>
      </c>
      <c r="B4" s="86"/>
      <c r="C4" s="86"/>
      <c r="D4" s="86"/>
      <c r="E4" s="28"/>
      <c r="F4" s="28"/>
    </row>
    <row r="5" spans="1:6" ht="19.149999999999999" customHeight="1" x14ac:dyDescent="0.25">
      <c r="B5" s="27"/>
      <c r="C5" s="6"/>
      <c r="D5" s="26" t="s">
        <v>50</v>
      </c>
    </row>
    <row r="6" spans="1:6" ht="18.75" customHeight="1" x14ac:dyDescent="0.25">
      <c r="A6" s="82" t="s">
        <v>49</v>
      </c>
      <c r="B6" s="84" t="s">
        <v>48</v>
      </c>
      <c r="C6" s="79" t="s">
        <v>3</v>
      </c>
      <c r="D6" s="79" t="s">
        <v>2</v>
      </c>
      <c r="E6" s="81"/>
    </row>
    <row r="7" spans="1:6" ht="18.75" customHeight="1" x14ac:dyDescent="0.25">
      <c r="A7" s="83"/>
      <c r="B7" s="85"/>
      <c r="C7" s="80"/>
      <c r="D7" s="80"/>
      <c r="E7" s="81"/>
    </row>
    <row r="8" spans="1:6" ht="18.75" x14ac:dyDescent="0.25">
      <c r="A8" s="22" t="s">
        <v>47</v>
      </c>
      <c r="B8" s="21"/>
      <c r="C8" s="25">
        <f>-C9</f>
        <v>-18724.649280000001</v>
      </c>
      <c r="D8" s="25">
        <f>-D9</f>
        <v>-7340.8445599999995</v>
      </c>
    </row>
    <row r="9" spans="1:6" ht="36.75" customHeight="1" x14ac:dyDescent="0.25">
      <c r="A9" s="22" t="s">
        <v>46</v>
      </c>
      <c r="B9" s="21" t="s">
        <v>13</v>
      </c>
      <c r="C9" s="25">
        <f>C16+C21+C28</f>
        <v>18724.649280000001</v>
      </c>
      <c r="D9" s="25">
        <f>D16+D21+D28</f>
        <v>7340.8445599999995</v>
      </c>
    </row>
    <row r="10" spans="1:6" ht="15.75" hidden="1" customHeight="1" x14ac:dyDescent="0.25">
      <c r="A10" s="22" t="s">
        <v>36</v>
      </c>
      <c r="B10" s="21" t="s">
        <v>45</v>
      </c>
      <c r="C10" s="20">
        <f>C11+C13</f>
        <v>0</v>
      </c>
      <c r="D10" s="23"/>
    </row>
    <row r="11" spans="1:6" s="19" customFormat="1" ht="31.5" hidden="1" customHeight="1" x14ac:dyDescent="0.25">
      <c r="A11" s="16" t="s">
        <v>44</v>
      </c>
      <c r="B11" s="21" t="s">
        <v>43</v>
      </c>
      <c r="C11" s="18">
        <f>C12</f>
        <v>0</v>
      </c>
      <c r="D11" s="24"/>
    </row>
    <row r="12" spans="1:6" ht="31.5" hidden="1" customHeight="1" x14ac:dyDescent="0.25">
      <c r="A12" s="16" t="s">
        <v>42</v>
      </c>
      <c r="B12" s="21" t="s">
        <v>41</v>
      </c>
      <c r="C12" s="18"/>
      <c r="D12" s="23"/>
    </row>
    <row r="13" spans="1:6" ht="40.5" hidden="1" customHeight="1" x14ac:dyDescent="0.25">
      <c r="A13" s="16" t="s">
        <v>30</v>
      </c>
      <c r="B13" s="21" t="s">
        <v>40</v>
      </c>
      <c r="C13" s="18">
        <f>C14</f>
        <v>0</v>
      </c>
      <c r="D13" s="23"/>
    </row>
    <row r="14" spans="1:6" ht="43.5" hidden="1" customHeight="1" x14ac:dyDescent="0.25">
      <c r="A14" s="16" t="s">
        <v>39</v>
      </c>
      <c r="B14" s="21" t="s">
        <v>38</v>
      </c>
      <c r="C14" s="18"/>
      <c r="D14" s="23"/>
    </row>
    <row r="15" spans="1:6" ht="43.5" hidden="1" customHeight="1" x14ac:dyDescent="0.25">
      <c r="A15" s="22" t="s">
        <v>12</v>
      </c>
      <c r="B15" s="21" t="s">
        <v>37</v>
      </c>
      <c r="C15" s="20">
        <v>0</v>
      </c>
      <c r="D15" s="20">
        <v>0</v>
      </c>
    </row>
    <row r="16" spans="1:6" ht="30.75" customHeight="1" x14ac:dyDescent="0.25">
      <c r="A16" s="22" t="s">
        <v>36</v>
      </c>
      <c r="B16" s="21" t="s">
        <v>35</v>
      </c>
      <c r="C16" s="20">
        <f>C17-C19</f>
        <v>0</v>
      </c>
      <c r="D16" s="20">
        <f>D17-D19</f>
        <v>0</v>
      </c>
    </row>
    <row r="17" spans="1:4" s="19" customFormat="1" ht="56.25" customHeight="1" x14ac:dyDescent="0.25">
      <c r="A17" s="16" t="s">
        <v>34</v>
      </c>
      <c r="B17" s="15" t="s">
        <v>33</v>
      </c>
      <c r="C17" s="18">
        <f>C18</f>
        <v>0</v>
      </c>
      <c r="D17" s="18">
        <f>D18</f>
        <v>0</v>
      </c>
    </row>
    <row r="18" spans="1:4" ht="50.25" customHeight="1" x14ac:dyDescent="0.25">
      <c r="A18" s="16" t="s">
        <v>32</v>
      </c>
      <c r="B18" s="15" t="s">
        <v>31</v>
      </c>
      <c r="C18" s="18">
        <v>0</v>
      </c>
      <c r="D18" s="18">
        <v>0</v>
      </c>
    </row>
    <row r="19" spans="1:4" ht="44.25" customHeight="1" x14ac:dyDescent="0.25">
      <c r="A19" s="16" t="s">
        <v>30</v>
      </c>
      <c r="B19" s="15" t="s">
        <v>29</v>
      </c>
      <c r="C19" s="18">
        <f>C20</f>
        <v>0</v>
      </c>
      <c r="D19" s="18">
        <f>D20</f>
        <v>0</v>
      </c>
    </row>
    <row r="20" spans="1:4" ht="42" customHeight="1" x14ac:dyDescent="0.25">
      <c r="A20" s="16" t="s">
        <v>28</v>
      </c>
      <c r="B20" s="15" t="s">
        <v>27</v>
      </c>
      <c r="C20" s="18">
        <v>0</v>
      </c>
      <c r="D20" s="18">
        <v>0</v>
      </c>
    </row>
    <row r="21" spans="1:4" ht="41.25" customHeight="1" x14ac:dyDescent="0.25">
      <c r="A21" s="22" t="s">
        <v>26</v>
      </c>
      <c r="B21" s="21" t="s">
        <v>25</v>
      </c>
      <c r="C21" s="20">
        <f>C22-(-C25)</f>
        <v>0</v>
      </c>
      <c r="D21" s="20">
        <f>D22-(-D25)</f>
        <v>0</v>
      </c>
    </row>
    <row r="22" spans="1:4" s="19" customFormat="1" ht="75" customHeight="1" x14ac:dyDescent="0.25">
      <c r="A22" s="16" t="s">
        <v>24</v>
      </c>
      <c r="B22" s="15" t="s">
        <v>23</v>
      </c>
      <c r="C22" s="18">
        <f>C23</f>
        <v>8065</v>
      </c>
      <c r="D22" s="18">
        <f>D23</f>
        <v>8065</v>
      </c>
    </row>
    <row r="23" spans="1:4" ht="75" customHeight="1" x14ac:dyDescent="0.25">
      <c r="A23" s="16" t="s">
        <v>22</v>
      </c>
      <c r="B23" s="15" t="s">
        <v>20</v>
      </c>
      <c r="C23" s="18">
        <f>C24</f>
        <v>8065</v>
      </c>
      <c r="D23" s="18">
        <f>D24</f>
        <v>8065</v>
      </c>
    </row>
    <row r="24" spans="1:4" ht="86.25" customHeight="1" x14ac:dyDescent="0.25">
      <c r="A24" s="16" t="s">
        <v>21</v>
      </c>
      <c r="B24" s="15" t="s">
        <v>20</v>
      </c>
      <c r="C24" s="18">
        <v>8065</v>
      </c>
      <c r="D24" s="18">
        <v>8065</v>
      </c>
    </row>
    <row r="25" spans="1:4" ht="75" customHeight="1" x14ac:dyDescent="0.25">
      <c r="A25" s="16" t="s">
        <v>19</v>
      </c>
      <c r="B25" s="15" t="s">
        <v>18</v>
      </c>
      <c r="C25" s="18">
        <f>C26</f>
        <v>-8065</v>
      </c>
      <c r="D25" s="18">
        <f>D26</f>
        <v>-8065</v>
      </c>
    </row>
    <row r="26" spans="1:4" ht="75" customHeight="1" x14ac:dyDescent="0.25">
      <c r="A26" s="16" t="s">
        <v>17</v>
      </c>
      <c r="B26" s="15" t="s">
        <v>15</v>
      </c>
      <c r="C26" s="18">
        <f>C27</f>
        <v>-8065</v>
      </c>
      <c r="D26" s="18">
        <f>D27</f>
        <v>-8065</v>
      </c>
    </row>
    <row r="27" spans="1:4" ht="104.25" customHeight="1" x14ac:dyDescent="0.25">
      <c r="A27" s="16" t="s">
        <v>16</v>
      </c>
      <c r="B27" s="15" t="s">
        <v>15</v>
      </c>
      <c r="C27" s="18">
        <v>-8065</v>
      </c>
      <c r="D27" s="18">
        <v>-8065</v>
      </c>
    </row>
    <row r="28" spans="1:4" ht="18.75" x14ac:dyDescent="0.25">
      <c r="A28" s="16" t="s">
        <v>14</v>
      </c>
      <c r="B28" s="15" t="s">
        <v>13</v>
      </c>
      <c r="C28" s="18">
        <v>18724.649280000001</v>
      </c>
      <c r="D28" s="18">
        <v>7340.8445599999995</v>
      </c>
    </row>
    <row r="29" spans="1:4" ht="31.5" hidden="1" x14ac:dyDescent="0.25">
      <c r="A29" s="16" t="s">
        <v>12</v>
      </c>
      <c r="B29" s="15" t="s">
        <v>11</v>
      </c>
      <c r="C29" s="14">
        <f t="shared" ref="C29:D32" si="0">C30</f>
        <v>25833.411459999999</v>
      </c>
      <c r="D29" s="14">
        <f t="shared" si="0"/>
        <v>-5086.5415700000003</v>
      </c>
    </row>
    <row r="30" spans="1:4" hidden="1" x14ac:dyDescent="0.25">
      <c r="A30" s="16" t="s">
        <v>10</v>
      </c>
      <c r="B30" s="15" t="s">
        <v>9</v>
      </c>
      <c r="C30" s="17">
        <f t="shared" si="0"/>
        <v>25833.411459999999</v>
      </c>
      <c r="D30" s="17">
        <f t="shared" si="0"/>
        <v>-5086.5415700000003</v>
      </c>
    </row>
    <row r="31" spans="1:4" hidden="1" x14ac:dyDescent="0.25">
      <c r="A31" s="16" t="s">
        <v>8</v>
      </c>
      <c r="B31" s="15" t="s">
        <v>6</v>
      </c>
      <c r="C31" s="14">
        <f t="shared" si="0"/>
        <v>25833.411459999999</v>
      </c>
      <c r="D31" s="14">
        <f t="shared" si="0"/>
        <v>-5086.5415700000003</v>
      </c>
    </row>
    <row r="32" spans="1:4" hidden="1" x14ac:dyDescent="0.25">
      <c r="A32" s="16" t="s">
        <v>7</v>
      </c>
      <c r="B32" s="15" t="s">
        <v>6</v>
      </c>
      <c r="C32" s="14">
        <f t="shared" si="0"/>
        <v>25833.411459999999</v>
      </c>
      <c r="D32" s="14">
        <f t="shared" si="0"/>
        <v>-5086.5415700000003</v>
      </c>
    </row>
    <row r="33" spans="1:4" ht="31.5" hidden="1" x14ac:dyDescent="0.25">
      <c r="A33" s="16" t="s">
        <v>5</v>
      </c>
      <c r="B33" s="15" t="s">
        <v>4</v>
      </c>
      <c r="C33" s="14">
        <v>25833.411459999999</v>
      </c>
      <c r="D33" s="14">
        <v>-5086.5415700000003</v>
      </c>
    </row>
    <row r="34" spans="1:4" x14ac:dyDescent="0.25">
      <c r="B34" s="13"/>
      <c r="C34" s="12"/>
    </row>
    <row r="35" spans="1:4" x14ac:dyDescent="0.25">
      <c r="B35" s="13"/>
      <c r="C35" s="12"/>
    </row>
    <row r="36" spans="1:4" x14ac:dyDescent="0.25">
      <c r="B36" s="13"/>
      <c r="C36" s="12"/>
    </row>
    <row r="37" spans="1:4" x14ac:dyDescent="0.25">
      <c r="B37" s="13"/>
      <c r="C37" s="12"/>
    </row>
    <row r="38" spans="1:4" x14ac:dyDescent="0.25">
      <c r="B38" s="11"/>
      <c r="C38" s="10"/>
    </row>
    <row r="39" spans="1:4" x14ac:dyDescent="0.25">
      <c r="B39" s="11"/>
      <c r="C39" s="10"/>
    </row>
    <row r="40" spans="1:4" x14ac:dyDescent="0.25">
      <c r="B40" s="11"/>
      <c r="C40" s="10"/>
    </row>
    <row r="41" spans="1:4" x14ac:dyDescent="0.25">
      <c r="C41" s="8"/>
    </row>
    <row r="42" spans="1:4" x14ac:dyDescent="0.25">
      <c r="C42" s="8"/>
    </row>
    <row r="43" spans="1:4" x14ac:dyDescent="0.25">
      <c r="C43" s="8"/>
    </row>
    <row r="44" spans="1:4" x14ac:dyDescent="0.25">
      <c r="C44" s="8"/>
    </row>
    <row r="45" spans="1:4" x14ac:dyDescent="0.25">
      <c r="C45" s="8"/>
    </row>
    <row r="46" spans="1:4" x14ac:dyDescent="0.25">
      <c r="C46" s="8"/>
    </row>
    <row r="47" spans="1:4" x14ac:dyDescent="0.25">
      <c r="C47" s="8"/>
    </row>
    <row r="48" spans="1:4" x14ac:dyDescent="0.25">
      <c r="C48" s="8"/>
    </row>
    <row r="49" spans="2:3" x14ac:dyDescent="0.25">
      <c r="C49" s="8"/>
    </row>
    <row r="50" spans="2:3" x14ac:dyDescent="0.25">
      <c r="C50" s="8"/>
    </row>
    <row r="51" spans="2:3" x14ac:dyDescent="0.25">
      <c r="B51" s="9"/>
      <c r="C51" s="8"/>
    </row>
    <row r="52" spans="2:3" x14ac:dyDescent="0.25">
      <c r="C52" s="8"/>
    </row>
    <row r="53" spans="2:3" x14ac:dyDescent="0.25">
      <c r="C53" s="8"/>
    </row>
    <row r="54" spans="2:3" x14ac:dyDescent="0.25">
      <c r="C54" s="8"/>
    </row>
    <row r="55" spans="2:3" x14ac:dyDescent="0.25">
      <c r="C55" s="8"/>
    </row>
    <row r="56" spans="2:3" x14ac:dyDescent="0.25">
      <c r="C56" s="8"/>
    </row>
    <row r="57" spans="2:3" x14ac:dyDescent="0.25">
      <c r="C57" s="8"/>
    </row>
    <row r="58" spans="2:3" x14ac:dyDescent="0.25">
      <c r="C58" s="8"/>
    </row>
    <row r="59" spans="2:3" x14ac:dyDescent="0.25">
      <c r="C59" s="8"/>
    </row>
    <row r="60" spans="2:3" x14ac:dyDescent="0.25">
      <c r="C60" s="8"/>
    </row>
    <row r="61" spans="2:3" x14ac:dyDescent="0.25">
      <c r="C61" s="8"/>
    </row>
    <row r="62" spans="2:3" x14ac:dyDescent="0.25">
      <c r="C62" s="8"/>
    </row>
    <row r="63" spans="2:3" x14ac:dyDescent="0.25">
      <c r="C63" s="8"/>
    </row>
    <row r="64" spans="2:3" x14ac:dyDescent="0.25">
      <c r="C64" s="8"/>
    </row>
    <row r="65" spans="3:3" x14ac:dyDescent="0.25">
      <c r="C65" s="8"/>
    </row>
    <row r="66" spans="3:3" x14ac:dyDescent="0.25">
      <c r="C66" s="8"/>
    </row>
    <row r="67" spans="3:3" x14ac:dyDescent="0.25">
      <c r="C67" s="8"/>
    </row>
    <row r="68" spans="3:3" x14ac:dyDescent="0.25">
      <c r="C68" s="8"/>
    </row>
    <row r="69" spans="3:3" x14ac:dyDescent="0.25">
      <c r="C69" s="8"/>
    </row>
    <row r="70" spans="3:3" x14ac:dyDescent="0.25">
      <c r="C70" s="8"/>
    </row>
    <row r="71" spans="3:3" x14ac:dyDescent="0.25">
      <c r="C71" s="8"/>
    </row>
    <row r="72" spans="3:3" x14ac:dyDescent="0.25">
      <c r="C72" s="8"/>
    </row>
    <row r="73" spans="3:3" x14ac:dyDescent="0.25">
      <c r="C73" s="8"/>
    </row>
    <row r="74" spans="3:3" x14ac:dyDescent="0.25">
      <c r="C74" s="8"/>
    </row>
    <row r="75" spans="3:3" x14ac:dyDescent="0.25">
      <c r="C75" s="8"/>
    </row>
    <row r="76" spans="3:3" x14ac:dyDescent="0.25">
      <c r="C76" s="8"/>
    </row>
    <row r="77" spans="3:3" x14ac:dyDescent="0.25">
      <c r="C77" s="8"/>
    </row>
    <row r="78" spans="3:3" x14ac:dyDescent="0.25">
      <c r="C78" s="8"/>
    </row>
    <row r="79" spans="3:3" x14ac:dyDescent="0.25">
      <c r="C79" s="8"/>
    </row>
    <row r="80" spans="3:3" x14ac:dyDescent="0.25">
      <c r="C80" s="8"/>
    </row>
    <row r="81" spans="3:3" x14ac:dyDescent="0.25">
      <c r="C81" s="8"/>
    </row>
    <row r="82" spans="3:3" x14ac:dyDescent="0.25">
      <c r="C82" s="8"/>
    </row>
    <row r="83" spans="3:3" x14ac:dyDescent="0.25">
      <c r="C83" s="8"/>
    </row>
    <row r="84" spans="3:3" x14ac:dyDescent="0.25">
      <c r="C84" s="8"/>
    </row>
    <row r="85" spans="3:3" x14ac:dyDescent="0.25">
      <c r="C85" s="8"/>
    </row>
    <row r="86" spans="3:3" x14ac:dyDescent="0.25">
      <c r="C86" s="8"/>
    </row>
    <row r="87" spans="3:3" x14ac:dyDescent="0.25">
      <c r="C87" s="8"/>
    </row>
    <row r="88" spans="3:3" x14ac:dyDescent="0.25">
      <c r="C88" s="8"/>
    </row>
    <row r="89" spans="3:3" x14ac:dyDescent="0.25">
      <c r="C89" s="8"/>
    </row>
    <row r="90" spans="3:3" x14ac:dyDescent="0.25">
      <c r="C90" s="8"/>
    </row>
    <row r="91" spans="3:3" x14ac:dyDescent="0.25">
      <c r="C91" s="8"/>
    </row>
    <row r="92" spans="3:3" x14ac:dyDescent="0.25">
      <c r="C92" s="8"/>
    </row>
    <row r="93" spans="3:3" x14ac:dyDescent="0.25">
      <c r="C93" s="8"/>
    </row>
    <row r="94" spans="3:3" x14ac:dyDescent="0.25">
      <c r="C94" s="8"/>
    </row>
    <row r="95" spans="3:3" x14ac:dyDescent="0.25">
      <c r="C95" s="8"/>
    </row>
    <row r="96" spans="3:3" x14ac:dyDescent="0.25">
      <c r="C96" s="8"/>
    </row>
    <row r="97" spans="3:3" x14ac:dyDescent="0.25">
      <c r="C97" s="8"/>
    </row>
    <row r="98" spans="3:3" x14ac:dyDescent="0.25">
      <c r="C98" s="8"/>
    </row>
    <row r="99" spans="3:3" x14ac:dyDescent="0.25">
      <c r="C99" s="8"/>
    </row>
    <row r="100" spans="3:3" x14ac:dyDescent="0.25">
      <c r="C100" s="8"/>
    </row>
    <row r="101" spans="3:3" x14ac:dyDescent="0.25">
      <c r="C101" s="8"/>
    </row>
    <row r="102" spans="3:3" x14ac:dyDescent="0.25">
      <c r="C102" s="8"/>
    </row>
    <row r="103" spans="3:3" x14ac:dyDescent="0.25">
      <c r="C103" s="8"/>
    </row>
    <row r="104" spans="3:3" x14ac:dyDescent="0.25">
      <c r="C104" s="8"/>
    </row>
    <row r="105" spans="3:3" x14ac:dyDescent="0.25">
      <c r="C105" s="8"/>
    </row>
    <row r="106" spans="3:3" x14ac:dyDescent="0.25">
      <c r="C106" s="8"/>
    </row>
    <row r="107" spans="3:3" x14ac:dyDescent="0.25">
      <c r="C107" s="8"/>
    </row>
    <row r="108" spans="3:3" x14ac:dyDescent="0.25">
      <c r="C108" s="8"/>
    </row>
    <row r="109" spans="3:3" x14ac:dyDescent="0.25">
      <c r="C109" s="8"/>
    </row>
    <row r="110" spans="3:3" x14ac:dyDescent="0.25">
      <c r="C110" s="8"/>
    </row>
    <row r="111" spans="3:3" x14ac:dyDescent="0.25">
      <c r="C111" s="8"/>
    </row>
    <row r="112" spans="3:3" x14ac:dyDescent="0.25">
      <c r="C112" s="8"/>
    </row>
    <row r="113" spans="3:3" x14ac:dyDescent="0.25">
      <c r="C113" s="8"/>
    </row>
    <row r="114" spans="3:3" x14ac:dyDescent="0.25">
      <c r="C114" s="8"/>
    </row>
    <row r="115" spans="3:3" x14ac:dyDescent="0.25">
      <c r="C115" s="8"/>
    </row>
    <row r="116" spans="3:3" x14ac:dyDescent="0.25">
      <c r="C116" s="8"/>
    </row>
    <row r="117" spans="3:3" x14ac:dyDescent="0.25">
      <c r="C117" s="8"/>
    </row>
    <row r="118" spans="3:3" x14ac:dyDescent="0.25">
      <c r="C118" s="8"/>
    </row>
    <row r="119" spans="3:3" x14ac:dyDescent="0.25">
      <c r="C119" s="8"/>
    </row>
    <row r="120" spans="3:3" x14ac:dyDescent="0.25">
      <c r="C120" s="8"/>
    </row>
    <row r="121" spans="3:3" x14ac:dyDescent="0.25">
      <c r="C121" s="8"/>
    </row>
    <row r="122" spans="3:3" x14ac:dyDescent="0.25">
      <c r="C122" s="8"/>
    </row>
    <row r="123" spans="3:3" x14ac:dyDescent="0.25">
      <c r="C123" s="8"/>
    </row>
    <row r="124" spans="3:3" x14ac:dyDescent="0.25">
      <c r="C124" s="8"/>
    </row>
    <row r="125" spans="3:3" x14ac:dyDescent="0.25">
      <c r="C125" s="8"/>
    </row>
    <row r="126" spans="3:3" x14ac:dyDescent="0.25">
      <c r="C126" s="8"/>
    </row>
    <row r="127" spans="3:3" x14ac:dyDescent="0.25">
      <c r="C127" s="8"/>
    </row>
    <row r="128" spans="3:3" x14ac:dyDescent="0.25">
      <c r="C128" s="8"/>
    </row>
    <row r="129" spans="3:3" x14ac:dyDescent="0.25">
      <c r="C129" s="8"/>
    </row>
    <row r="130" spans="3:3" x14ac:dyDescent="0.25">
      <c r="C130" s="8"/>
    </row>
    <row r="131" spans="3:3" x14ac:dyDescent="0.25">
      <c r="C131" s="8"/>
    </row>
    <row r="132" spans="3:3" x14ac:dyDescent="0.25">
      <c r="C132" s="8"/>
    </row>
    <row r="133" spans="3:3" x14ac:dyDescent="0.25">
      <c r="C133" s="8"/>
    </row>
    <row r="134" spans="3:3" x14ac:dyDescent="0.25">
      <c r="C134" s="8"/>
    </row>
    <row r="135" spans="3:3" x14ac:dyDescent="0.25">
      <c r="C135" s="8"/>
    </row>
    <row r="136" spans="3:3" x14ac:dyDescent="0.25">
      <c r="C136" s="8"/>
    </row>
    <row r="137" spans="3:3" x14ac:dyDescent="0.25">
      <c r="C137" s="8"/>
    </row>
    <row r="138" spans="3:3" x14ac:dyDescent="0.25">
      <c r="C138" s="8"/>
    </row>
    <row r="139" spans="3:3" x14ac:dyDescent="0.25">
      <c r="C139" s="8"/>
    </row>
    <row r="140" spans="3:3" x14ac:dyDescent="0.25">
      <c r="C140" s="8"/>
    </row>
    <row r="141" spans="3:3" x14ac:dyDescent="0.25">
      <c r="C141" s="8"/>
    </row>
    <row r="142" spans="3:3" x14ac:dyDescent="0.25">
      <c r="C142" s="8"/>
    </row>
    <row r="143" spans="3:3" x14ac:dyDescent="0.25">
      <c r="C143" s="8"/>
    </row>
    <row r="144" spans="3:3" x14ac:dyDescent="0.25">
      <c r="C144" s="8"/>
    </row>
    <row r="145" spans="3:3" x14ac:dyDescent="0.25">
      <c r="C145" s="8"/>
    </row>
    <row r="146" spans="3:3" x14ac:dyDescent="0.25">
      <c r="C146" s="8"/>
    </row>
    <row r="147" spans="3:3" x14ac:dyDescent="0.25">
      <c r="C147" s="8"/>
    </row>
    <row r="148" spans="3:3" x14ac:dyDescent="0.25">
      <c r="C148" s="8"/>
    </row>
    <row r="149" spans="3:3" x14ac:dyDescent="0.25">
      <c r="C149" s="8"/>
    </row>
    <row r="150" spans="3:3" x14ac:dyDescent="0.25">
      <c r="C150" s="8"/>
    </row>
  </sheetData>
  <mergeCells count="8">
    <mergeCell ref="C1:D1"/>
    <mergeCell ref="C2:D2"/>
    <mergeCell ref="D6:D7"/>
    <mergeCell ref="E6:E7"/>
    <mergeCell ref="A6:A7"/>
    <mergeCell ref="B6:B7"/>
    <mergeCell ref="C6:C7"/>
    <mergeCell ref="A4:D4"/>
  </mergeCells>
  <pageMargins left="0.9055118110236221" right="0" top="0.35433070866141736" bottom="0.35433070866141736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9"/>
  <sheetViews>
    <sheetView zoomScaleNormal="100" zoomScaleSheetLayoutView="100" workbookViewId="0">
      <selection activeCell="A6" sqref="A6:E6"/>
    </sheetView>
  </sheetViews>
  <sheetFormatPr defaultRowHeight="15.75" x14ac:dyDescent="0.25"/>
  <cols>
    <col min="1" max="1" width="33.140625" style="33" customWidth="1"/>
    <col min="2" max="2" width="69" style="32" customWidth="1"/>
    <col min="3" max="5" width="19.85546875" style="31" customWidth="1"/>
    <col min="6" max="6" width="19.7109375" style="30" customWidth="1"/>
    <col min="7" max="7" width="17.28515625" style="30" bestFit="1" customWidth="1"/>
    <col min="8" max="8" width="22.5703125" style="30" bestFit="1" customWidth="1"/>
    <col min="9" max="208" width="9.140625" style="30"/>
    <col min="209" max="209" width="33.140625" style="30" customWidth="1"/>
    <col min="210" max="210" width="50.42578125" style="30" customWidth="1"/>
    <col min="211" max="211" width="0" style="30" hidden="1" customWidth="1"/>
    <col min="212" max="212" width="16.7109375" style="30" customWidth="1"/>
    <col min="213" max="213" width="19.85546875" style="30" customWidth="1"/>
    <col min="214" max="214" width="21.140625" style="30" customWidth="1"/>
    <col min="215" max="220" width="0" style="30" hidden="1" customWidth="1"/>
    <col min="221" max="221" width="14.85546875" style="30" bestFit="1" customWidth="1"/>
    <col min="222" max="222" width="16.28515625" style="30" customWidth="1"/>
    <col min="223" max="464" width="9.140625" style="30"/>
    <col min="465" max="465" width="33.140625" style="30" customWidth="1"/>
    <col min="466" max="466" width="50.42578125" style="30" customWidth="1"/>
    <col min="467" max="467" width="0" style="30" hidden="1" customWidth="1"/>
    <col min="468" max="468" width="16.7109375" style="30" customWidth="1"/>
    <col min="469" max="469" width="19.85546875" style="30" customWidth="1"/>
    <col min="470" max="470" width="21.140625" style="30" customWidth="1"/>
    <col min="471" max="476" width="0" style="30" hidden="1" customWidth="1"/>
    <col min="477" max="477" width="14.85546875" style="30" bestFit="1" customWidth="1"/>
    <col min="478" max="478" width="16.28515625" style="30" customWidth="1"/>
    <col min="479" max="720" width="9.140625" style="30"/>
    <col min="721" max="721" width="33.140625" style="30" customWidth="1"/>
    <col min="722" max="722" width="50.42578125" style="30" customWidth="1"/>
    <col min="723" max="723" width="0" style="30" hidden="1" customWidth="1"/>
    <col min="724" max="724" width="16.7109375" style="30" customWidth="1"/>
    <col min="725" max="725" width="19.85546875" style="30" customWidth="1"/>
    <col min="726" max="726" width="21.140625" style="30" customWidth="1"/>
    <col min="727" max="732" width="0" style="30" hidden="1" customWidth="1"/>
    <col min="733" max="733" width="14.85546875" style="30" bestFit="1" customWidth="1"/>
    <col min="734" max="734" width="16.28515625" style="30" customWidth="1"/>
    <col min="735" max="976" width="9.140625" style="30"/>
    <col min="977" max="977" width="33.140625" style="30" customWidth="1"/>
    <col min="978" max="978" width="50.42578125" style="30" customWidth="1"/>
    <col min="979" max="979" width="0" style="30" hidden="1" customWidth="1"/>
    <col min="980" max="980" width="16.7109375" style="30" customWidth="1"/>
    <col min="981" max="981" width="19.85546875" style="30" customWidth="1"/>
    <col min="982" max="982" width="21.140625" style="30" customWidth="1"/>
    <col min="983" max="988" width="0" style="30" hidden="1" customWidth="1"/>
    <col min="989" max="989" width="14.85546875" style="30" bestFit="1" customWidth="1"/>
    <col min="990" max="990" width="16.28515625" style="30" customWidth="1"/>
    <col min="991" max="1232" width="9.140625" style="30"/>
    <col min="1233" max="1233" width="33.140625" style="30" customWidth="1"/>
    <col min="1234" max="1234" width="50.42578125" style="30" customWidth="1"/>
    <col min="1235" max="1235" width="0" style="30" hidden="1" customWidth="1"/>
    <col min="1236" max="1236" width="16.7109375" style="30" customWidth="1"/>
    <col min="1237" max="1237" width="19.85546875" style="30" customWidth="1"/>
    <col min="1238" max="1238" width="21.140625" style="30" customWidth="1"/>
    <col min="1239" max="1244" width="0" style="30" hidden="1" customWidth="1"/>
    <col min="1245" max="1245" width="14.85546875" style="30" bestFit="1" customWidth="1"/>
    <col min="1246" max="1246" width="16.28515625" style="30" customWidth="1"/>
    <col min="1247" max="1488" width="9.140625" style="30"/>
    <col min="1489" max="1489" width="33.140625" style="30" customWidth="1"/>
    <col min="1490" max="1490" width="50.42578125" style="30" customWidth="1"/>
    <col min="1491" max="1491" width="0" style="30" hidden="1" customWidth="1"/>
    <col min="1492" max="1492" width="16.7109375" style="30" customWidth="1"/>
    <col min="1493" max="1493" width="19.85546875" style="30" customWidth="1"/>
    <col min="1494" max="1494" width="21.140625" style="30" customWidth="1"/>
    <col min="1495" max="1500" width="0" style="30" hidden="1" customWidth="1"/>
    <col min="1501" max="1501" width="14.85546875" style="30" bestFit="1" customWidth="1"/>
    <col min="1502" max="1502" width="16.28515625" style="30" customWidth="1"/>
    <col min="1503" max="1744" width="9.140625" style="30"/>
    <col min="1745" max="1745" width="33.140625" style="30" customWidth="1"/>
    <col min="1746" max="1746" width="50.42578125" style="30" customWidth="1"/>
    <col min="1747" max="1747" width="0" style="30" hidden="1" customWidth="1"/>
    <col min="1748" max="1748" width="16.7109375" style="30" customWidth="1"/>
    <col min="1749" max="1749" width="19.85546875" style="30" customWidth="1"/>
    <col min="1750" max="1750" width="21.140625" style="30" customWidth="1"/>
    <col min="1751" max="1756" width="0" style="30" hidden="1" customWidth="1"/>
    <col min="1757" max="1757" width="14.85546875" style="30" bestFit="1" customWidth="1"/>
    <col min="1758" max="1758" width="16.28515625" style="30" customWidth="1"/>
    <col min="1759" max="2000" width="9.140625" style="30"/>
    <col min="2001" max="2001" width="33.140625" style="30" customWidth="1"/>
    <col min="2002" max="2002" width="50.42578125" style="30" customWidth="1"/>
    <col min="2003" max="2003" width="0" style="30" hidden="1" customWidth="1"/>
    <col min="2004" max="2004" width="16.7109375" style="30" customWidth="1"/>
    <col min="2005" max="2005" width="19.85546875" style="30" customWidth="1"/>
    <col min="2006" max="2006" width="21.140625" style="30" customWidth="1"/>
    <col min="2007" max="2012" width="0" style="30" hidden="1" customWidth="1"/>
    <col min="2013" max="2013" width="14.85546875" style="30" bestFit="1" customWidth="1"/>
    <col min="2014" max="2014" width="16.28515625" style="30" customWidth="1"/>
    <col min="2015" max="2256" width="9.140625" style="30"/>
    <col min="2257" max="2257" width="33.140625" style="30" customWidth="1"/>
    <col min="2258" max="2258" width="50.42578125" style="30" customWidth="1"/>
    <col min="2259" max="2259" width="0" style="30" hidden="1" customWidth="1"/>
    <col min="2260" max="2260" width="16.7109375" style="30" customWidth="1"/>
    <col min="2261" max="2261" width="19.85546875" style="30" customWidth="1"/>
    <col min="2262" max="2262" width="21.140625" style="30" customWidth="1"/>
    <col min="2263" max="2268" width="0" style="30" hidden="1" customWidth="1"/>
    <col min="2269" max="2269" width="14.85546875" style="30" bestFit="1" customWidth="1"/>
    <col min="2270" max="2270" width="16.28515625" style="30" customWidth="1"/>
    <col min="2271" max="2512" width="9.140625" style="30"/>
    <col min="2513" max="2513" width="33.140625" style="30" customWidth="1"/>
    <col min="2514" max="2514" width="50.42578125" style="30" customWidth="1"/>
    <col min="2515" max="2515" width="0" style="30" hidden="1" customWidth="1"/>
    <col min="2516" max="2516" width="16.7109375" style="30" customWidth="1"/>
    <col min="2517" max="2517" width="19.85546875" style="30" customWidth="1"/>
    <col min="2518" max="2518" width="21.140625" style="30" customWidth="1"/>
    <col min="2519" max="2524" width="0" style="30" hidden="1" customWidth="1"/>
    <col min="2525" max="2525" width="14.85546875" style="30" bestFit="1" customWidth="1"/>
    <col min="2526" max="2526" width="16.28515625" style="30" customWidth="1"/>
    <col min="2527" max="2768" width="9.140625" style="30"/>
    <col min="2769" max="2769" width="33.140625" style="30" customWidth="1"/>
    <col min="2770" max="2770" width="50.42578125" style="30" customWidth="1"/>
    <col min="2771" max="2771" width="0" style="30" hidden="1" customWidth="1"/>
    <col min="2772" max="2772" width="16.7109375" style="30" customWidth="1"/>
    <col min="2773" max="2773" width="19.85546875" style="30" customWidth="1"/>
    <col min="2774" max="2774" width="21.140625" style="30" customWidth="1"/>
    <col min="2775" max="2780" width="0" style="30" hidden="1" customWidth="1"/>
    <col min="2781" max="2781" width="14.85546875" style="30" bestFit="1" customWidth="1"/>
    <col min="2782" max="2782" width="16.28515625" style="30" customWidth="1"/>
    <col min="2783" max="3024" width="9.140625" style="30"/>
    <col min="3025" max="3025" width="33.140625" style="30" customWidth="1"/>
    <col min="3026" max="3026" width="50.42578125" style="30" customWidth="1"/>
    <col min="3027" max="3027" width="0" style="30" hidden="1" customWidth="1"/>
    <col min="3028" max="3028" width="16.7109375" style="30" customWidth="1"/>
    <col min="3029" max="3029" width="19.85546875" style="30" customWidth="1"/>
    <col min="3030" max="3030" width="21.140625" style="30" customWidth="1"/>
    <col min="3031" max="3036" width="0" style="30" hidden="1" customWidth="1"/>
    <col min="3037" max="3037" width="14.85546875" style="30" bestFit="1" customWidth="1"/>
    <col min="3038" max="3038" width="16.28515625" style="30" customWidth="1"/>
    <col min="3039" max="3280" width="9.140625" style="30"/>
    <col min="3281" max="3281" width="33.140625" style="30" customWidth="1"/>
    <col min="3282" max="3282" width="50.42578125" style="30" customWidth="1"/>
    <col min="3283" max="3283" width="0" style="30" hidden="1" customWidth="1"/>
    <col min="3284" max="3284" width="16.7109375" style="30" customWidth="1"/>
    <col min="3285" max="3285" width="19.85546875" style="30" customWidth="1"/>
    <col min="3286" max="3286" width="21.140625" style="30" customWidth="1"/>
    <col min="3287" max="3292" width="0" style="30" hidden="1" customWidth="1"/>
    <col min="3293" max="3293" width="14.85546875" style="30" bestFit="1" customWidth="1"/>
    <col min="3294" max="3294" width="16.28515625" style="30" customWidth="1"/>
    <col min="3295" max="3536" width="9.140625" style="30"/>
    <col min="3537" max="3537" width="33.140625" style="30" customWidth="1"/>
    <col min="3538" max="3538" width="50.42578125" style="30" customWidth="1"/>
    <col min="3539" max="3539" width="0" style="30" hidden="1" customWidth="1"/>
    <col min="3540" max="3540" width="16.7109375" style="30" customWidth="1"/>
    <col min="3541" max="3541" width="19.85546875" style="30" customWidth="1"/>
    <col min="3542" max="3542" width="21.140625" style="30" customWidth="1"/>
    <col min="3543" max="3548" width="0" style="30" hidden="1" customWidth="1"/>
    <col min="3549" max="3549" width="14.85546875" style="30" bestFit="1" customWidth="1"/>
    <col min="3550" max="3550" width="16.28515625" style="30" customWidth="1"/>
    <col min="3551" max="3792" width="9.140625" style="30"/>
    <col min="3793" max="3793" width="33.140625" style="30" customWidth="1"/>
    <col min="3794" max="3794" width="50.42578125" style="30" customWidth="1"/>
    <col min="3795" max="3795" width="0" style="30" hidden="1" customWidth="1"/>
    <col min="3796" max="3796" width="16.7109375" style="30" customWidth="1"/>
    <col min="3797" max="3797" width="19.85546875" style="30" customWidth="1"/>
    <col min="3798" max="3798" width="21.140625" style="30" customWidth="1"/>
    <col min="3799" max="3804" width="0" style="30" hidden="1" customWidth="1"/>
    <col min="3805" max="3805" width="14.85546875" style="30" bestFit="1" customWidth="1"/>
    <col min="3806" max="3806" width="16.28515625" style="30" customWidth="1"/>
    <col min="3807" max="4048" width="9.140625" style="30"/>
    <col min="4049" max="4049" width="33.140625" style="30" customWidth="1"/>
    <col min="4050" max="4050" width="50.42578125" style="30" customWidth="1"/>
    <col min="4051" max="4051" width="0" style="30" hidden="1" customWidth="1"/>
    <col min="4052" max="4052" width="16.7109375" style="30" customWidth="1"/>
    <col min="4053" max="4053" width="19.85546875" style="30" customWidth="1"/>
    <col min="4054" max="4054" width="21.140625" style="30" customWidth="1"/>
    <col min="4055" max="4060" width="0" style="30" hidden="1" customWidth="1"/>
    <col min="4061" max="4061" width="14.85546875" style="30" bestFit="1" customWidth="1"/>
    <col min="4062" max="4062" width="16.28515625" style="30" customWidth="1"/>
    <col min="4063" max="4304" width="9.140625" style="30"/>
    <col min="4305" max="4305" width="33.140625" style="30" customWidth="1"/>
    <col min="4306" max="4306" width="50.42578125" style="30" customWidth="1"/>
    <col min="4307" max="4307" width="0" style="30" hidden="1" customWidth="1"/>
    <col min="4308" max="4308" width="16.7109375" style="30" customWidth="1"/>
    <col min="4309" max="4309" width="19.85546875" style="30" customWidth="1"/>
    <col min="4310" max="4310" width="21.140625" style="30" customWidth="1"/>
    <col min="4311" max="4316" width="0" style="30" hidden="1" customWidth="1"/>
    <col min="4317" max="4317" width="14.85546875" style="30" bestFit="1" customWidth="1"/>
    <col min="4318" max="4318" width="16.28515625" style="30" customWidth="1"/>
    <col min="4319" max="4560" width="9.140625" style="30"/>
    <col min="4561" max="4561" width="33.140625" style="30" customWidth="1"/>
    <col min="4562" max="4562" width="50.42578125" style="30" customWidth="1"/>
    <col min="4563" max="4563" width="0" style="30" hidden="1" customWidth="1"/>
    <col min="4564" max="4564" width="16.7109375" style="30" customWidth="1"/>
    <col min="4565" max="4565" width="19.85546875" style="30" customWidth="1"/>
    <col min="4566" max="4566" width="21.140625" style="30" customWidth="1"/>
    <col min="4567" max="4572" width="0" style="30" hidden="1" customWidth="1"/>
    <col min="4573" max="4573" width="14.85546875" style="30" bestFit="1" customWidth="1"/>
    <col min="4574" max="4574" width="16.28515625" style="30" customWidth="1"/>
    <col min="4575" max="4816" width="9.140625" style="30"/>
    <col min="4817" max="4817" width="33.140625" style="30" customWidth="1"/>
    <col min="4818" max="4818" width="50.42578125" style="30" customWidth="1"/>
    <col min="4819" max="4819" width="0" style="30" hidden="1" customWidth="1"/>
    <col min="4820" max="4820" width="16.7109375" style="30" customWidth="1"/>
    <col min="4821" max="4821" width="19.85546875" style="30" customWidth="1"/>
    <col min="4822" max="4822" width="21.140625" style="30" customWidth="1"/>
    <col min="4823" max="4828" width="0" style="30" hidden="1" customWidth="1"/>
    <col min="4829" max="4829" width="14.85546875" style="30" bestFit="1" customWidth="1"/>
    <col min="4830" max="4830" width="16.28515625" style="30" customWidth="1"/>
    <col min="4831" max="5072" width="9.140625" style="30"/>
    <col min="5073" max="5073" width="33.140625" style="30" customWidth="1"/>
    <col min="5074" max="5074" width="50.42578125" style="30" customWidth="1"/>
    <col min="5075" max="5075" width="0" style="30" hidden="1" customWidth="1"/>
    <col min="5076" max="5076" width="16.7109375" style="30" customWidth="1"/>
    <col min="5077" max="5077" width="19.85546875" style="30" customWidth="1"/>
    <col min="5078" max="5078" width="21.140625" style="30" customWidth="1"/>
    <col min="5079" max="5084" width="0" style="30" hidden="1" customWidth="1"/>
    <col min="5085" max="5085" width="14.85546875" style="30" bestFit="1" customWidth="1"/>
    <col min="5086" max="5086" width="16.28515625" style="30" customWidth="1"/>
    <col min="5087" max="5328" width="9.140625" style="30"/>
    <col min="5329" max="5329" width="33.140625" style="30" customWidth="1"/>
    <col min="5330" max="5330" width="50.42578125" style="30" customWidth="1"/>
    <col min="5331" max="5331" width="0" style="30" hidden="1" customWidth="1"/>
    <col min="5332" max="5332" width="16.7109375" style="30" customWidth="1"/>
    <col min="5333" max="5333" width="19.85546875" style="30" customWidth="1"/>
    <col min="5334" max="5334" width="21.140625" style="30" customWidth="1"/>
    <col min="5335" max="5340" width="0" style="30" hidden="1" customWidth="1"/>
    <col min="5341" max="5341" width="14.85546875" style="30" bestFit="1" customWidth="1"/>
    <col min="5342" max="5342" width="16.28515625" style="30" customWidth="1"/>
    <col min="5343" max="5584" width="9.140625" style="30"/>
    <col min="5585" max="5585" width="33.140625" style="30" customWidth="1"/>
    <col min="5586" max="5586" width="50.42578125" style="30" customWidth="1"/>
    <col min="5587" max="5587" width="0" style="30" hidden="1" customWidth="1"/>
    <col min="5588" max="5588" width="16.7109375" style="30" customWidth="1"/>
    <col min="5589" max="5589" width="19.85546875" style="30" customWidth="1"/>
    <col min="5590" max="5590" width="21.140625" style="30" customWidth="1"/>
    <col min="5591" max="5596" width="0" style="30" hidden="1" customWidth="1"/>
    <col min="5597" max="5597" width="14.85546875" style="30" bestFit="1" customWidth="1"/>
    <col min="5598" max="5598" width="16.28515625" style="30" customWidth="1"/>
    <col min="5599" max="5840" width="9.140625" style="30"/>
    <col min="5841" max="5841" width="33.140625" style="30" customWidth="1"/>
    <col min="5842" max="5842" width="50.42578125" style="30" customWidth="1"/>
    <col min="5843" max="5843" width="0" style="30" hidden="1" customWidth="1"/>
    <col min="5844" max="5844" width="16.7109375" style="30" customWidth="1"/>
    <col min="5845" max="5845" width="19.85546875" style="30" customWidth="1"/>
    <col min="5846" max="5846" width="21.140625" style="30" customWidth="1"/>
    <col min="5847" max="5852" width="0" style="30" hidden="1" customWidth="1"/>
    <col min="5853" max="5853" width="14.85546875" style="30" bestFit="1" customWidth="1"/>
    <col min="5854" max="5854" width="16.28515625" style="30" customWidth="1"/>
    <col min="5855" max="6096" width="9.140625" style="30"/>
    <col min="6097" max="6097" width="33.140625" style="30" customWidth="1"/>
    <col min="6098" max="6098" width="50.42578125" style="30" customWidth="1"/>
    <col min="6099" max="6099" width="0" style="30" hidden="1" customWidth="1"/>
    <col min="6100" max="6100" width="16.7109375" style="30" customWidth="1"/>
    <col min="6101" max="6101" width="19.85546875" style="30" customWidth="1"/>
    <col min="6102" max="6102" width="21.140625" style="30" customWidth="1"/>
    <col min="6103" max="6108" width="0" style="30" hidden="1" customWidth="1"/>
    <col min="6109" max="6109" width="14.85546875" style="30" bestFit="1" customWidth="1"/>
    <col min="6110" max="6110" width="16.28515625" style="30" customWidth="1"/>
    <col min="6111" max="6352" width="9.140625" style="30"/>
    <col min="6353" max="6353" width="33.140625" style="30" customWidth="1"/>
    <col min="6354" max="6354" width="50.42578125" style="30" customWidth="1"/>
    <col min="6355" max="6355" width="0" style="30" hidden="1" customWidth="1"/>
    <col min="6356" max="6356" width="16.7109375" style="30" customWidth="1"/>
    <col min="6357" max="6357" width="19.85546875" style="30" customWidth="1"/>
    <col min="6358" max="6358" width="21.140625" style="30" customWidth="1"/>
    <col min="6359" max="6364" width="0" style="30" hidden="1" customWidth="1"/>
    <col min="6365" max="6365" width="14.85546875" style="30" bestFit="1" customWidth="1"/>
    <col min="6366" max="6366" width="16.28515625" style="30" customWidth="1"/>
    <col min="6367" max="6608" width="9.140625" style="30"/>
    <col min="6609" max="6609" width="33.140625" style="30" customWidth="1"/>
    <col min="6610" max="6610" width="50.42578125" style="30" customWidth="1"/>
    <col min="6611" max="6611" width="0" style="30" hidden="1" customWidth="1"/>
    <col min="6612" max="6612" width="16.7109375" style="30" customWidth="1"/>
    <col min="6613" max="6613" width="19.85546875" style="30" customWidth="1"/>
    <col min="6614" max="6614" width="21.140625" style="30" customWidth="1"/>
    <col min="6615" max="6620" width="0" style="30" hidden="1" customWidth="1"/>
    <col min="6621" max="6621" width="14.85546875" style="30" bestFit="1" customWidth="1"/>
    <col min="6622" max="6622" width="16.28515625" style="30" customWidth="1"/>
    <col min="6623" max="6864" width="9.140625" style="30"/>
    <col min="6865" max="6865" width="33.140625" style="30" customWidth="1"/>
    <col min="6866" max="6866" width="50.42578125" style="30" customWidth="1"/>
    <col min="6867" max="6867" width="0" style="30" hidden="1" customWidth="1"/>
    <col min="6868" max="6868" width="16.7109375" style="30" customWidth="1"/>
    <col min="6869" max="6869" width="19.85546875" style="30" customWidth="1"/>
    <col min="6870" max="6870" width="21.140625" style="30" customWidth="1"/>
    <col min="6871" max="6876" width="0" style="30" hidden="1" customWidth="1"/>
    <col min="6877" max="6877" width="14.85546875" style="30" bestFit="1" customWidth="1"/>
    <col min="6878" max="6878" width="16.28515625" style="30" customWidth="1"/>
    <col min="6879" max="7120" width="9.140625" style="30"/>
    <col min="7121" max="7121" width="33.140625" style="30" customWidth="1"/>
    <col min="7122" max="7122" width="50.42578125" style="30" customWidth="1"/>
    <col min="7123" max="7123" width="0" style="30" hidden="1" customWidth="1"/>
    <col min="7124" max="7124" width="16.7109375" style="30" customWidth="1"/>
    <col min="7125" max="7125" width="19.85546875" style="30" customWidth="1"/>
    <col min="7126" max="7126" width="21.140625" style="30" customWidth="1"/>
    <col min="7127" max="7132" width="0" style="30" hidden="1" customWidth="1"/>
    <col min="7133" max="7133" width="14.85546875" style="30" bestFit="1" customWidth="1"/>
    <col min="7134" max="7134" width="16.28515625" style="30" customWidth="1"/>
    <col min="7135" max="7376" width="9.140625" style="30"/>
    <col min="7377" max="7377" width="33.140625" style="30" customWidth="1"/>
    <col min="7378" max="7378" width="50.42578125" style="30" customWidth="1"/>
    <col min="7379" max="7379" width="0" style="30" hidden="1" customWidth="1"/>
    <col min="7380" max="7380" width="16.7109375" style="30" customWidth="1"/>
    <col min="7381" max="7381" width="19.85546875" style="30" customWidth="1"/>
    <col min="7382" max="7382" width="21.140625" style="30" customWidth="1"/>
    <col min="7383" max="7388" width="0" style="30" hidden="1" customWidth="1"/>
    <col min="7389" max="7389" width="14.85546875" style="30" bestFit="1" customWidth="1"/>
    <col min="7390" max="7390" width="16.28515625" style="30" customWidth="1"/>
    <col min="7391" max="7632" width="9.140625" style="30"/>
    <col min="7633" max="7633" width="33.140625" style="30" customWidth="1"/>
    <col min="7634" max="7634" width="50.42578125" style="30" customWidth="1"/>
    <col min="7635" max="7635" width="0" style="30" hidden="1" customWidth="1"/>
    <col min="7636" max="7636" width="16.7109375" style="30" customWidth="1"/>
    <col min="7637" max="7637" width="19.85546875" style="30" customWidth="1"/>
    <col min="7638" max="7638" width="21.140625" style="30" customWidth="1"/>
    <col min="7639" max="7644" width="0" style="30" hidden="1" customWidth="1"/>
    <col min="7645" max="7645" width="14.85546875" style="30" bestFit="1" customWidth="1"/>
    <col min="7646" max="7646" width="16.28515625" style="30" customWidth="1"/>
    <col min="7647" max="7888" width="9.140625" style="30"/>
    <col min="7889" max="7889" width="33.140625" style="30" customWidth="1"/>
    <col min="7890" max="7890" width="50.42578125" style="30" customWidth="1"/>
    <col min="7891" max="7891" width="0" style="30" hidden="1" customWidth="1"/>
    <col min="7892" max="7892" width="16.7109375" style="30" customWidth="1"/>
    <col min="7893" max="7893" width="19.85546875" style="30" customWidth="1"/>
    <col min="7894" max="7894" width="21.140625" style="30" customWidth="1"/>
    <col min="7895" max="7900" width="0" style="30" hidden="1" customWidth="1"/>
    <col min="7901" max="7901" width="14.85546875" style="30" bestFit="1" customWidth="1"/>
    <col min="7902" max="7902" width="16.28515625" style="30" customWidth="1"/>
    <col min="7903" max="8144" width="9.140625" style="30"/>
    <col min="8145" max="8145" width="33.140625" style="30" customWidth="1"/>
    <col min="8146" max="8146" width="50.42578125" style="30" customWidth="1"/>
    <col min="8147" max="8147" width="0" style="30" hidden="1" customWidth="1"/>
    <col min="8148" max="8148" width="16.7109375" style="30" customWidth="1"/>
    <col min="8149" max="8149" width="19.85546875" style="30" customWidth="1"/>
    <col min="8150" max="8150" width="21.140625" style="30" customWidth="1"/>
    <col min="8151" max="8156" width="0" style="30" hidden="1" customWidth="1"/>
    <col min="8157" max="8157" width="14.85546875" style="30" bestFit="1" customWidth="1"/>
    <col min="8158" max="8158" width="16.28515625" style="30" customWidth="1"/>
    <col min="8159" max="8400" width="9.140625" style="30"/>
    <col min="8401" max="8401" width="33.140625" style="30" customWidth="1"/>
    <col min="8402" max="8402" width="50.42578125" style="30" customWidth="1"/>
    <col min="8403" max="8403" width="0" style="30" hidden="1" customWidth="1"/>
    <col min="8404" max="8404" width="16.7109375" style="30" customWidth="1"/>
    <col min="8405" max="8405" width="19.85546875" style="30" customWidth="1"/>
    <col min="8406" max="8406" width="21.140625" style="30" customWidth="1"/>
    <col min="8407" max="8412" width="0" style="30" hidden="1" customWidth="1"/>
    <col min="8413" max="8413" width="14.85546875" style="30" bestFit="1" customWidth="1"/>
    <col min="8414" max="8414" width="16.28515625" style="30" customWidth="1"/>
    <col min="8415" max="8656" width="9.140625" style="30"/>
    <col min="8657" max="8657" width="33.140625" style="30" customWidth="1"/>
    <col min="8658" max="8658" width="50.42578125" style="30" customWidth="1"/>
    <col min="8659" max="8659" width="0" style="30" hidden="1" customWidth="1"/>
    <col min="8660" max="8660" width="16.7109375" style="30" customWidth="1"/>
    <col min="8661" max="8661" width="19.85546875" style="30" customWidth="1"/>
    <col min="8662" max="8662" width="21.140625" style="30" customWidth="1"/>
    <col min="8663" max="8668" width="0" style="30" hidden="1" customWidth="1"/>
    <col min="8669" max="8669" width="14.85546875" style="30" bestFit="1" customWidth="1"/>
    <col min="8670" max="8670" width="16.28515625" style="30" customWidth="1"/>
    <col min="8671" max="8912" width="9.140625" style="30"/>
    <col min="8913" max="8913" width="33.140625" style="30" customWidth="1"/>
    <col min="8914" max="8914" width="50.42578125" style="30" customWidth="1"/>
    <col min="8915" max="8915" width="0" style="30" hidden="1" customWidth="1"/>
    <col min="8916" max="8916" width="16.7109375" style="30" customWidth="1"/>
    <col min="8917" max="8917" width="19.85546875" style="30" customWidth="1"/>
    <col min="8918" max="8918" width="21.140625" style="30" customWidth="1"/>
    <col min="8919" max="8924" width="0" style="30" hidden="1" customWidth="1"/>
    <col min="8925" max="8925" width="14.85546875" style="30" bestFit="1" customWidth="1"/>
    <col min="8926" max="8926" width="16.28515625" style="30" customWidth="1"/>
    <col min="8927" max="9168" width="9.140625" style="30"/>
    <col min="9169" max="9169" width="33.140625" style="30" customWidth="1"/>
    <col min="9170" max="9170" width="50.42578125" style="30" customWidth="1"/>
    <col min="9171" max="9171" width="0" style="30" hidden="1" customWidth="1"/>
    <col min="9172" max="9172" width="16.7109375" style="30" customWidth="1"/>
    <col min="9173" max="9173" width="19.85546875" style="30" customWidth="1"/>
    <col min="9174" max="9174" width="21.140625" style="30" customWidth="1"/>
    <col min="9175" max="9180" width="0" style="30" hidden="1" customWidth="1"/>
    <col min="9181" max="9181" width="14.85546875" style="30" bestFit="1" customWidth="1"/>
    <col min="9182" max="9182" width="16.28515625" style="30" customWidth="1"/>
    <col min="9183" max="9424" width="9.140625" style="30"/>
    <col min="9425" max="9425" width="33.140625" style="30" customWidth="1"/>
    <col min="9426" max="9426" width="50.42578125" style="30" customWidth="1"/>
    <col min="9427" max="9427" width="0" style="30" hidden="1" customWidth="1"/>
    <col min="9428" max="9428" width="16.7109375" style="30" customWidth="1"/>
    <col min="9429" max="9429" width="19.85546875" style="30" customWidth="1"/>
    <col min="9430" max="9430" width="21.140625" style="30" customWidth="1"/>
    <col min="9431" max="9436" width="0" style="30" hidden="1" customWidth="1"/>
    <col min="9437" max="9437" width="14.85546875" style="30" bestFit="1" customWidth="1"/>
    <col min="9438" max="9438" width="16.28515625" style="30" customWidth="1"/>
    <col min="9439" max="9680" width="9.140625" style="30"/>
    <col min="9681" max="9681" width="33.140625" style="30" customWidth="1"/>
    <col min="9682" max="9682" width="50.42578125" style="30" customWidth="1"/>
    <col min="9683" max="9683" width="0" style="30" hidden="1" customWidth="1"/>
    <col min="9684" max="9684" width="16.7109375" style="30" customWidth="1"/>
    <col min="9685" max="9685" width="19.85546875" style="30" customWidth="1"/>
    <col min="9686" max="9686" width="21.140625" style="30" customWidth="1"/>
    <col min="9687" max="9692" width="0" style="30" hidden="1" customWidth="1"/>
    <col min="9693" max="9693" width="14.85546875" style="30" bestFit="1" customWidth="1"/>
    <col min="9694" max="9694" width="16.28515625" style="30" customWidth="1"/>
    <col min="9695" max="9936" width="9.140625" style="30"/>
    <col min="9937" max="9937" width="33.140625" style="30" customWidth="1"/>
    <col min="9938" max="9938" width="50.42578125" style="30" customWidth="1"/>
    <col min="9939" max="9939" width="0" style="30" hidden="1" customWidth="1"/>
    <col min="9940" max="9940" width="16.7109375" style="30" customWidth="1"/>
    <col min="9941" max="9941" width="19.85546875" style="30" customWidth="1"/>
    <col min="9942" max="9942" width="21.140625" style="30" customWidth="1"/>
    <col min="9943" max="9948" width="0" style="30" hidden="1" customWidth="1"/>
    <col min="9949" max="9949" width="14.85546875" style="30" bestFit="1" customWidth="1"/>
    <col min="9950" max="9950" width="16.28515625" style="30" customWidth="1"/>
    <col min="9951" max="10192" width="9.140625" style="30"/>
    <col min="10193" max="10193" width="33.140625" style="30" customWidth="1"/>
    <col min="10194" max="10194" width="50.42578125" style="30" customWidth="1"/>
    <col min="10195" max="10195" width="0" style="30" hidden="1" customWidth="1"/>
    <col min="10196" max="10196" width="16.7109375" style="30" customWidth="1"/>
    <col min="10197" max="10197" width="19.85546875" style="30" customWidth="1"/>
    <col min="10198" max="10198" width="21.140625" style="30" customWidth="1"/>
    <col min="10199" max="10204" width="0" style="30" hidden="1" customWidth="1"/>
    <col min="10205" max="10205" width="14.85546875" style="30" bestFit="1" customWidth="1"/>
    <col min="10206" max="10206" width="16.28515625" style="30" customWidth="1"/>
    <col min="10207" max="10448" width="9.140625" style="30"/>
    <col min="10449" max="10449" width="33.140625" style="30" customWidth="1"/>
    <col min="10450" max="10450" width="50.42578125" style="30" customWidth="1"/>
    <col min="10451" max="10451" width="0" style="30" hidden="1" customWidth="1"/>
    <col min="10452" max="10452" width="16.7109375" style="30" customWidth="1"/>
    <col min="10453" max="10453" width="19.85546875" style="30" customWidth="1"/>
    <col min="10454" max="10454" width="21.140625" style="30" customWidth="1"/>
    <col min="10455" max="10460" width="0" style="30" hidden="1" customWidth="1"/>
    <col min="10461" max="10461" width="14.85546875" style="30" bestFit="1" customWidth="1"/>
    <col min="10462" max="10462" width="16.28515625" style="30" customWidth="1"/>
    <col min="10463" max="10704" width="9.140625" style="30"/>
    <col min="10705" max="10705" width="33.140625" style="30" customWidth="1"/>
    <col min="10706" max="10706" width="50.42578125" style="30" customWidth="1"/>
    <col min="10707" max="10707" width="0" style="30" hidden="1" customWidth="1"/>
    <col min="10708" max="10708" width="16.7109375" style="30" customWidth="1"/>
    <col min="10709" max="10709" width="19.85546875" style="30" customWidth="1"/>
    <col min="10710" max="10710" width="21.140625" style="30" customWidth="1"/>
    <col min="10711" max="10716" width="0" style="30" hidden="1" customWidth="1"/>
    <col min="10717" max="10717" width="14.85546875" style="30" bestFit="1" customWidth="1"/>
    <col min="10718" max="10718" width="16.28515625" style="30" customWidth="1"/>
    <col min="10719" max="10960" width="9.140625" style="30"/>
    <col min="10961" max="10961" width="33.140625" style="30" customWidth="1"/>
    <col min="10962" max="10962" width="50.42578125" style="30" customWidth="1"/>
    <col min="10963" max="10963" width="0" style="30" hidden="1" customWidth="1"/>
    <col min="10964" max="10964" width="16.7109375" style="30" customWidth="1"/>
    <col min="10965" max="10965" width="19.85546875" style="30" customWidth="1"/>
    <col min="10966" max="10966" width="21.140625" style="30" customWidth="1"/>
    <col min="10967" max="10972" width="0" style="30" hidden="1" customWidth="1"/>
    <col min="10973" max="10973" width="14.85546875" style="30" bestFit="1" customWidth="1"/>
    <col min="10974" max="10974" width="16.28515625" style="30" customWidth="1"/>
    <col min="10975" max="11216" width="9.140625" style="30"/>
    <col min="11217" max="11217" width="33.140625" style="30" customWidth="1"/>
    <col min="11218" max="11218" width="50.42578125" style="30" customWidth="1"/>
    <col min="11219" max="11219" width="0" style="30" hidden="1" customWidth="1"/>
    <col min="11220" max="11220" width="16.7109375" style="30" customWidth="1"/>
    <col min="11221" max="11221" width="19.85546875" style="30" customWidth="1"/>
    <col min="11222" max="11222" width="21.140625" style="30" customWidth="1"/>
    <col min="11223" max="11228" width="0" style="30" hidden="1" customWidth="1"/>
    <col min="11229" max="11229" width="14.85546875" style="30" bestFit="1" customWidth="1"/>
    <col min="11230" max="11230" width="16.28515625" style="30" customWidth="1"/>
    <col min="11231" max="11472" width="9.140625" style="30"/>
    <col min="11473" max="11473" width="33.140625" style="30" customWidth="1"/>
    <col min="11474" max="11474" width="50.42578125" style="30" customWidth="1"/>
    <col min="11475" max="11475" width="0" style="30" hidden="1" customWidth="1"/>
    <col min="11476" max="11476" width="16.7109375" style="30" customWidth="1"/>
    <col min="11477" max="11477" width="19.85546875" style="30" customWidth="1"/>
    <col min="11478" max="11478" width="21.140625" style="30" customWidth="1"/>
    <col min="11479" max="11484" width="0" style="30" hidden="1" customWidth="1"/>
    <col min="11485" max="11485" width="14.85546875" style="30" bestFit="1" customWidth="1"/>
    <col min="11486" max="11486" width="16.28515625" style="30" customWidth="1"/>
    <col min="11487" max="11728" width="9.140625" style="30"/>
    <col min="11729" max="11729" width="33.140625" style="30" customWidth="1"/>
    <col min="11730" max="11730" width="50.42578125" style="30" customWidth="1"/>
    <col min="11731" max="11731" width="0" style="30" hidden="1" customWidth="1"/>
    <col min="11732" max="11732" width="16.7109375" style="30" customWidth="1"/>
    <col min="11733" max="11733" width="19.85546875" style="30" customWidth="1"/>
    <col min="11734" max="11734" width="21.140625" style="30" customWidth="1"/>
    <col min="11735" max="11740" width="0" style="30" hidden="1" customWidth="1"/>
    <col min="11741" max="11741" width="14.85546875" style="30" bestFit="1" customWidth="1"/>
    <col min="11742" max="11742" width="16.28515625" style="30" customWidth="1"/>
    <col min="11743" max="11984" width="9.140625" style="30"/>
    <col min="11985" max="11985" width="33.140625" style="30" customWidth="1"/>
    <col min="11986" max="11986" width="50.42578125" style="30" customWidth="1"/>
    <col min="11987" max="11987" width="0" style="30" hidden="1" customWidth="1"/>
    <col min="11988" max="11988" width="16.7109375" style="30" customWidth="1"/>
    <col min="11989" max="11989" width="19.85546875" style="30" customWidth="1"/>
    <col min="11990" max="11990" width="21.140625" style="30" customWidth="1"/>
    <col min="11991" max="11996" width="0" style="30" hidden="1" customWidth="1"/>
    <col min="11997" max="11997" width="14.85546875" style="30" bestFit="1" customWidth="1"/>
    <col min="11998" max="11998" width="16.28515625" style="30" customWidth="1"/>
    <col min="11999" max="12240" width="9.140625" style="30"/>
    <col min="12241" max="12241" width="33.140625" style="30" customWidth="1"/>
    <col min="12242" max="12242" width="50.42578125" style="30" customWidth="1"/>
    <col min="12243" max="12243" width="0" style="30" hidden="1" customWidth="1"/>
    <col min="12244" max="12244" width="16.7109375" style="30" customWidth="1"/>
    <col min="12245" max="12245" width="19.85546875" style="30" customWidth="1"/>
    <col min="12246" max="12246" width="21.140625" style="30" customWidth="1"/>
    <col min="12247" max="12252" width="0" style="30" hidden="1" customWidth="1"/>
    <col min="12253" max="12253" width="14.85546875" style="30" bestFit="1" customWidth="1"/>
    <col min="12254" max="12254" width="16.28515625" style="30" customWidth="1"/>
    <col min="12255" max="12496" width="9.140625" style="30"/>
    <col min="12497" max="12497" width="33.140625" style="30" customWidth="1"/>
    <col min="12498" max="12498" width="50.42578125" style="30" customWidth="1"/>
    <col min="12499" max="12499" width="0" style="30" hidden="1" customWidth="1"/>
    <col min="12500" max="12500" width="16.7109375" style="30" customWidth="1"/>
    <col min="12501" max="12501" width="19.85546875" style="30" customWidth="1"/>
    <col min="12502" max="12502" width="21.140625" style="30" customWidth="1"/>
    <col min="12503" max="12508" width="0" style="30" hidden="1" customWidth="1"/>
    <col min="12509" max="12509" width="14.85546875" style="30" bestFit="1" customWidth="1"/>
    <col min="12510" max="12510" width="16.28515625" style="30" customWidth="1"/>
    <col min="12511" max="12752" width="9.140625" style="30"/>
    <col min="12753" max="12753" width="33.140625" style="30" customWidth="1"/>
    <col min="12754" max="12754" width="50.42578125" style="30" customWidth="1"/>
    <col min="12755" max="12755" width="0" style="30" hidden="1" customWidth="1"/>
    <col min="12756" max="12756" width="16.7109375" style="30" customWidth="1"/>
    <col min="12757" max="12757" width="19.85546875" style="30" customWidth="1"/>
    <col min="12758" max="12758" width="21.140625" style="30" customWidth="1"/>
    <col min="12759" max="12764" width="0" style="30" hidden="1" customWidth="1"/>
    <col min="12765" max="12765" width="14.85546875" style="30" bestFit="1" customWidth="1"/>
    <col min="12766" max="12766" width="16.28515625" style="30" customWidth="1"/>
    <col min="12767" max="13008" width="9.140625" style="30"/>
    <col min="13009" max="13009" width="33.140625" style="30" customWidth="1"/>
    <col min="13010" max="13010" width="50.42578125" style="30" customWidth="1"/>
    <col min="13011" max="13011" width="0" style="30" hidden="1" customWidth="1"/>
    <col min="13012" max="13012" width="16.7109375" style="30" customWidth="1"/>
    <col min="13013" max="13013" width="19.85546875" style="30" customWidth="1"/>
    <col min="13014" max="13014" width="21.140625" style="30" customWidth="1"/>
    <col min="13015" max="13020" width="0" style="30" hidden="1" customWidth="1"/>
    <col min="13021" max="13021" width="14.85546875" style="30" bestFit="1" customWidth="1"/>
    <col min="13022" max="13022" width="16.28515625" style="30" customWidth="1"/>
    <col min="13023" max="13264" width="9.140625" style="30"/>
    <col min="13265" max="13265" width="33.140625" style="30" customWidth="1"/>
    <col min="13266" max="13266" width="50.42578125" style="30" customWidth="1"/>
    <col min="13267" max="13267" width="0" style="30" hidden="1" customWidth="1"/>
    <col min="13268" max="13268" width="16.7109375" style="30" customWidth="1"/>
    <col min="13269" max="13269" width="19.85546875" style="30" customWidth="1"/>
    <col min="13270" max="13270" width="21.140625" style="30" customWidth="1"/>
    <col min="13271" max="13276" width="0" style="30" hidden="1" customWidth="1"/>
    <col min="13277" max="13277" width="14.85546875" style="30" bestFit="1" customWidth="1"/>
    <col min="13278" max="13278" width="16.28515625" style="30" customWidth="1"/>
    <col min="13279" max="13520" width="9.140625" style="30"/>
    <col min="13521" max="13521" width="33.140625" style="30" customWidth="1"/>
    <col min="13522" max="13522" width="50.42578125" style="30" customWidth="1"/>
    <col min="13523" max="13523" width="0" style="30" hidden="1" customWidth="1"/>
    <col min="13524" max="13524" width="16.7109375" style="30" customWidth="1"/>
    <col min="13525" max="13525" width="19.85546875" style="30" customWidth="1"/>
    <col min="13526" max="13526" width="21.140625" style="30" customWidth="1"/>
    <col min="13527" max="13532" width="0" style="30" hidden="1" customWidth="1"/>
    <col min="13533" max="13533" width="14.85546875" style="30" bestFit="1" customWidth="1"/>
    <col min="13534" max="13534" width="16.28515625" style="30" customWidth="1"/>
    <col min="13535" max="13776" width="9.140625" style="30"/>
    <col min="13777" max="13777" width="33.140625" style="30" customWidth="1"/>
    <col min="13778" max="13778" width="50.42578125" style="30" customWidth="1"/>
    <col min="13779" max="13779" width="0" style="30" hidden="1" customWidth="1"/>
    <col min="13780" max="13780" width="16.7109375" style="30" customWidth="1"/>
    <col min="13781" max="13781" width="19.85546875" style="30" customWidth="1"/>
    <col min="13782" max="13782" width="21.140625" style="30" customWidth="1"/>
    <col min="13783" max="13788" width="0" style="30" hidden="1" customWidth="1"/>
    <col min="13789" max="13789" width="14.85546875" style="30" bestFit="1" customWidth="1"/>
    <col min="13790" max="13790" width="16.28515625" style="30" customWidth="1"/>
    <col min="13791" max="14032" width="9.140625" style="30"/>
    <col min="14033" max="14033" width="33.140625" style="30" customWidth="1"/>
    <col min="14034" max="14034" width="50.42578125" style="30" customWidth="1"/>
    <col min="14035" max="14035" width="0" style="30" hidden="1" customWidth="1"/>
    <col min="14036" max="14036" width="16.7109375" style="30" customWidth="1"/>
    <col min="14037" max="14037" width="19.85546875" style="30" customWidth="1"/>
    <col min="14038" max="14038" width="21.140625" style="30" customWidth="1"/>
    <col min="14039" max="14044" width="0" style="30" hidden="1" customWidth="1"/>
    <col min="14045" max="14045" width="14.85546875" style="30" bestFit="1" customWidth="1"/>
    <col min="14046" max="14046" width="16.28515625" style="30" customWidth="1"/>
    <col min="14047" max="14288" width="9.140625" style="30"/>
    <col min="14289" max="14289" width="33.140625" style="30" customWidth="1"/>
    <col min="14290" max="14290" width="50.42578125" style="30" customWidth="1"/>
    <col min="14291" max="14291" width="0" style="30" hidden="1" customWidth="1"/>
    <col min="14292" max="14292" width="16.7109375" style="30" customWidth="1"/>
    <col min="14293" max="14293" width="19.85546875" style="30" customWidth="1"/>
    <col min="14294" max="14294" width="21.140625" style="30" customWidth="1"/>
    <col min="14295" max="14300" width="0" style="30" hidden="1" customWidth="1"/>
    <col min="14301" max="14301" width="14.85546875" style="30" bestFit="1" customWidth="1"/>
    <col min="14302" max="14302" width="16.28515625" style="30" customWidth="1"/>
    <col min="14303" max="14544" width="9.140625" style="30"/>
    <col min="14545" max="14545" width="33.140625" style="30" customWidth="1"/>
    <col min="14546" max="14546" width="50.42578125" style="30" customWidth="1"/>
    <col min="14547" max="14547" width="0" style="30" hidden="1" customWidth="1"/>
    <col min="14548" max="14548" width="16.7109375" style="30" customWidth="1"/>
    <col min="14549" max="14549" width="19.85546875" style="30" customWidth="1"/>
    <col min="14550" max="14550" width="21.140625" style="30" customWidth="1"/>
    <col min="14551" max="14556" width="0" style="30" hidden="1" customWidth="1"/>
    <col min="14557" max="14557" width="14.85546875" style="30" bestFit="1" customWidth="1"/>
    <col min="14558" max="14558" width="16.28515625" style="30" customWidth="1"/>
    <col min="14559" max="14800" width="9.140625" style="30"/>
    <col min="14801" max="14801" width="33.140625" style="30" customWidth="1"/>
    <col min="14802" max="14802" width="50.42578125" style="30" customWidth="1"/>
    <col min="14803" max="14803" width="0" style="30" hidden="1" customWidth="1"/>
    <col min="14804" max="14804" width="16.7109375" style="30" customWidth="1"/>
    <col min="14805" max="14805" width="19.85546875" style="30" customWidth="1"/>
    <col min="14806" max="14806" width="21.140625" style="30" customWidth="1"/>
    <col min="14807" max="14812" width="0" style="30" hidden="1" customWidth="1"/>
    <col min="14813" max="14813" width="14.85546875" style="30" bestFit="1" customWidth="1"/>
    <col min="14814" max="14814" width="16.28515625" style="30" customWidth="1"/>
    <col min="14815" max="15056" width="9.140625" style="30"/>
    <col min="15057" max="15057" width="33.140625" style="30" customWidth="1"/>
    <col min="15058" max="15058" width="50.42578125" style="30" customWidth="1"/>
    <col min="15059" max="15059" width="0" style="30" hidden="1" customWidth="1"/>
    <col min="15060" max="15060" width="16.7109375" style="30" customWidth="1"/>
    <col min="15061" max="15061" width="19.85546875" style="30" customWidth="1"/>
    <col min="15062" max="15062" width="21.140625" style="30" customWidth="1"/>
    <col min="15063" max="15068" width="0" style="30" hidden="1" customWidth="1"/>
    <col min="15069" max="15069" width="14.85546875" style="30" bestFit="1" customWidth="1"/>
    <col min="15070" max="15070" width="16.28515625" style="30" customWidth="1"/>
    <col min="15071" max="15312" width="9.140625" style="30"/>
    <col min="15313" max="15313" width="33.140625" style="30" customWidth="1"/>
    <col min="15314" max="15314" width="50.42578125" style="30" customWidth="1"/>
    <col min="15315" max="15315" width="0" style="30" hidden="1" customWidth="1"/>
    <col min="15316" max="15316" width="16.7109375" style="30" customWidth="1"/>
    <col min="15317" max="15317" width="19.85546875" style="30" customWidth="1"/>
    <col min="15318" max="15318" width="21.140625" style="30" customWidth="1"/>
    <col min="15319" max="15324" width="0" style="30" hidden="1" customWidth="1"/>
    <col min="15325" max="15325" width="14.85546875" style="30" bestFit="1" customWidth="1"/>
    <col min="15326" max="15326" width="16.28515625" style="30" customWidth="1"/>
    <col min="15327" max="15568" width="9.140625" style="30"/>
    <col min="15569" max="15569" width="33.140625" style="30" customWidth="1"/>
    <col min="15570" max="15570" width="50.42578125" style="30" customWidth="1"/>
    <col min="15571" max="15571" width="0" style="30" hidden="1" customWidth="1"/>
    <col min="15572" max="15572" width="16.7109375" style="30" customWidth="1"/>
    <col min="15573" max="15573" width="19.85546875" style="30" customWidth="1"/>
    <col min="15574" max="15574" width="21.140625" style="30" customWidth="1"/>
    <col min="15575" max="15580" width="0" style="30" hidden="1" customWidth="1"/>
    <col min="15581" max="15581" width="14.85546875" style="30" bestFit="1" customWidth="1"/>
    <col min="15582" max="15582" width="16.28515625" style="30" customWidth="1"/>
    <col min="15583" max="15824" width="9.140625" style="30"/>
    <col min="15825" max="15825" width="33.140625" style="30" customWidth="1"/>
    <col min="15826" max="15826" width="50.42578125" style="30" customWidth="1"/>
    <col min="15827" max="15827" width="0" style="30" hidden="1" customWidth="1"/>
    <col min="15828" max="15828" width="16.7109375" style="30" customWidth="1"/>
    <col min="15829" max="15829" width="19.85546875" style="30" customWidth="1"/>
    <col min="15830" max="15830" width="21.140625" style="30" customWidth="1"/>
    <col min="15831" max="15836" width="0" style="30" hidden="1" customWidth="1"/>
    <col min="15837" max="15837" width="14.85546875" style="30" bestFit="1" customWidth="1"/>
    <col min="15838" max="15838" width="16.28515625" style="30" customWidth="1"/>
    <col min="15839" max="16080" width="9.140625" style="30"/>
    <col min="16081" max="16081" width="33.140625" style="30" customWidth="1"/>
    <col min="16082" max="16082" width="50.42578125" style="30" customWidth="1"/>
    <col min="16083" max="16083" width="0" style="30" hidden="1" customWidth="1"/>
    <col min="16084" max="16084" width="16.7109375" style="30" customWidth="1"/>
    <col min="16085" max="16085" width="19.85546875" style="30" customWidth="1"/>
    <col min="16086" max="16086" width="21.140625" style="30" customWidth="1"/>
    <col min="16087" max="16092" width="0" style="30" hidden="1" customWidth="1"/>
    <col min="16093" max="16093" width="14.85546875" style="30" bestFit="1" customWidth="1"/>
    <col min="16094" max="16094" width="16.28515625" style="30" customWidth="1"/>
    <col min="16095" max="16384" width="9.140625" style="30"/>
  </cols>
  <sheetData>
    <row r="1" spans="1:7" ht="0.75" customHeight="1" x14ac:dyDescent="0.25">
      <c r="A1" s="6"/>
      <c r="B1" s="70"/>
    </row>
    <row r="2" spans="1:7" s="1" customFormat="1" ht="12.75" customHeight="1" x14ac:dyDescent="0.25">
      <c r="A2" s="2"/>
      <c r="D2" s="76" t="s">
        <v>365</v>
      </c>
      <c r="E2" s="77"/>
      <c r="F2" s="71"/>
    </row>
    <row r="3" spans="1:7" s="1" customFormat="1" ht="38.25" customHeight="1" x14ac:dyDescent="0.25">
      <c r="A3" s="2"/>
      <c r="D3" s="78" t="s">
        <v>366</v>
      </c>
      <c r="E3" s="77"/>
      <c r="F3" s="5"/>
    </row>
    <row r="4" spans="1:7" ht="16.5" hidden="1" customHeight="1" x14ac:dyDescent="0.25">
      <c r="A4" s="6"/>
      <c r="B4" s="69"/>
    </row>
    <row r="5" spans="1:7" ht="15" customHeight="1" x14ac:dyDescent="0.25">
      <c r="A5" s="68"/>
      <c r="B5" s="67"/>
      <c r="C5" s="66"/>
      <c r="D5" s="65"/>
      <c r="E5" s="64"/>
      <c r="F5" s="63"/>
    </row>
    <row r="6" spans="1:7" ht="42" customHeight="1" x14ac:dyDescent="0.25">
      <c r="A6" s="87" t="s">
        <v>364</v>
      </c>
      <c r="B6" s="87"/>
      <c r="C6" s="87"/>
      <c r="D6" s="87"/>
      <c r="E6" s="87"/>
      <c r="F6" s="62"/>
    </row>
    <row r="7" spans="1:7" s="60" customFormat="1" ht="14.25" customHeight="1" x14ac:dyDescent="0.25">
      <c r="A7" s="61"/>
      <c r="B7" s="61"/>
      <c r="C7" s="31"/>
      <c r="D7" s="31"/>
      <c r="E7" s="31" t="s">
        <v>0</v>
      </c>
    </row>
    <row r="8" spans="1:7" s="55" customFormat="1" ht="52.5" customHeight="1" x14ac:dyDescent="0.25">
      <c r="A8" s="59" t="s">
        <v>332</v>
      </c>
      <c r="B8" s="58" t="s">
        <v>1</v>
      </c>
      <c r="C8" s="57" t="s">
        <v>334</v>
      </c>
      <c r="D8" s="56" t="s">
        <v>2</v>
      </c>
      <c r="E8" s="56" t="s">
        <v>331</v>
      </c>
    </row>
    <row r="9" spans="1:7" s="53" customFormat="1" ht="12.75" x14ac:dyDescent="0.25">
      <c r="A9" s="54">
        <v>1</v>
      </c>
      <c r="B9" s="54">
        <v>2</v>
      </c>
      <c r="C9" s="54">
        <v>3</v>
      </c>
      <c r="D9" s="54">
        <v>4</v>
      </c>
      <c r="E9" s="54">
        <v>5</v>
      </c>
    </row>
    <row r="10" spans="1:7" ht="21.75" customHeight="1" x14ac:dyDescent="0.25">
      <c r="A10" s="36" t="s">
        <v>330</v>
      </c>
      <c r="B10" s="35" t="s">
        <v>329</v>
      </c>
      <c r="C10" s="34">
        <f>C11+C76</f>
        <v>824527.24510000006</v>
      </c>
      <c r="D10" s="34">
        <f>D11+D76</f>
        <v>827908.68917999999</v>
      </c>
      <c r="E10" s="34">
        <f t="shared" ref="E10:E17" si="0">D10/C10*100</f>
        <v>100.41010701588033</v>
      </c>
      <c r="F10" s="45"/>
      <c r="G10" s="73"/>
    </row>
    <row r="11" spans="1:7" x14ac:dyDescent="0.25">
      <c r="A11" s="36" t="s">
        <v>328</v>
      </c>
      <c r="B11" s="35" t="s">
        <v>327</v>
      </c>
      <c r="C11" s="34">
        <f>C12+C43</f>
        <v>166147.37699000002</v>
      </c>
      <c r="D11" s="34">
        <f>D12+D43</f>
        <v>171173.82107000001</v>
      </c>
      <c r="E11" s="34">
        <f t="shared" si="0"/>
        <v>103.02529246688168</v>
      </c>
      <c r="F11" s="49"/>
      <c r="G11" s="73"/>
    </row>
    <row r="12" spans="1:7" x14ac:dyDescent="0.25">
      <c r="A12" s="36"/>
      <c r="B12" s="35" t="s">
        <v>326</v>
      </c>
      <c r="C12" s="34">
        <f>C13+C20+C26+C34+C36+C39</f>
        <v>144712.21400000001</v>
      </c>
      <c r="D12" s="34">
        <f>D13+D20+D26+D34+D36+D39</f>
        <v>148846.84294</v>
      </c>
      <c r="E12" s="34">
        <f t="shared" si="0"/>
        <v>102.85713888670102</v>
      </c>
      <c r="G12" s="73"/>
    </row>
    <row r="13" spans="1:7" x14ac:dyDescent="0.25">
      <c r="A13" s="36" t="s">
        <v>325</v>
      </c>
      <c r="B13" s="35" t="s">
        <v>324</v>
      </c>
      <c r="C13" s="34">
        <f>C14</f>
        <v>68587.494000000006</v>
      </c>
      <c r="D13" s="34">
        <f>D14</f>
        <v>70444.775030000019</v>
      </c>
      <c r="E13" s="34">
        <f t="shared" si="0"/>
        <v>102.70790040819979</v>
      </c>
    </row>
    <row r="14" spans="1:7" x14ac:dyDescent="0.25">
      <c r="A14" s="36" t="s">
        <v>323</v>
      </c>
      <c r="B14" s="35" t="s">
        <v>322</v>
      </c>
      <c r="C14" s="34">
        <f>C15+C16+C17</f>
        <v>68587.494000000006</v>
      </c>
      <c r="D14" s="34">
        <f>D15+D16+D17+D18+D19</f>
        <v>70444.775030000019</v>
      </c>
      <c r="E14" s="34">
        <f>D14/C14*100</f>
        <v>102.70790040819979</v>
      </c>
    </row>
    <row r="15" spans="1:7" ht="81.75" customHeight="1" x14ac:dyDescent="0.25">
      <c r="A15" s="36" t="s">
        <v>321</v>
      </c>
      <c r="B15" s="35" t="s">
        <v>320</v>
      </c>
      <c r="C15" s="34">
        <v>67897.494000000006</v>
      </c>
      <c r="D15" s="34">
        <v>69279.83541</v>
      </c>
      <c r="E15" s="34">
        <f t="shared" si="0"/>
        <v>102.0359240504517</v>
      </c>
      <c r="G15" s="44"/>
    </row>
    <row r="16" spans="1:7" ht="113.25" customHeight="1" x14ac:dyDescent="0.25">
      <c r="A16" s="36" t="s">
        <v>319</v>
      </c>
      <c r="B16" s="35" t="s">
        <v>318</v>
      </c>
      <c r="C16" s="34">
        <v>370</v>
      </c>
      <c r="D16" s="34">
        <v>226.71851000000001</v>
      </c>
      <c r="E16" s="34">
        <f t="shared" si="0"/>
        <v>61.275272972972971</v>
      </c>
    </row>
    <row r="17" spans="1:8" ht="48.75" customHeight="1" x14ac:dyDescent="0.25">
      <c r="A17" s="36" t="s">
        <v>317</v>
      </c>
      <c r="B17" s="35" t="s">
        <v>316</v>
      </c>
      <c r="C17" s="34">
        <v>320</v>
      </c>
      <c r="D17" s="34">
        <v>734.81884000000002</v>
      </c>
      <c r="E17" s="34">
        <f t="shared" si="0"/>
        <v>229.63088750000003</v>
      </c>
    </row>
    <row r="18" spans="1:8" ht="97.5" customHeight="1" x14ac:dyDescent="0.25">
      <c r="A18" s="36" t="s">
        <v>335</v>
      </c>
      <c r="B18" s="35" t="s">
        <v>336</v>
      </c>
      <c r="C18" s="34"/>
      <c r="D18" s="34">
        <v>0.182</v>
      </c>
      <c r="E18" s="34"/>
    </row>
    <row r="19" spans="1:8" ht="97.5" customHeight="1" x14ac:dyDescent="0.25">
      <c r="A19" s="36" t="s">
        <v>315</v>
      </c>
      <c r="B19" s="35" t="s">
        <v>314</v>
      </c>
      <c r="C19" s="34"/>
      <c r="D19" s="34">
        <v>203.22027</v>
      </c>
      <c r="E19" s="34"/>
    </row>
    <row r="20" spans="1:8" ht="31.5" x14ac:dyDescent="0.25">
      <c r="A20" s="36" t="s">
        <v>313</v>
      </c>
      <c r="B20" s="35" t="s">
        <v>312</v>
      </c>
      <c r="C20" s="34">
        <f>C21</f>
        <v>15800.02</v>
      </c>
      <c r="D20" s="34">
        <f>D21</f>
        <v>16123.612229999997</v>
      </c>
      <c r="E20" s="34">
        <f>D20/C20*100</f>
        <v>102.04804949613985</v>
      </c>
    </row>
    <row r="21" spans="1:8" ht="31.5" x14ac:dyDescent="0.25">
      <c r="A21" s="36" t="s">
        <v>311</v>
      </c>
      <c r="B21" s="35" t="s">
        <v>310</v>
      </c>
      <c r="C21" s="34">
        <f>C22+C23+C24</f>
        <v>15800.02</v>
      </c>
      <c r="D21" s="34">
        <f>D23+D24+D22+D25</f>
        <v>16123.612229999997</v>
      </c>
      <c r="E21" s="34">
        <f>D21/C21*100</f>
        <v>102.04804949613985</v>
      </c>
    </row>
    <row r="22" spans="1:8" ht="72" customHeight="1" x14ac:dyDescent="0.25">
      <c r="A22" s="36" t="s">
        <v>309</v>
      </c>
      <c r="B22" s="35" t="s">
        <v>308</v>
      </c>
      <c r="C22" s="34">
        <v>7770.52</v>
      </c>
      <c r="D22" s="52">
        <v>8082.88033</v>
      </c>
      <c r="E22" s="34">
        <f>D22/C22*100</f>
        <v>104.01981244498437</v>
      </c>
      <c r="H22" s="51"/>
    </row>
    <row r="23" spans="1:8" ht="79.5" customHeight="1" x14ac:dyDescent="0.25">
      <c r="A23" s="36" t="s">
        <v>307</v>
      </c>
      <c r="B23" s="35" t="s">
        <v>306</v>
      </c>
      <c r="C23" s="34">
        <v>170.45</v>
      </c>
      <c r="D23" s="34">
        <v>43.660080000000001</v>
      </c>
      <c r="E23" s="34">
        <f>D23/C23*100</f>
        <v>25.614596655910827</v>
      </c>
      <c r="H23" s="51"/>
    </row>
    <row r="24" spans="1:8" ht="75" customHeight="1" x14ac:dyDescent="0.25">
      <c r="A24" s="36" t="s">
        <v>305</v>
      </c>
      <c r="B24" s="35" t="s">
        <v>304</v>
      </c>
      <c r="C24" s="34">
        <v>7859.05</v>
      </c>
      <c r="D24" s="34">
        <v>8924.41273</v>
      </c>
      <c r="E24" s="34">
        <f>D24/C24*100</f>
        <v>113.55587163842958</v>
      </c>
      <c r="H24" s="51"/>
    </row>
    <row r="25" spans="1:8" ht="69" customHeight="1" x14ac:dyDescent="0.25">
      <c r="A25" s="36" t="s">
        <v>303</v>
      </c>
      <c r="B25" s="35" t="s">
        <v>302</v>
      </c>
      <c r="C25" s="34"/>
      <c r="D25" s="34">
        <v>-927.34091000000001</v>
      </c>
      <c r="E25" s="34"/>
      <c r="H25" s="51"/>
    </row>
    <row r="26" spans="1:8" x14ac:dyDescent="0.25">
      <c r="A26" s="36" t="s">
        <v>301</v>
      </c>
      <c r="B26" s="35" t="s">
        <v>300</v>
      </c>
      <c r="C26" s="34">
        <f>C27+C30+C31+C32</f>
        <v>30187.7</v>
      </c>
      <c r="D26" s="34">
        <f>D27+D30+D31+D32+D33</f>
        <v>30899.131710000001</v>
      </c>
      <c r="E26" s="34">
        <f t="shared" ref="E26:E32" si="1">D26/C26*100</f>
        <v>102.35669398463614</v>
      </c>
    </row>
    <row r="27" spans="1:8" ht="31.5" x14ac:dyDescent="0.25">
      <c r="A27" s="36" t="s">
        <v>299</v>
      </c>
      <c r="B27" s="35" t="s">
        <v>298</v>
      </c>
      <c r="C27" s="34">
        <v>26865.7</v>
      </c>
      <c r="D27" s="34">
        <v>27355.900430000002</v>
      </c>
      <c r="E27" s="34">
        <f t="shared" si="1"/>
        <v>101.82463300788737</v>
      </c>
    </row>
    <row r="28" spans="1:8" ht="31.5" hidden="1" x14ac:dyDescent="0.25">
      <c r="A28" s="36" t="s">
        <v>297</v>
      </c>
      <c r="B28" s="35" t="s">
        <v>296</v>
      </c>
      <c r="C28" s="34">
        <v>9425.2900000000009</v>
      </c>
      <c r="D28" s="34">
        <v>7075.7190600000004</v>
      </c>
      <c r="E28" s="34">
        <f t="shared" si="1"/>
        <v>75.071632384786042</v>
      </c>
    </row>
    <row r="29" spans="1:8" ht="47.25" hidden="1" x14ac:dyDescent="0.25">
      <c r="A29" s="36" t="s">
        <v>295</v>
      </c>
      <c r="B29" s="35" t="s">
        <v>294</v>
      </c>
      <c r="C29" s="34">
        <v>4583.6000000000004</v>
      </c>
      <c r="D29" s="34">
        <f>3127.41537-1.12138</f>
        <v>3126.2939900000001</v>
      </c>
      <c r="E29" s="34">
        <f t="shared" si="1"/>
        <v>68.206082337027667</v>
      </c>
    </row>
    <row r="30" spans="1:8" ht="28.5" customHeight="1" x14ac:dyDescent="0.25">
      <c r="A30" s="36" t="s">
        <v>293</v>
      </c>
      <c r="B30" s="35" t="s">
        <v>292</v>
      </c>
      <c r="C30" s="34"/>
      <c r="D30" s="34">
        <v>-130.26767000000001</v>
      </c>
      <c r="E30" s="34"/>
    </row>
    <row r="31" spans="1:8" x14ac:dyDescent="0.25">
      <c r="A31" s="36" t="s">
        <v>291</v>
      </c>
      <c r="B31" s="35" t="s">
        <v>290</v>
      </c>
      <c r="C31" s="34">
        <v>1355</v>
      </c>
      <c r="D31" s="34">
        <v>1341.2449899999999</v>
      </c>
      <c r="E31" s="34">
        <f t="shared" si="1"/>
        <v>98.984870110701095</v>
      </c>
    </row>
    <row r="32" spans="1:8" ht="47.25" x14ac:dyDescent="0.25">
      <c r="A32" s="36" t="s">
        <v>289</v>
      </c>
      <c r="B32" s="35" t="s">
        <v>288</v>
      </c>
      <c r="C32" s="34">
        <v>1967</v>
      </c>
      <c r="D32" s="34">
        <v>2332.25396</v>
      </c>
      <c r="E32" s="34">
        <f t="shared" si="1"/>
        <v>118.56908795119472</v>
      </c>
    </row>
    <row r="33" spans="1:5" ht="42.75" hidden="1" customHeight="1" x14ac:dyDescent="0.25">
      <c r="A33" s="36" t="s">
        <v>287</v>
      </c>
      <c r="B33" s="35" t="s">
        <v>286</v>
      </c>
      <c r="C33" s="34"/>
      <c r="D33" s="34"/>
      <c r="E33" s="34"/>
    </row>
    <row r="34" spans="1:5" x14ac:dyDescent="0.25">
      <c r="A34" s="36" t="s">
        <v>285</v>
      </c>
      <c r="B34" s="35" t="s">
        <v>284</v>
      </c>
      <c r="C34" s="34">
        <f>C35</f>
        <v>26500</v>
      </c>
      <c r="D34" s="34">
        <f>D35</f>
        <v>27680.122780000002</v>
      </c>
      <c r="E34" s="34">
        <f>D34/C34*100</f>
        <v>104.45329350943398</v>
      </c>
    </row>
    <row r="35" spans="1:5" ht="31.5" x14ac:dyDescent="0.25">
      <c r="A35" s="36" t="s">
        <v>283</v>
      </c>
      <c r="B35" s="35" t="s">
        <v>282</v>
      </c>
      <c r="C35" s="34">
        <v>26500</v>
      </c>
      <c r="D35" s="34">
        <v>27680.122780000002</v>
      </c>
      <c r="E35" s="34">
        <f>D35/C35*100</f>
        <v>104.45329350943398</v>
      </c>
    </row>
    <row r="36" spans="1:5" ht="31.5" x14ac:dyDescent="0.25">
      <c r="A36" s="36" t="s">
        <v>281</v>
      </c>
      <c r="B36" s="35" t="s">
        <v>280</v>
      </c>
      <c r="C36" s="34">
        <f>C37+C38</f>
        <v>837</v>
      </c>
      <c r="D36" s="34">
        <f>D37+D38</f>
        <v>800.25597999999991</v>
      </c>
      <c r="E36" s="34">
        <f>D36/C36*100</f>
        <v>95.610033452807627</v>
      </c>
    </row>
    <row r="37" spans="1:5" ht="27" customHeight="1" x14ac:dyDescent="0.25">
      <c r="A37" s="36" t="s">
        <v>279</v>
      </c>
      <c r="B37" s="35" t="s">
        <v>278</v>
      </c>
      <c r="C37" s="34">
        <v>700</v>
      </c>
      <c r="D37" s="34">
        <v>663.33115999999995</v>
      </c>
      <c r="E37" s="34">
        <f>D37/C37*100</f>
        <v>94.761594285714281</v>
      </c>
    </row>
    <row r="38" spans="1:5" ht="27" customHeight="1" x14ac:dyDescent="0.25">
      <c r="A38" s="36" t="s">
        <v>277</v>
      </c>
      <c r="B38" s="35" t="s">
        <v>276</v>
      </c>
      <c r="C38" s="34">
        <v>137</v>
      </c>
      <c r="D38" s="34">
        <v>136.92482000000001</v>
      </c>
      <c r="E38" s="34">
        <f>D38/C38*100</f>
        <v>99.945124087591253</v>
      </c>
    </row>
    <row r="39" spans="1:5" x14ac:dyDescent="0.25">
      <c r="A39" s="36" t="s">
        <v>275</v>
      </c>
      <c r="B39" s="35" t="s">
        <v>274</v>
      </c>
      <c r="C39" s="34">
        <f>C40+C41+C42</f>
        <v>2800</v>
      </c>
      <c r="D39" s="34">
        <f>D40+D41+D42</f>
        <v>2898.9452099999999</v>
      </c>
      <c r="E39" s="34">
        <f t="shared" ref="E39:E59" si="2">D39/C39*100</f>
        <v>103.53375750000001</v>
      </c>
    </row>
    <row r="40" spans="1:5" ht="49.5" customHeight="1" x14ac:dyDescent="0.25">
      <c r="A40" s="36" t="s">
        <v>273</v>
      </c>
      <c r="B40" s="35" t="s">
        <v>272</v>
      </c>
      <c r="C40" s="34">
        <v>2735</v>
      </c>
      <c r="D40" s="34">
        <v>2833.9452099999999</v>
      </c>
      <c r="E40" s="34">
        <f t="shared" si="2"/>
        <v>103.61774076782449</v>
      </c>
    </row>
    <row r="41" spans="1:5" ht="75" customHeight="1" x14ac:dyDescent="0.25">
      <c r="A41" s="36" t="s">
        <v>271</v>
      </c>
      <c r="B41" s="35" t="s">
        <v>270</v>
      </c>
      <c r="C41" s="34">
        <v>65</v>
      </c>
      <c r="D41" s="34">
        <v>65</v>
      </c>
      <c r="E41" s="34">
        <f t="shared" si="2"/>
        <v>100</v>
      </c>
    </row>
    <row r="42" spans="1:5" ht="35.25" hidden="1" customHeight="1" x14ac:dyDescent="0.25">
      <c r="A42" s="36" t="s">
        <v>269</v>
      </c>
      <c r="B42" s="35" t="s">
        <v>268</v>
      </c>
      <c r="C42" s="34"/>
      <c r="D42" s="34"/>
      <c r="E42" s="34" t="e">
        <f t="shared" si="2"/>
        <v>#DIV/0!</v>
      </c>
    </row>
    <row r="43" spans="1:5" ht="20.25" customHeight="1" x14ac:dyDescent="0.25">
      <c r="A43" s="36"/>
      <c r="B43" s="35" t="s">
        <v>267</v>
      </c>
      <c r="C43" s="34">
        <f>C44+C51+C65+C72+C61</f>
        <v>21435.162990000001</v>
      </c>
      <c r="D43" s="34">
        <f>D44+D51+D61+D65+D72+D73</f>
        <v>22326.97813</v>
      </c>
      <c r="E43" s="34">
        <f t="shared" si="2"/>
        <v>104.16052418363253</v>
      </c>
    </row>
    <row r="44" spans="1:5" ht="47.25" x14ac:dyDescent="0.25">
      <c r="A44" s="36" t="s">
        <v>266</v>
      </c>
      <c r="B44" s="35" t="s">
        <v>265</v>
      </c>
      <c r="C44" s="34">
        <f>C47</f>
        <v>5204.0680000000002</v>
      </c>
      <c r="D44" s="34">
        <f>D47</f>
        <v>5421.0531600000004</v>
      </c>
      <c r="E44" s="34">
        <f t="shared" si="2"/>
        <v>104.16952968331698</v>
      </c>
    </row>
    <row r="45" spans="1:5" ht="31.5" hidden="1" customHeight="1" x14ac:dyDescent="0.25">
      <c r="A45" s="36" t="s">
        <v>264</v>
      </c>
      <c r="B45" s="35" t="s">
        <v>263</v>
      </c>
      <c r="C45" s="34" t="e">
        <f>#REF!+#REF!</f>
        <v>#REF!</v>
      </c>
      <c r="D45" s="34"/>
      <c r="E45" s="34" t="e">
        <f t="shared" si="2"/>
        <v>#REF!</v>
      </c>
    </row>
    <row r="46" spans="1:5" ht="47.25" hidden="1" customHeight="1" x14ac:dyDescent="0.25">
      <c r="A46" s="36" t="s">
        <v>262</v>
      </c>
      <c r="B46" s="35" t="s">
        <v>261</v>
      </c>
      <c r="C46" s="34" t="e">
        <f>#REF!+#REF!</f>
        <v>#REF!</v>
      </c>
      <c r="D46" s="34"/>
      <c r="E46" s="34" t="e">
        <f t="shared" si="2"/>
        <v>#REF!</v>
      </c>
    </row>
    <row r="47" spans="1:5" ht="87" customHeight="1" x14ac:dyDescent="0.25">
      <c r="A47" s="36" t="s">
        <v>260</v>
      </c>
      <c r="B47" s="35" t="s">
        <v>259</v>
      </c>
      <c r="C47" s="34">
        <f>C48+C49+C50</f>
        <v>5204.0680000000002</v>
      </c>
      <c r="D47" s="34">
        <f>D48+D49+D50</f>
        <v>5421.0531600000004</v>
      </c>
      <c r="E47" s="34">
        <f t="shared" si="2"/>
        <v>104.16952968331698</v>
      </c>
    </row>
    <row r="48" spans="1:5" ht="96" customHeight="1" x14ac:dyDescent="0.25">
      <c r="A48" s="36" t="s">
        <v>258</v>
      </c>
      <c r="B48" s="35" t="s">
        <v>257</v>
      </c>
      <c r="C48" s="34">
        <v>5000</v>
      </c>
      <c r="D48" s="34">
        <v>5189.6454800000001</v>
      </c>
      <c r="E48" s="34">
        <f t="shared" si="2"/>
        <v>103.7929096</v>
      </c>
    </row>
    <row r="49" spans="1:5" ht="80.25" customHeight="1" x14ac:dyDescent="0.25">
      <c r="A49" s="36" t="s">
        <v>256</v>
      </c>
      <c r="B49" s="35" t="s">
        <v>255</v>
      </c>
      <c r="C49" s="34">
        <v>60</v>
      </c>
      <c r="D49" s="34">
        <v>79.30941</v>
      </c>
      <c r="E49" s="34">
        <f t="shared" si="2"/>
        <v>132.18235000000001</v>
      </c>
    </row>
    <row r="50" spans="1:5" ht="69.75" customHeight="1" x14ac:dyDescent="0.25">
      <c r="A50" s="36" t="s">
        <v>254</v>
      </c>
      <c r="B50" s="35" t="s">
        <v>253</v>
      </c>
      <c r="C50" s="34">
        <v>144.06800000000001</v>
      </c>
      <c r="D50" s="34">
        <v>152.09827000000001</v>
      </c>
      <c r="E50" s="34">
        <f t="shared" si="2"/>
        <v>105.5739442485493</v>
      </c>
    </row>
    <row r="51" spans="1:5" ht="24.75" customHeight="1" x14ac:dyDescent="0.25">
      <c r="A51" s="36" t="s">
        <v>252</v>
      </c>
      <c r="B51" s="35" t="s">
        <v>251</v>
      </c>
      <c r="C51" s="34">
        <f>C52+C55</f>
        <v>120</v>
      </c>
      <c r="D51" s="34">
        <f>D52+D55+D60</f>
        <v>114.23842</v>
      </c>
      <c r="E51" s="34">
        <f t="shared" si="2"/>
        <v>95.198683333333335</v>
      </c>
    </row>
    <row r="52" spans="1:5" ht="34.5" customHeight="1" x14ac:dyDescent="0.25">
      <c r="A52" s="36" t="s">
        <v>250</v>
      </c>
      <c r="B52" s="35" t="s">
        <v>249</v>
      </c>
      <c r="C52" s="34">
        <v>32</v>
      </c>
      <c r="D52" s="34">
        <v>12.359389999999999</v>
      </c>
      <c r="E52" s="34">
        <f t="shared" si="2"/>
        <v>38.623093749999995</v>
      </c>
    </row>
    <row r="53" spans="1:5" ht="31.5" hidden="1" x14ac:dyDescent="0.25">
      <c r="A53" s="36" t="s">
        <v>248</v>
      </c>
      <c r="B53" s="35" t="s">
        <v>247</v>
      </c>
      <c r="C53" s="34" t="e">
        <f>#REF!+#REF!</f>
        <v>#REF!</v>
      </c>
      <c r="D53" s="34"/>
      <c r="E53" s="34" t="e">
        <f t="shared" si="2"/>
        <v>#REF!</v>
      </c>
    </row>
    <row r="54" spans="1:5" ht="30.75" hidden="1" customHeight="1" x14ac:dyDescent="0.25">
      <c r="A54" s="36" t="s">
        <v>246</v>
      </c>
      <c r="B54" s="35" t="s">
        <v>245</v>
      </c>
      <c r="C54" s="34" t="e">
        <f>#REF!+#REF!</f>
        <v>#REF!</v>
      </c>
      <c r="D54" s="34"/>
      <c r="E54" s="34" t="e">
        <f t="shared" si="2"/>
        <v>#REF!</v>
      </c>
    </row>
    <row r="55" spans="1:5" ht="25.5" customHeight="1" x14ac:dyDescent="0.25">
      <c r="A55" s="36" t="s">
        <v>244</v>
      </c>
      <c r="B55" s="35" t="s">
        <v>243</v>
      </c>
      <c r="C55" s="34">
        <v>88</v>
      </c>
      <c r="D55" s="34">
        <v>101.87903</v>
      </c>
      <c r="E55" s="34">
        <f t="shared" si="2"/>
        <v>115.771625</v>
      </c>
    </row>
    <row r="56" spans="1:5" ht="47.25" hidden="1" customHeight="1" x14ac:dyDescent="0.25">
      <c r="A56" s="36" t="s">
        <v>242</v>
      </c>
      <c r="B56" s="35" t="s">
        <v>241</v>
      </c>
      <c r="C56" s="34" t="e">
        <f>#REF!+#REF!</f>
        <v>#REF!</v>
      </c>
      <c r="D56" s="34"/>
      <c r="E56" s="34" t="e">
        <f t="shared" si="2"/>
        <v>#REF!</v>
      </c>
    </row>
    <row r="57" spans="1:5" ht="15.75" hidden="1" customHeight="1" x14ac:dyDescent="0.25">
      <c r="A57" s="36" t="s">
        <v>240</v>
      </c>
      <c r="B57" s="35" t="s">
        <v>239</v>
      </c>
      <c r="C57" s="34" t="e">
        <f>#REF!+#REF!</f>
        <v>#REF!</v>
      </c>
      <c r="D57" s="34"/>
      <c r="E57" s="34" t="e">
        <f t="shared" si="2"/>
        <v>#REF!</v>
      </c>
    </row>
    <row r="58" spans="1:5" ht="15.75" hidden="1" customHeight="1" x14ac:dyDescent="0.25">
      <c r="A58" s="36" t="s">
        <v>238</v>
      </c>
      <c r="B58" s="35" t="s">
        <v>237</v>
      </c>
      <c r="C58" s="34" t="e">
        <f>#REF!+#REF!</f>
        <v>#REF!</v>
      </c>
      <c r="D58" s="34"/>
      <c r="E58" s="34" t="e">
        <f t="shared" si="2"/>
        <v>#REF!</v>
      </c>
    </row>
    <row r="59" spans="1:5" ht="47.25" hidden="1" customHeight="1" x14ac:dyDescent="0.25">
      <c r="A59" s="36" t="s">
        <v>236</v>
      </c>
      <c r="B59" s="35" t="s">
        <v>230</v>
      </c>
      <c r="C59" s="34" t="e">
        <f>#REF!+#REF!</f>
        <v>#REF!</v>
      </c>
      <c r="D59" s="34"/>
      <c r="E59" s="34" t="e">
        <f t="shared" si="2"/>
        <v>#REF!</v>
      </c>
    </row>
    <row r="60" spans="1:5" ht="46.5" hidden="1" customHeight="1" x14ac:dyDescent="0.25">
      <c r="A60" s="36" t="s">
        <v>235</v>
      </c>
      <c r="B60" s="35" t="s">
        <v>234</v>
      </c>
      <c r="C60" s="34"/>
      <c r="D60" s="34"/>
      <c r="E60" s="34"/>
    </row>
    <row r="61" spans="1:5" ht="39.75" customHeight="1" x14ac:dyDescent="0.25">
      <c r="A61" s="36" t="s">
        <v>233</v>
      </c>
      <c r="B61" s="35" t="s">
        <v>232</v>
      </c>
      <c r="C61" s="34">
        <f>C62+C63+C64</f>
        <v>6880.1449899999998</v>
      </c>
      <c r="D61" s="34">
        <f>D63+D62+D64</f>
        <v>7421.2213499999998</v>
      </c>
      <c r="E61" s="34">
        <f t="shared" ref="E61:E72" si="3">D61/C61*100</f>
        <v>107.86431624313776</v>
      </c>
    </row>
    <row r="62" spans="1:5" ht="39.75" customHeight="1" x14ac:dyDescent="0.25">
      <c r="A62" s="36" t="s">
        <v>231</v>
      </c>
      <c r="B62" s="35" t="s">
        <v>230</v>
      </c>
      <c r="C62" s="34">
        <v>6050</v>
      </c>
      <c r="D62" s="34">
        <v>6565.0975399999998</v>
      </c>
      <c r="E62" s="34">
        <f t="shared" si="3"/>
        <v>108.51400892561982</v>
      </c>
    </row>
    <row r="63" spans="1:5" ht="39.75" customHeight="1" x14ac:dyDescent="0.25">
      <c r="A63" s="36" t="s">
        <v>229</v>
      </c>
      <c r="B63" s="35" t="s">
        <v>228</v>
      </c>
      <c r="C63" s="34">
        <v>84</v>
      </c>
      <c r="D63" s="34">
        <v>89.978819999999999</v>
      </c>
      <c r="E63" s="34">
        <f t="shared" si="3"/>
        <v>107.11764285714284</v>
      </c>
    </row>
    <row r="64" spans="1:5" ht="39.75" customHeight="1" x14ac:dyDescent="0.25">
      <c r="A64" s="36" t="s">
        <v>227</v>
      </c>
      <c r="B64" s="35" t="s">
        <v>226</v>
      </c>
      <c r="C64" s="34">
        <v>746.14499000000001</v>
      </c>
      <c r="D64" s="34">
        <v>766.14499000000001</v>
      </c>
      <c r="E64" s="34">
        <f t="shared" si="3"/>
        <v>102.68044418551949</v>
      </c>
    </row>
    <row r="65" spans="1:8" ht="37.5" customHeight="1" x14ac:dyDescent="0.25">
      <c r="A65" s="36" t="s">
        <v>225</v>
      </c>
      <c r="B65" s="35" t="s">
        <v>224</v>
      </c>
      <c r="C65" s="34">
        <f>C66+C67+C68</f>
        <v>7730.95</v>
      </c>
      <c r="D65" s="34">
        <f>D66+D67+D68</f>
        <v>7858.0623399999995</v>
      </c>
      <c r="E65" s="34">
        <f t="shared" si="3"/>
        <v>101.64420077739476</v>
      </c>
    </row>
    <row r="66" spans="1:8" ht="85.5" customHeight="1" x14ac:dyDescent="0.25">
      <c r="A66" s="36" t="s">
        <v>223</v>
      </c>
      <c r="B66" s="35" t="s">
        <v>222</v>
      </c>
      <c r="C66" s="34">
        <v>5130.95</v>
      </c>
      <c r="D66" s="34">
        <v>5173.1333299999997</v>
      </c>
      <c r="E66" s="34">
        <f t="shared" si="3"/>
        <v>100.82213488730156</v>
      </c>
    </row>
    <row r="67" spans="1:8" ht="61.5" customHeight="1" x14ac:dyDescent="0.25">
      <c r="A67" s="36" t="s">
        <v>221</v>
      </c>
      <c r="B67" s="35" t="s">
        <v>220</v>
      </c>
      <c r="C67" s="34">
        <v>2600</v>
      </c>
      <c r="D67" s="34">
        <v>2684.9290099999998</v>
      </c>
      <c r="E67" s="34">
        <f t="shared" si="3"/>
        <v>103.26650038461538</v>
      </c>
    </row>
    <row r="68" spans="1:8" ht="60" hidden="1" customHeight="1" x14ac:dyDescent="0.25">
      <c r="A68" s="36" t="s">
        <v>219</v>
      </c>
      <c r="B68" s="35" t="s">
        <v>218</v>
      </c>
      <c r="C68" s="34"/>
      <c r="D68" s="34"/>
      <c r="E68" s="34" t="e">
        <f t="shared" si="3"/>
        <v>#DIV/0!</v>
      </c>
    </row>
    <row r="69" spans="1:8" ht="42.75" hidden="1" customHeight="1" x14ac:dyDescent="0.25">
      <c r="A69" s="36" t="s">
        <v>217</v>
      </c>
      <c r="B69" s="35" t="s">
        <v>216</v>
      </c>
      <c r="C69" s="34" t="e">
        <f>#REF!+#REF!</f>
        <v>#REF!</v>
      </c>
      <c r="D69" s="34"/>
      <c r="E69" s="34" t="e">
        <f t="shared" si="3"/>
        <v>#REF!</v>
      </c>
    </row>
    <row r="70" spans="1:8" ht="41.25" hidden="1" customHeight="1" x14ac:dyDescent="0.25">
      <c r="A70" s="36" t="s">
        <v>215</v>
      </c>
      <c r="B70" s="35" t="s">
        <v>214</v>
      </c>
      <c r="C70" s="34" t="e">
        <f>#REF!+#REF!</f>
        <v>#REF!</v>
      </c>
      <c r="D70" s="34"/>
      <c r="E70" s="34" t="e">
        <f t="shared" si="3"/>
        <v>#REF!</v>
      </c>
    </row>
    <row r="71" spans="1:8" ht="9" hidden="1" customHeight="1" x14ac:dyDescent="0.25">
      <c r="A71" s="36" t="s">
        <v>213</v>
      </c>
      <c r="B71" s="35" t="s">
        <v>212</v>
      </c>
      <c r="C71" s="34" t="e">
        <f>#REF!+#REF!</f>
        <v>#REF!</v>
      </c>
      <c r="D71" s="34"/>
      <c r="E71" s="34" t="e">
        <f t="shared" si="3"/>
        <v>#REF!</v>
      </c>
    </row>
    <row r="72" spans="1:8" x14ac:dyDescent="0.25">
      <c r="A72" s="36" t="s">
        <v>211</v>
      </c>
      <c r="B72" s="35" t="s">
        <v>210</v>
      </c>
      <c r="C72" s="34">
        <v>1500</v>
      </c>
      <c r="D72" s="34">
        <v>1528.80098</v>
      </c>
      <c r="E72" s="34">
        <f t="shared" si="3"/>
        <v>101.92006533333333</v>
      </c>
    </row>
    <row r="73" spans="1:8" ht="15.75" customHeight="1" x14ac:dyDescent="0.25">
      <c r="A73" s="36" t="s">
        <v>209</v>
      </c>
      <c r="B73" s="35" t="s">
        <v>208</v>
      </c>
      <c r="C73" s="34">
        <f>C74+C75</f>
        <v>0</v>
      </c>
      <c r="D73" s="34">
        <f>D74+D75</f>
        <v>-16.398119999999999</v>
      </c>
      <c r="E73" s="34"/>
    </row>
    <row r="74" spans="1:8" ht="15.75" customHeight="1" x14ac:dyDescent="0.25">
      <c r="A74" s="36" t="s">
        <v>207</v>
      </c>
      <c r="B74" s="35" t="s">
        <v>206</v>
      </c>
      <c r="C74" s="34"/>
      <c r="D74" s="34">
        <v>-16.398119999999999</v>
      </c>
      <c r="E74" s="34"/>
    </row>
    <row r="75" spans="1:8" ht="24" customHeight="1" x14ac:dyDescent="0.25">
      <c r="A75" s="36" t="s">
        <v>205</v>
      </c>
      <c r="B75" s="35" t="s">
        <v>204</v>
      </c>
      <c r="C75" s="34"/>
      <c r="D75" s="34"/>
      <c r="E75" s="34"/>
    </row>
    <row r="76" spans="1:8" ht="21.75" customHeight="1" x14ac:dyDescent="0.25">
      <c r="A76" s="36" t="s">
        <v>203</v>
      </c>
      <c r="B76" s="35" t="s">
        <v>202</v>
      </c>
      <c r="C76" s="34">
        <f>C77+C163+C168</f>
        <v>658379.86811000004</v>
      </c>
      <c r="D76" s="34">
        <f>D77+D163+D168</f>
        <v>656734.86811000004</v>
      </c>
      <c r="E76" s="34">
        <f t="shared" ref="E76:E90" si="4">D76/C76*100</f>
        <v>99.750144243516701</v>
      </c>
    </row>
    <row r="77" spans="1:8" ht="42" customHeight="1" x14ac:dyDescent="0.25">
      <c r="A77" s="36" t="s">
        <v>354</v>
      </c>
      <c r="B77" s="35" t="s">
        <v>201</v>
      </c>
      <c r="C77" s="34">
        <f>C78+C84+C111+C150</f>
        <v>657878.49247000006</v>
      </c>
      <c r="D77" s="34">
        <f>D78+D84+D111+D150</f>
        <v>656233.49247000006</v>
      </c>
      <c r="E77" s="34">
        <f t="shared" si="4"/>
        <v>99.749953825998489</v>
      </c>
      <c r="G77" s="44"/>
      <c r="H77" s="44"/>
    </row>
    <row r="78" spans="1:8" ht="31.5" customHeight="1" x14ac:dyDescent="0.25">
      <c r="A78" s="36" t="s">
        <v>200</v>
      </c>
      <c r="B78" s="35" t="s">
        <v>199</v>
      </c>
      <c r="C78" s="34">
        <f>C79+C80</f>
        <v>193705.3</v>
      </c>
      <c r="D78" s="34">
        <f>D79+D80</f>
        <v>193705.3</v>
      </c>
      <c r="E78" s="34">
        <f t="shared" si="4"/>
        <v>100</v>
      </c>
    </row>
    <row r="79" spans="1:8" ht="32.25" customHeight="1" x14ac:dyDescent="0.25">
      <c r="A79" s="36" t="s">
        <v>198</v>
      </c>
      <c r="B79" s="35" t="s">
        <v>197</v>
      </c>
      <c r="C79" s="34">
        <v>164567.5</v>
      </c>
      <c r="D79" s="34">
        <v>164567.5</v>
      </c>
      <c r="E79" s="34">
        <f t="shared" si="4"/>
        <v>100</v>
      </c>
    </row>
    <row r="80" spans="1:8" ht="31.5" customHeight="1" x14ac:dyDescent="0.25">
      <c r="A80" s="36" t="s">
        <v>196</v>
      </c>
      <c r="B80" s="35" t="s">
        <v>194</v>
      </c>
      <c r="C80" s="34">
        <v>29137.8</v>
      </c>
      <c r="D80" s="34">
        <v>29137.8</v>
      </c>
      <c r="E80" s="34">
        <f t="shared" si="4"/>
        <v>100</v>
      </c>
    </row>
    <row r="81" spans="1:7" ht="47.25" hidden="1" customHeight="1" x14ac:dyDescent="0.25">
      <c r="A81" s="36" t="s">
        <v>195</v>
      </c>
      <c r="B81" s="35" t="s">
        <v>194</v>
      </c>
      <c r="C81" s="34" t="e">
        <f>#REF!+#REF!</f>
        <v>#REF!</v>
      </c>
      <c r="D81" s="34"/>
      <c r="E81" s="34" t="e">
        <f t="shared" si="4"/>
        <v>#REF!</v>
      </c>
    </row>
    <row r="82" spans="1:7" ht="15.75" hidden="1" customHeight="1" x14ac:dyDescent="0.25">
      <c r="A82" s="36" t="s">
        <v>193</v>
      </c>
      <c r="B82" s="35" t="s">
        <v>192</v>
      </c>
      <c r="C82" s="34" t="e">
        <f>#REF!+#REF!</f>
        <v>#REF!</v>
      </c>
      <c r="D82" s="34"/>
      <c r="E82" s="34" t="e">
        <f t="shared" si="4"/>
        <v>#REF!</v>
      </c>
    </row>
    <row r="83" spans="1:7" ht="15.75" hidden="1" customHeight="1" x14ac:dyDescent="0.25">
      <c r="A83" s="36" t="s">
        <v>191</v>
      </c>
      <c r="B83" s="35" t="s">
        <v>190</v>
      </c>
      <c r="C83" s="34" t="e">
        <f>#REF!+#REF!</f>
        <v>#REF!</v>
      </c>
      <c r="D83" s="34"/>
      <c r="E83" s="34" t="e">
        <f t="shared" si="4"/>
        <v>#REF!</v>
      </c>
    </row>
    <row r="84" spans="1:7" ht="39.75" customHeight="1" x14ac:dyDescent="0.25">
      <c r="A84" s="36" t="s">
        <v>353</v>
      </c>
      <c r="B84" s="35" t="s">
        <v>189</v>
      </c>
      <c r="C84" s="34">
        <f>C86+C87+C88+C89+C90+C94+C95</f>
        <v>134350.53866999998</v>
      </c>
      <c r="D84" s="34">
        <f>D86+D87+D88+D89+D90+D94+D95</f>
        <v>132705.53866999998</v>
      </c>
      <c r="E84" s="34">
        <f t="shared" si="4"/>
        <v>98.775591064773806</v>
      </c>
    </row>
    <row r="85" spans="1:7" ht="111" hidden="1" customHeight="1" x14ac:dyDescent="0.25">
      <c r="A85" s="36" t="s">
        <v>188</v>
      </c>
      <c r="B85" s="35" t="s">
        <v>187</v>
      </c>
      <c r="C85" s="34" t="e">
        <f>#REF!+#REF!</f>
        <v>#REF!</v>
      </c>
      <c r="D85" s="34"/>
      <c r="E85" s="74" t="e">
        <f t="shared" si="4"/>
        <v>#REF!</v>
      </c>
    </row>
    <row r="86" spans="1:7" ht="66" hidden="1" customHeight="1" x14ac:dyDescent="0.25">
      <c r="A86" s="36" t="s">
        <v>186</v>
      </c>
      <c r="B86" s="35" t="s">
        <v>185</v>
      </c>
      <c r="C86" s="34"/>
      <c r="D86" s="72"/>
      <c r="E86" s="34" t="e">
        <f t="shared" si="4"/>
        <v>#DIV/0!</v>
      </c>
      <c r="F86" s="73"/>
    </row>
    <row r="87" spans="1:7" ht="66" customHeight="1" x14ac:dyDescent="0.25">
      <c r="A87" s="36" t="s">
        <v>352</v>
      </c>
      <c r="B87" s="50" t="s">
        <v>184</v>
      </c>
      <c r="C87" s="34">
        <v>15180.40281</v>
      </c>
      <c r="D87" s="34">
        <v>15180.40281</v>
      </c>
      <c r="E87" s="75">
        <f t="shared" si="4"/>
        <v>100</v>
      </c>
    </row>
    <row r="88" spans="1:7" ht="54" customHeight="1" x14ac:dyDescent="0.25">
      <c r="A88" s="36" t="s">
        <v>351</v>
      </c>
      <c r="B88" s="35" t="s">
        <v>183</v>
      </c>
      <c r="C88" s="34">
        <v>1145.7227</v>
      </c>
      <c r="D88" s="34">
        <v>1145.7227</v>
      </c>
      <c r="E88" s="34">
        <f t="shared" si="4"/>
        <v>100</v>
      </c>
    </row>
    <row r="89" spans="1:7" ht="55.5" customHeight="1" x14ac:dyDescent="0.25">
      <c r="A89" s="36" t="s">
        <v>350</v>
      </c>
      <c r="B89" s="35" t="s">
        <v>182</v>
      </c>
      <c r="C89" s="34">
        <v>304.57879000000003</v>
      </c>
      <c r="D89" s="34">
        <v>304.57879000000003</v>
      </c>
      <c r="E89" s="34">
        <f t="shared" si="4"/>
        <v>100</v>
      </c>
    </row>
    <row r="90" spans="1:7" ht="21.75" customHeight="1" x14ac:dyDescent="0.25">
      <c r="A90" s="36" t="s">
        <v>349</v>
      </c>
      <c r="B90" s="35" t="s">
        <v>181</v>
      </c>
      <c r="C90" s="34">
        <v>158.79052999999999</v>
      </c>
      <c r="D90" s="34">
        <v>158.79052999999999</v>
      </c>
      <c r="E90" s="34">
        <f t="shared" si="4"/>
        <v>100</v>
      </c>
    </row>
    <row r="91" spans="1:7" ht="64.5" hidden="1" customHeight="1" x14ac:dyDescent="0.25">
      <c r="A91" s="40" t="s">
        <v>178</v>
      </c>
      <c r="B91" s="47" t="s">
        <v>180</v>
      </c>
      <c r="C91" s="34">
        <v>0</v>
      </c>
      <c r="D91" s="34"/>
      <c r="E91" s="34"/>
      <c r="G91" s="49"/>
    </row>
    <row r="92" spans="1:7" ht="42.75" hidden="1" customHeight="1" x14ac:dyDescent="0.25">
      <c r="A92" s="40" t="s">
        <v>178</v>
      </c>
      <c r="B92" s="39" t="s">
        <v>179</v>
      </c>
      <c r="C92" s="34">
        <v>101.01011</v>
      </c>
      <c r="D92" s="34"/>
      <c r="E92" s="34">
        <f t="shared" ref="E92:E125" si="5">D92/C92*100</f>
        <v>0</v>
      </c>
    </row>
    <row r="93" spans="1:7" ht="56.25" hidden="1" customHeight="1" x14ac:dyDescent="0.25">
      <c r="A93" s="40" t="s">
        <v>178</v>
      </c>
      <c r="B93" s="39" t="s">
        <v>177</v>
      </c>
      <c r="C93" s="34">
        <v>10299.613799999999</v>
      </c>
      <c r="D93" s="34"/>
      <c r="E93" s="34">
        <f t="shared" si="5"/>
        <v>0</v>
      </c>
    </row>
    <row r="94" spans="1:7" ht="64.5" customHeight="1" x14ac:dyDescent="0.25">
      <c r="A94" s="36" t="s">
        <v>348</v>
      </c>
      <c r="B94" s="35" t="s">
        <v>176</v>
      </c>
      <c r="C94" s="34">
        <v>400.18419999999998</v>
      </c>
      <c r="D94" s="34">
        <v>400.18419999999998</v>
      </c>
      <c r="E94" s="34">
        <f t="shared" si="5"/>
        <v>100</v>
      </c>
    </row>
    <row r="95" spans="1:7" ht="21.75" customHeight="1" x14ac:dyDescent="0.25">
      <c r="A95" s="36" t="s">
        <v>347</v>
      </c>
      <c r="B95" s="35" t="s">
        <v>175</v>
      </c>
      <c r="C95" s="34">
        <f>C96</f>
        <v>117160.85963999998</v>
      </c>
      <c r="D95" s="34">
        <f>D96</f>
        <v>115515.85963999998</v>
      </c>
      <c r="E95" s="34">
        <f t="shared" si="5"/>
        <v>98.595947481902584</v>
      </c>
    </row>
    <row r="96" spans="1:7" ht="21.75" customHeight="1" x14ac:dyDescent="0.25">
      <c r="A96" s="36" t="s">
        <v>346</v>
      </c>
      <c r="B96" s="35" t="s">
        <v>174</v>
      </c>
      <c r="C96" s="34">
        <f>C97+C98+C99+C100+C101+C102+C103+C104+C105+C106+C107+C108+C109+C110</f>
        <v>117160.85963999998</v>
      </c>
      <c r="D96" s="34">
        <f>D97+D98+D99+D100+D101+D102+D103+D104+D105+D106+D107+D108+D109+D110</f>
        <v>115515.85963999998</v>
      </c>
      <c r="E96" s="34">
        <f t="shared" si="5"/>
        <v>98.595947481902584</v>
      </c>
    </row>
    <row r="97" spans="1:8" ht="69.75" customHeight="1" x14ac:dyDescent="0.25">
      <c r="A97" s="40" t="s">
        <v>338</v>
      </c>
      <c r="B97" s="47" t="s">
        <v>337</v>
      </c>
      <c r="C97" s="34">
        <v>14.7</v>
      </c>
      <c r="D97" s="34">
        <v>14.7</v>
      </c>
      <c r="E97" s="34">
        <f t="shared" si="5"/>
        <v>100</v>
      </c>
    </row>
    <row r="98" spans="1:8" ht="89.25" customHeight="1" x14ac:dyDescent="0.25">
      <c r="A98" s="40" t="s">
        <v>340</v>
      </c>
      <c r="B98" s="47" t="s">
        <v>339</v>
      </c>
      <c r="C98" s="34">
        <v>46.129370000000002</v>
      </c>
      <c r="D98" s="34">
        <v>46.129370000000002</v>
      </c>
      <c r="E98" s="34">
        <f t="shared" si="5"/>
        <v>100</v>
      </c>
    </row>
    <row r="99" spans="1:8" ht="69.75" customHeight="1" x14ac:dyDescent="0.25">
      <c r="A99" s="40" t="s">
        <v>173</v>
      </c>
      <c r="B99" s="47" t="s">
        <v>172</v>
      </c>
      <c r="C99" s="34">
        <v>1152.4000000000001</v>
      </c>
      <c r="D99" s="34">
        <v>1152.4000000000001</v>
      </c>
      <c r="E99" s="34">
        <f t="shared" si="5"/>
        <v>100</v>
      </c>
      <c r="G99" s="48"/>
      <c r="H99" s="48"/>
    </row>
    <row r="100" spans="1:8" ht="87" customHeight="1" x14ac:dyDescent="0.25">
      <c r="A100" s="40" t="s">
        <v>171</v>
      </c>
      <c r="B100" s="47" t="s">
        <v>170</v>
      </c>
      <c r="C100" s="34">
        <v>946.1</v>
      </c>
      <c r="D100" s="34">
        <v>946.1</v>
      </c>
      <c r="E100" s="34">
        <f t="shared" si="5"/>
        <v>100</v>
      </c>
    </row>
    <row r="101" spans="1:8" ht="63.75" customHeight="1" x14ac:dyDescent="0.25">
      <c r="A101" s="40" t="s">
        <v>169</v>
      </c>
      <c r="B101" s="47" t="s">
        <v>168</v>
      </c>
      <c r="C101" s="34">
        <v>98070.399999999994</v>
      </c>
      <c r="D101" s="34">
        <v>98070.399999999994</v>
      </c>
      <c r="E101" s="34">
        <f t="shared" si="5"/>
        <v>100</v>
      </c>
    </row>
    <row r="102" spans="1:8" ht="87.75" customHeight="1" x14ac:dyDescent="0.25">
      <c r="A102" s="40" t="s">
        <v>167</v>
      </c>
      <c r="B102" s="47" t="s">
        <v>166</v>
      </c>
      <c r="C102" s="34">
        <v>3085</v>
      </c>
      <c r="D102" s="34">
        <v>3085</v>
      </c>
      <c r="E102" s="34">
        <f t="shared" si="5"/>
        <v>100</v>
      </c>
    </row>
    <row r="103" spans="1:8" ht="45" customHeight="1" x14ac:dyDescent="0.25">
      <c r="A103" s="40" t="s">
        <v>165</v>
      </c>
      <c r="B103" s="47" t="s">
        <v>164</v>
      </c>
      <c r="C103" s="34">
        <v>2831.9</v>
      </c>
      <c r="D103" s="34">
        <v>2831.9</v>
      </c>
      <c r="E103" s="34">
        <f t="shared" si="5"/>
        <v>100</v>
      </c>
    </row>
    <row r="104" spans="1:8" ht="63" customHeight="1" x14ac:dyDescent="0.25">
      <c r="A104" s="40" t="s">
        <v>163</v>
      </c>
      <c r="B104" s="47" t="s">
        <v>162</v>
      </c>
      <c r="C104" s="34">
        <v>1588.3</v>
      </c>
      <c r="D104" s="34">
        <v>1588.3</v>
      </c>
      <c r="E104" s="34">
        <f t="shared" si="5"/>
        <v>100</v>
      </c>
    </row>
    <row r="105" spans="1:8" ht="62.25" customHeight="1" x14ac:dyDescent="0.25">
      <c r="A105" s="40" t="s">
        <v>161</v>
      </c>
      <c r="B105" s="47" t="s">
        <v>160</v>
      </c>
      <c r="C105" s="34">
        <v>2036</v>
      </c>
      <c r="D105" s="34">
        <v>2036</v>
      </c>
      <c r="E105" s="34">
        <f t="shared" si="5"/>
        <v>100</v>
      </c>
    </row>
    <row r="106" spans="1:8" ht="81.75" customHeight="1" x14ac:dyDescent="0.25">
      <c r="A106" s="40" t="s">
        <v>159</v>
      </c>
      <c r="B106" s="47" t="s">
        <v>158</v>
      </c>
      <c r="C106" s="34">
        <v>787.4</v>
      </c>
      <c r="D106" s="34">
        <v>787.4</v>
      </c>
      <c r="E106" s="34">
        <f t="shared" si="5"/>
        <v>100</v>
      </c>
    </row>
    <row r="107" spans="1:8" ht="22.5" customHeight="1" x14ac:dyDescent="0.25">
      <c r="A107" s="40" t="s">
        <v>157</v>
      </c>
      <c r="B107" s="37" t="s">
        <v>156</v>
      </c>
      <c r="C107" s="34">
        <v>4884.1302699999997</v>
      </c>
      <c r="D107" s="34">
        <v>4884.1302699999997</v>
      </c>
      <c r="E107" s="34">
        <f t="shared" si="5"/>
        <v>100</v>
      </c>
    </row>
    <row r="108" spans="1:8" ht="64.5" customHeight="1" x14ac:dyDescent="0.25">
      <c r="A108" s="40" t="s">
        <v>155</v>
      </c>
      <c r="B108" s="46" t="s">
        <v>154</v>
      </c>
      <c r="C108" s="34">
        <v>73.400000000000006</v>
      </c>
      <c r="D108" s="34">
        <v>73.400000000000006</v>
      </c>
      <c r="E108" s="34">
        <f t="shared" si="5"/>
        <v>100</v>
      </c>
    </row>
    <row r="109" spans="1:8" ht="45.75" customHeight="1" x14ac:dyDescent="0.25">
      <c r="A109" s="40" t="s">
        <v>153</v>
      </c>
      <c r="B109" s="46" t="s">
        <v>152</v>
      </c>
      <c r="C109" s="34">
        <v>1645</v>
      </c>
      <c r="D109" s="34"/>
      <c r="E109" s="34">
        <f t="shared" si="5"/>
        <v>0</v>
      </c>
    </row>
    <row r="110" spans="1:8" ht="66.75" hidden="1" customHeight="1" x14ac:dyDescent="0.25">
      <c r="A110" s="40" t="s">
        <v>151</v>
      </c>
      <c r="B110" s="46" t="s">
        <v>150</v>
      </c>
      <c r="C110" s="34"/>
      <c r="D110" s="34"/>
      <c r="E110" s="34" t="e">
        <f t="shared" si="5"/>
        <v>#DIV/0!</v>
      </c>
    </row>
    <row r="111" spans="1:8" ht="36" customHeight="1" x14ac:dyDescent="0.25">
      <c r="A111" s="36" t="s">
        <v>345</v>
      </c>
      <c r="B111" s="35" t="s">
        <v>149</v>
      </c>
      <c r="C111" s="34">
        <f>C124+C139+C140+C141+C149</f>
        <v>266373.75860000012</v>
      </c>
      <c r="D111" s="34">
        <f>D124+D139+D140+D141+D149</f>
        <v>266373.75860000012</v>
      </c>
      <c r="E111" s="34">
        <f t="shared" si="5"/>
        <v>100</v>
      </c>
      <c r="F111" s="45"/>
      <c r="H111" s="44"/>
    </row>
    <row r="112" spans="1:8" ht="33.75" hidden="1" customHeight="1" x14ac:dyDescent="0.25">
      <c r="A112" s="36" t="s">
        <v>148</v>
      </c>
      <c r="B112" s="35" t="s">
        <v>147</v>
      </c>
      <c r="C112" s="34" t="e">
        <f>#REF!+#REF!</f>
        <v>#REF!</v>
      </c>
      <c r="D112" s="34"/>
      <c r="E112" s="34" t="e">
        <f t="shared" si="5"/>
        <v>#REF!</v>
      </c>
    </row>
    <row r="113" spans="1:7" ht="44.25" hidden="1" customHeight="1" x14ac:dyDescent="0.25">
      <c r="A113" s="36" t="s">
        <v>146</v>
      </c>
      <c r="B113" s="35" t="s">
        <v>145</v>
      </c>
      <c r="C113" s="34" t="e">
        <f>#REF!+#REF!</f>
        <v>#REF!</v>
      </c>
      <c r="D113" s="34"/>
      <c r="E113" s="34" t="e">
        <f t="shared" si="5"/>
        <v>#REF!</v>
      </c>
    </row>
    <row r="114" spans="1:7" ht="33.75" hidden="1" customHeight="1" x14ac:dyDescent="0.25">
      <c r="A114" s="36" t="s">
        <v>144</v>
      </c>
      <c r="B114" s="35" t="s">
        <v>143</v>
      </c>
      <c r="C114" s="34" t="e">
        <f>#REF!+#REF!</f>
        <v>#REF!</v>
      </c>
      <c r="D114" s="34"/>
      <c r="E114" s="34" t="e">
        <f t="shared" si="5"/>
        <v>#REF!</v>
      </c>
    </row>
    <row r="115" spans="1:7" ht="36" hidden="1" customHeight="1" x14ac:dyDescent="0.25">
      <c r="A115" s="36" t="s">
        <v>142</v>
      </c>
      <c r="B115" s="35" t="s">
        <v>141</v>
      </c>
      <c r="C115" s="34" t="e">
        <f>#REF!+#REF!</f>
        <v>#REF!</v>
      </c>
      <c r="D115" s="34"/>
      <c r="E115" s="34" t="e">
        <f t="shared" si="5"/>
        <v>#REF!</v>
      </c>
    </row>
    <row r="116" spans="1:7" ht="36" hidden="1" customHeight="1" x14ac:dyDescent="0.25">
      <c r="A116" s="36" t="s">
        <v>140</v>
      </c>
      <c r="B116" s="35" t="s">
        <v>139</v>
      </c>
      <c r="C116" s="34" t="e">
        <f>#REF!+#REF!</f>
        <v>#REF!</v>
      </c>
      <c r="D116" s="34"/>
      <c r="E116" s="34" t="e">
        <f t="shared" si="5"/>
        <v>#REF!</v>
      </c>
    </row>
    <row r="117" spans="1:7" ht="39" hidden="1" customHeight="1" x14ac:dyDescent="0.25">
      <c r="A117" s="36" t="s">
        <v>138</v>
      </c>
      <c r="B117" s="35" t="s">
        <v>137</v>
      </c>
      <c r="C117" s="34" t="e">
        <f>#REF!+#REF!</f>
        <v>#REF!</v>
      </c>
      <c r="D117" s="34"/>
      <c r="E117" s="34" t="e">
        <f t="shared" si="5"/>
        <v>#REF!</v>
      </c>
    </row>
    <row r="118" spans="1:7" ht="40.5" hidden="1" customHeight="1" x14ac:dyDescent="0.25">
      <c r="A118" s="36" t="s">
        <v>136</v>
      </c>
      <c r="B118" s="35" t="s">
        <v>135</v>
      </c>
      <c r="C118" s="34" t="e">
        <f>#REF!+#REF!</f>
        <v>#REF!</v>
      </c>
      <c r="D118" s="34"/>
      <c r="E118" s="34" t="e">
        <f t="shared" si="5"/>
        <v>#REF!</v>
      </c>
    </row>
    <row r="119" spans="1:7" ht="24" hidden="1" customHeight="1" x14ac:dyDescent="0.25">
      <c r="A119" s="36" t="s">
        <v>134</v>
      </c>
      <c r="B119" s="35" t="s">
        <v>133</v>
      </c>
      <c r="C119" s="34" t="e">
        <f>#REF!+#REF!</f>
        <v>#REF!</v>
      </c>
      <c r="D119" s="34"/>
      <c r="E119" s="34" t="e">
        <f t="shared" si="5"/>
        <v>#REF!</v>
      </c>
    </row>
    <row r="120" spans="1:7" ht="24.75" hidden="1" customHeight="1" x14ac:dyDescent="0.25">
      <c r="A120" s="36" t="s">
        <v>132</v>
      </c>
      <c r="B120" s="35" t="s">
        <v>131</v>
      </c>
      <c r="C120" s="34" t="e">
        <f>#REF!+#REF!</f>
        <v>#REF!</v>
      </c>
      <c r="D120" s="34"/>
      <c r="E120" s="34" t="e">
        <f t="shared" si="5"/>
        <v>#REF!</v>
      </c>
    </row>
    <row r="121" spans="1:7" ht="33" hidden="1" customHeight="1" x14ac:dyDescent="0.25">
      <c r="A121" s="36" t="s">
        <v>130</v>
      </c>
      <c r="B121" s="35" t="s">
        <v>129</v>
      </c>
      <c r="C121" s="34" t="e">
        <f>#REF!+#REF!</f>
        <v>#REF!</v>
      </c>
      <c r="D121" s="34"/>
      <c r="E121" s="34" t="e">
        <f t="shared" si="5"/>
        <v>#REF!</v>
      </c>
    </row>
    <row r="122" spans="1:7" ht="37.5" hidden="1" customHeight="1" x14ac:dyDescent="0.25">
      <c r="A122" s="36" t="s">
        <v>128</v>
      </c>
      <c r="B122" s="35" t="s">
        <v>127</v>
      </c>
      <c r="C122" s="34" t="e">
        <f>#REF!+#REF!</f>
        <v>#REF!</v>
      </c>
      <c r="D122" s="34"/>
      <c r="E122" s="34" t="e">
        <f t="shared" si="5"/>
        <v>#REF!</v>
      </c>
    </row>
    <row r="123" spans="1:7" ht="48.75" hidden="1" customHeight="1" x14ac:dyDescent="0.25">
      <c r="A123" s="36" t="s">
        <v>126</v>
      </c>
      <c r="B123" s="35" t="s">
        <v>125</v>
      </c>
      <c r="C123" s="34" t="e">
        <f>#REF!+#REF!</f>
        <v>#REF!</v>
      </c>
      <c r="D123" s="34"/>
      <c r="E123" s="34" t="e">
        <f t="shared" si="5"/>
        <v>#REF!</v>
      </c>
    </row>
    <row r="124" spans="1:7" ht="37.5" customHeight="1" x14ac:dyDescent="0.25">
      <c r="A124" s="36" t="s">
        <v>124</v>
      </c>
      <c r="B124" s="35" t="s">
        <v>123</v>
      </c>
      <c r="C124" s="34">
        <f>C125</f>
        <v>264162.15860000008</v>
      </c>
      <c r="D124" s="34">
        <f>D125</f>
        <v>264162.15860000008</v>
      </c>
      <c r="E124" s="34">
        <f t="shared" si="5"/>
        <v>100</v>
      </c>
    </row>
    <row r="125" spans="1:7" ht="31.5" x14ac:dyDescent="0.25">
      <c r="A125" s="36" t="s">
        <v>344</v>
      </c>
      <c r="B125" s="35" t="s">
        <v>122</v>
      </c>
      <c r="C125" s="34">
        <f>C126+C127+C128+C129+C130+C131+C132+C133+C134+C135+C136+C137+C138</f>
        <v>264162.15860000008</v>
      </c>
      <c r="D125" s="34">
        <f>D126+D127+D128+D129+D130+D131+D132+D133+D134+D135+D136+D137+D138</f>
        <v>264162.15860000008</v>
      </c>
      <c r="E125" s="34">
        <f t="shared" si="5"/>
        <v>100</v>
      </c>
    </row>
    <row r="126" spans="1:7" s="37" customFormat="1" ht="90" customHeight="1" x14ac:dyDescent="0.25">
      <c r="A126" s="40"/>
      <c r="B126" s="43" t="s">
        <v>121</v>
      </c>
      <c r="C126" s="34">
        <v>5782.4</v>
      </c>
      <c r="D126" s="34">
        <v>5782.4</v>
      </c>
      <c r="E126" s="34">
        <f t="shared" ref="E126:E160" si="6">D126/C126*100</f>
        <v>100</v>
      </c>
      <c r="G126" s="42"/>
    </row>
    <row r="127" spans="1:7" s="37" customFormat="1" ht="87" hidden="1" customHeight="1" x14ac:dyDescent="0.25">
      <c r="A127" s="40" t="s">
        <v>120</v>
      </c>
      <c r="B127" s="41" t="s">
        <v>119</v>
      </c>
      <c r="C127" s="34"/>
      <c r="D127" s="34"/>
      <c r="E127" s="34" t="e">
        <f t="shared" si="6"/>
        <v>#DIV/0!</v>
      </c>
    </row>
    <row r="128" spans="1:7" s="37" customFormat="1" ht="87" customHeight="1" x14ac:dyDescent="0.25">
      <c r="A128" s="40" t="s">
        <v>118</v>
      </c>
      <c r="B128" s="39" t="s">
        <v>117</v>
      </c>
      <c r="C128" s="34">
        <v>0.2</v>
      </c>
      <c r="D128" s="34">
        <v>0.2</v>
      </c>
      <c r="E128" s="34">
        <f t="shared" si="6"/>
        <v>100</v>
      </c>
    </row>
    <row r="129" spans="1:5" s="37" customFormat="1" ht="72.75" customHeight="1" x14ac:dyDescent="0.25">
      <c r="A129" s="40" t="s">
        <v>116</v>
      </c>
      <c r="B129" s="41" t="s">
        <v>115</v>
      </c>
      <c r="C129" s="34">
        <v>1381.1586</v>
      </c>
      <c r="D129" s="34">
        <v>1381.1586</v>
      </c>
      <c r="E129" s="34">
        <f t="shared" si="6"/>
        <v>100</v>
      </c>
    </row>
    <row r="130" spans="1:5" s="37" customFormat="1" ht="147" customHeight="1" x14ac:dyDescent="0.25">
      <c r="A130" s="40" t="s">
        <v>114</v>
      </c>
      <c r="B130" s="39" t="s">
        <v>113</v>
      </c>
      <c r="C130" s="34">
        <v>253668.8</v>
      </c>
      <c r="D130" s="34">
        <v>253668.8</v>
      </c>
      <c r="E130" s="34">
        <f t="shared" si="6"/>
        <v>100</v>
      </c>
    </row>
    <row r="131" spans="1:5" s="37" customFormat="1" ht="110.25" x14ac:dyDescent="0.25">
      <c r="A131" s="40" t="s">
        <v>112</v>
      </c>
      <c r="B131" s="41" t="s">
        <v>111</v>
      </c>
      <c r="C131" s="34">
        <v>869.9</v>
      </c>
      <c r="D131" s="34">
        <v>869.9</v>
      </c>
      <c r="E131" s="34">
        <f t="shared" si="6"/>
        <v>100</v>
      </c>
    </row>
    <row r="132" spans="1:5" s="37" customFormat="1" ht="70.5" customHeight="1" x14ac:dyDescent="0.25">
      <c r="A132" s="40" t="s">
        <v>110</v>
      </c>
      <c r="B132" s="39" t="s">
        <v>109</v>
      </c>
      <c r="C132" s="34">
        <v>1325.8</v>
      </c>
      <c r="D132" s="34">
        <v>1325.8</v>
      </c>
      <c r="E132" s="34">
        <f t="shared" si="6"/>
        <v>100</v>
      </c>
    </row>
    <row r="133" spans="1:5" s="37" customFormat="1" ht="70.5" customHeight="1" x14ac:dyDescent="0.25">
      <c r="A133" s="40" t="s">
        <v>108</v>
      </c>
      <c r="B133" s="39" t="s">
        <v>107</v>
      </c>
      <c r="C133" s="34">
        <v>61.4</v>
      </c>
      <c r="D133" s="34">
        <v>61.4</v>
      </c>
      <c r="E133" s="34">
        <f t="shared" si="6"/>
        <v>100</v>
      </c>
    </row>
    <row r="134" spans="1:5" s="37" customFormat="1" ht="78.75" x14ac:dyDescent="0.25">
      <c r="A134" s="40" t="s">
        <v>106</v>
      </c>
      <c r="B134" s="39" t="s">
        <v>105</v>
      </c>
      <c r="C134" s="34">
        <v>308.7</v>
      </c>
      <c r="D134" s="34">
        <v>308.7</v>
      </c>
      <c r="E134" s="34">
        <f t="shared" si="6"/>
        <v>100</v>
      </c>
    </row>
    <row r="135" spans="1:5" s="37" customFormat="1" ht="78.75" x14ac:dyDescent="0.25">
      <c r="A135" s="40" t="s">
        <v>104</v>
      </c>
      <c r="B135" s="39" t="s">
        <v>103</v>
      </c>
      <c r="C135" s="34">
        <v>405.7</v>
      </c>
      <c r="D135" s="34">
        <v>405.7</v>
      </c>
      <c r="E135" s="34">
        <f t="shared" si="6"/>
        <v>100</v>
      </c>
    </row>
    <row r="136" spans="1:5" s="37" customFormat="1" ht="131.25" customHeight="1" x14ac:dyDescent="0.25">
      <c r="A136" s="40" t="s">
        <v>102</v>
      </c>
      <c r="B136" s="39" t="s">
        <v>101</v>
      </c>
      <c r="C136" s="34">
        <v>189.5</v>
      </c>
      <c r="D136" s="34">
        <v>189.5</v>
      </c>
      <c r="E136" s="34">
        <f t="shared" si="6"/>
        <v>100</v>
      </c>
    </row>
    <row r="137" spans="1:5" s="37" customFormat="1" ht="75" customHeight="1" x14ac:dyDescent="0.25">
      <c r="A137" s="40" t="s">
        <v>100</v>
      </c>
      <c r="B137" s="39" t="s">
        <v>99</v>
      </c>
      <c r="C137" s="34">
        <v>66.7</v>
      </c>
      <c r="D137" s="34">
        <v>66.7</v>
      </c>
      <c r="E137" s="34">
        <f t="shared" si="6"/>
        <v>100</v>
      </c>
    </row>
    <row r="138" spans="1:5" s="37" customFormat="1" ht="116.25" customHeight="1" x14ac:dyDescent="0.25">
      <c r="A138" s="40" t="s">
        <v>98</v>
      </c>
      <c r="B138" s="39" t="s">
        <v>97</v>
      </c>
      <c r="C138" s="34">
        <v>101.9</v>
      </c>
      <c r="D138" s="34">
        <v>101.9</v>
      </c>
      <c r="E138" s="34">
        <f t="shared" si="6"/>
        <v>100</v>
      </c>
    </row>
    <row r="139" spans="1:5" ht="101.25" customHeight="1" x14ac:dyDescent="0.25">
      <c r="A139" s="36" t="s">
        <v>342</v>
      </c>
      <c r="B139" s="35" t="s">
        <v>96</v>
      </c>
      <c r="C139" s="34">
        <v>2126.9</v>
      </c>
      <c r="D139" s="34">
        <v>2126.9</v>
      </c>
      <c r="E139" s="34">
        <f t="shared" si="6"/>
        <v>100</v>
      </c>
    </row>
    <row r="140" spans="1:5" ht="73.5" customHeight="1" x14ac:dyDescent="0.25">
      <c r="A140" s="36" t="s">
        <v>343</v>
      </c>
      <c r="B140" s="35" t="s">
        <v>95</v>
      </c>
      <c r="C140" s="34">
        <v>84.7</v>
      </c>
      <c r="D140" s="34">
        <v>84.7</v>
      </c>
      <c r="E140" s="34">
        <f t="shared" si="6"/>
        <v>100</v>
      </c>
    </row>
    <row r="141" spans="1:5" ht="51" hidden="1" customHeight="1" x14ac:dyDescent="0.25">
      <c r="A141" s="36" t="s">
        <v>94</v>
      </c>
      <c r="B141" s="35" t="s">
        <v>93</v>
      </c>
      <c r="C141" s="34"/>
      <c r="D141" s="34"/>
      <c r="E141" s="34" t="e">
        <f t="shared" si="6"/>
        <v>#DIV/0!</v>
      </c>
    </row>
    <row r="142" spans="1:5" ht="110.25" hidden="1" customHeight="1" x14ac:dyDescent="0.25">
      <c r="A142" s="36" t="s">
        <v>92</v>
      </c>
      <c r="B142" s="35" t="s">
        <v>91</v>
      </c>
      <c r="C142" s="34" t="e">
        <f>#REF!+#REF!</f>
        <v>#REF!</v>
      </c>
      <c r="D142" s="34"/>
      <c r="E142" s="34" t="e">
        <f t="shared" si="6"/>
        <v>#REF!</v>
      </c>
    </row>
    <row r="143" spans="1:5" ht="63" hidden="1" customHeight="1" x14ac:dyDescent="0.25">
      <c r="A143" s="36" t="s">
        <v>90</v>
      </c>
      <c r="B143" s="35" t="s">
        <v>89</v>
      </c>
      <c r="C143" s="34" t="e">
        <f>#REF!+#REF!</f>
        <v>#REF!</v>
      </c>
      <c r="D143" s="34"/>
      <c r="E143" s="34" t="e">
        <f t="shared" si="6"/>
        <v>#REF!</v>
      </c>
    </row>
    <row r="144" spans="1:5" ht="63" hidden="1" customHeight="1" x14ac:dyDescent="0.25">
      <c r="A144" s="36" t="s">
        <v>88</v>
      </c>
      <c r="B144" s="35" t="s">
        <v>87</v>
      </c>
      <c r="C144" s="34" t="e">
        <f>#REF!+#REF!</f>
        <v>#REF!</v>
      </c>
      <c r="D144" s="34"/>
      <c r="E144" s="34" t="e">
        <f t="shared" si="6"/>
        <v>#REF!</v>
      </c>
    </row>
    <row r="145" spans="1:5" ht="94.5" hidden="1" x14ac:dyDescent="0.25">
      <c r="A145" s="36" t="s">
        <v>86</v>
      </c>
      <c r="B145" s="35" t="s">
        <v>85</v>
      </c>
      <c r="C145" s="34" t="e">
        <f>#REF!+#REF!</f>
        <v>#REF!</v>
      </c>
      <c r="D145" s="34"/>
      <c r="E145" s="34" t="e">
        <f t="shared" si="6"/>
        <v>#REF!</v>
      </c>
    </row>
    <row r="146" spans="1:5" ht="94.5" hidden="1" x14ac:dyDescent="0.25">
      <c r="A146" s="36" t="s">
        <v>84</v>
      </c>
      <c r="B146" s="35" t="s">
        <v>83</v>
      </c>
      <c r="C146" s="34" t="e">
        <f>#REF!+#REF!</f>
        <v>#REF!</v>
      </c>
      <c r="D146" s="34"/>
      <c r="E146" s="34" t="e">
        <f t="shared" si="6"/>
        <v>#REF!</v>
      </c>
    </row>
    <row r="147" spans="1:5" ht="31.5" hidden="1" x14ac:dyDescent="0.25">
      <c r="A147" s="36" t="s">
        <v>82</v>
      </c>
      <c r="B147" s="35" t="s">
        <v>81</v>
      </c>
      <c r="C147" s="34" t="e">
        <f>#REF!+#REF!</f>
        <v>#REF!</v>
      </c>
      <c r="D147" s="34"/>
      <c r="E147" s="34" t="e">
        <f t="shared" si="6"/>
        <v>#REF!</v>
      </c>
    </row>
    <row r="148" spans="1:5" ht="47.25" hidden="1" x14ac:dyDescent="0.25">
      <c r="A148" s="36" t="s">
        <v>80</v>
      </c>
      <c r="B148" s="35" t="s">
        <v>79</v>
      </c>
      <c r="C148" s="34" t="e">
        <f>#REF!+#REF!</f>
        <v>#REF!</v>
      </c>
      <c r="D148" s="34"/>
      <c r="E148" s="34" t="e">
        <f t="shared" si="6"/>
        <v>#REF!</v>
      </c>
    </row>
    <row r="149" spans="1:5" ht="42.75" hidden="1" customHeight="1" x14ac:dyDescent="0.25">
      <c r="A149" s="36" t="s">
        <v>78</v>
      </c>
      <c r="B149" s="35" t="s">
        <v>77</v>
      </c>
      <c r="C149" s="34"/>
      <c r="D149" s="34"/>
      <c r="E149" s="34" t="e">
        <f t="shared" si="6"/>
        <v>#DIV/0!</v>
      </c>
    </row>
    <row r="150" spans="1:5" x14ac:dyDescent="0.25">
      <c r="A150" s="36" t="s">
        <v>341</v>
      </c>
      <c r="B150" s="35" t="s">
        <v>76</v>
      </c>
      <c r="C150" s="34">
        <f>C151+C156+C157+C161+C162</f>
        <v>63448.895199999999</v>
      </c>
      <c r="D150" s="34">
        <f>D151+D156+D157+D161+D162</f>
        <v>63448.895199999999</v>
      </c>
      <c r="E150" s="34">
        <f t="shared" si="6"/>
        <v>100</v>
      </c>
    </row>
    <row r="151" spans="1:5" ht="65.25" customHeight="1" x14ac:dyDescent="0.25">
      <c r="A151" s="36" t="s">
        <v>75</v>
      </c>
      <c r="B151" s="35" t="s">
        <v>74</v>
      </c>
      <c r="C151" s="34">
        <v>100</v>
      </c>
      <c r="D151" s="34">
        <v>100</v>
      </c>
      <c r="E151" s="34">
        <f t="shared" si="6"/>
        <v>100</v>
      </c>
    </row>
    <row r="152" spans="1:5" ht="94.5" hidden="1" x14ac:dyDescent="0.25">
      <c r="A152" s="36" t="s">
        <v>73</v>
      </c>
      <c r="B152" s="35" t="s">
        <v>72</v>
      </c>
      <c r="C152" s="34" t="e">
        <f>#REF!+#REF!</f>
        <v>#REF!</v>
      </c>
      <c r="D152" s="34" t="e">
        <f>#REF!+#REF!</f>
        <v>#REF!</v>
      </c>
      <c r="E152" s="34" t="e">
        <f t="shared" si="6"/>
        <v>#REF!</v>
      </c>
    </row>
    <row r="153" spans="1:5" ht="63" hidden="1" x14ac:dyDescent="0.25">
      <c r="A153" s="36" t="s">
        <v>71</v>
      </c>
      <c r="B153" s="35" t="s">
        <v>70</v>
      </c>
      <c r="C153" s="34" t="e">
        <f>#REF!+#REF!</f>
        <v>#REF!</v>
      </c>
      <c r="D153" s="34" t="e">
        <f>#REF!+#REF!</f>
        <v>#REF!</v>
      </c>
      <c r="E153" s="34" t="e">
        <f t="shared" si="6"/>
        <v>#REF!</v>
      </c>
    </row>
    <row r="154" spans="1:5" ht="47.25" hidden="1" x14ac:dyDescent="0.25">
      <c r="A154" s="36" t="s">
        <v>69</v>
      </c>
      <c r="B154" s="35" t="s">
        <v>53</v>
      </c>
      <c r="C154" s="34" t="e">
        <f>#REF!+#REF!</f>
        <v>#REF!</v>
      </c>
      <c r="D154" s="34" t="e">
        <f>#REF!+#REF!</f>
        <v>#REF!</v>
      </c>
      <c r="E154" s="34" t="e">
        <f t="shared" si="6"/>
        <v>#REF!</v>
      </c>
    </row>
    <row r="155" spans="1:5" ht="47.25" hidden="1" x14ac:dyDescent="0.25">
      <c r="A155" s="36" t="s">
        <v>68</v>
      </c>
      <c r="B155" s="35" t="s">
        <v>67</v>
      </c>
      <c r="C155" s="34" t="e">
        <f>#REF!+#REF!</f>
        <v>#REF!</v>
      </c>
      <c r="D155" s="34" t="e">
        <f>#REF!+#REF!</f>
        <v>#REF!</v>
      </c>
      <c r="E155" s="34" t="e">
        <f t="shared" si="6"/>
        <v>#REF!</v>
      </c>
    </row>
    <row r="156" spans="1:5" ht="86.25" customHeight="1" x14ac:dyDescent="0.25">
      <c r="A156" s="36" t="s">
        <v>66</v>
      </c>
      <c r="B156" s="35" t="s">
        <v>65</v>
      </c>
      <c r="C156" s="34">
        <v>19833</v>
      </c>
      <c r="D156" s="34">
        <v>19833</v>
      </c>
      <c r="E156" s="34">
        <f t="shared" si="6"/>
        <v>100</v>
      </c>
    </row>
    <row r="157" spans="1:5" ht="86.25" customHeight="1" x14ac:dyDescent="0.25">
      <c r="A157" s="36" t="s">
        <v>359</v>
      </c>
      <c r="B157" s="35" t="s">
        <v>360</v>
      </c>
      <c r="C157" s="34">
        <f>C158+C159+C160</f>
        <v>32776.7952</v>
      </c>
      <c r="D157" s="34">
        <f>D158+D159+D160</f>
        <v>32776.7952</v>
      </c>
      <c r="E157" s="34">
        <f t="shared" si="6"/>
        <v>100</v>
      </c>
    </row>
    <row r="158" spans="1:5" ht="115.5" customHeight="1" x14ac:dyDescent="0.25">
      <c r="A158" s="40" t="s">
        <v>357</v>
      </c>
      <c r="B158" s="47" t="s">
        <v>361</v>
      </c>
      <c r="C158" s="38">
        <v>2029.1292000000001</v>
      </c>
      <c r="D158" s="38">
        <v>2029.1292000000001</v>
      </c>
      <c r="E158" s="38">
        <f t="shared" si="6"/>
        <v>100</v>
      </c>
    </row>
    <row r="159" spans="1:5" ht="98.25" customHeight="1" x14ac:dyDescent="0.25">
      <c r="A159" s="40" t="s">
        <v>355</v>
      </c>
      <c r="B159" s="47" t="s">
        <v>356</v>
      </c>
      <c r="C159" s="34">
        <v>747.66600000000005</v>
      </c>
      <c r="D159" s="34">
        <v>747.66600000000005</v>
      </c>
      <c r="E159" s="38">
        <f t="shared" si="6"/>
        <v>100</v>
      </c>
    </row>
    <row r="160" spans="1:5" ht="98.25" customHeight="1" x14ac:dyDescent="0.25">
      <c r="A160" s="40" t="s">
        <v>355</v>
      </c>
      <c r="B160" s="47" t="s">
        <v>358</v>
      </c>
      <c r="C160" s="34">
        <v>30000</v>
      </c>
      <c r="D160" s="34">
        <v>30000</v>
      </c>
      <c r="E160" s="38">
        <f t="shared" si="6"/>
        <v>100</v>
      </c>
    </row>
    <row r="161" spans="1:5" ht="42" customHeight="1" x14ac:dyDescent="0.25">
      <c r="A161" s="36" t="s">
        <v>64</v>
      </c>
      <c r="B161" s="35" t="s">
        <v>63</v>
      </c>
      <c r="C161" s="34">
        <v>739.1</v>
      </c>
      <c r="D161" s="34">
        <v>739.1</v>
      </c>
      <c r="E161" s="34">
        <f t="shared" ref="E161:E169" si="7">D161/C161*100</f>
        <v>100</v>
      </c>
    </row>
    <row r="162" spans="1:5" ht="51.75" customHeight="1" x14ac:dyDescent="0.25">
      <c r="A162" s="36" t="s">
        <v>362</v>
      </c>
      <c r="B162" s="35" t="s">
        <v>363</v>
      </c>
      <c r="C162" s="34">
        <v>10000</v>
      </c>
      <c r="D162" s="34">
        <v>10000</v>
      </c>
      <c r="E162" s="34">
        <f t="shared" si="7"/>
        <v>100</v>
      </c>
    </row>
    <row r="163" spans="1:5" ht="65.25" customHeight="1" x14ac:dyDescent="0.25">
      <c r="A163" s="36"/>
      <c r="B163" s="35" t="s">
        <v>62</v>
      </c>
      <c r="C163" s="34">
        <f>C164++C165+C166+C167</f>
        <v>1390.9977000000001</v>
      </c>
      <c r="D163" s="34">
        <f>D164++D165+D166+D167</f>
        <v>1390.9977000000001</v>
      </c>
      <c r="E163" s="34">
        <f t="shared" si="7"/>
        <v>100</v>
      </c>
    </row>
    <row r="164" spans="1:5" ht="39" customHeight="1" x14ac:dyDescent="0.25">
      <c r="A164" s="36" t="s">
        <v>61</v>
      </c>
      <c r="B164" s="35" t="s">
        <v>60</v>
      </c>
      <c r="C164" s="34">
        <v>524.88975000000005</v>
      </c>
      <c r="D164" s="34">
        <v>524.88975000000005</v>
      </c>
      <c r="E164" s="34">
        <f t="shared" si="7"/>
        <v>100</v>
      </c>
    </row>
    <row r="165" spans="1:5" ht="39" customHeight="1" x14ac:dyDescent="0.25">
      <c r="A165" s="36" t="s">
        <v>59</v>
      </c>
      <c r="B165" s="35" t="s">
        <v>58</v>
      </c>
      <c r="C165" s="34">
        <v>62.786999999999999</v>
      </c>
      <c r="D165" s="34">
        <v>62.786999999999999</v>
      </c>
      <c r="E165" s="34">
        <f t="shared" si="7"/>
        <v>100</v>
      </c>
    </row>
    <row r="166" spans="1:5" ht="43.5" hidden="1" customHeight="1" x14ac:dyDescent="0.25">
      <c r="A166" s="36" t="s">
        <v>57</v>
      </c>
      <c r="B166" s="35" t="s">
        <v>56</v>
      </c>
      <c r="C166" s="34"/>
      <c r="D166" s="34"/>
      <c r="E166" s="34" t="e">
        <f t="shared" si="7"/>
        <v>#DIV/0!</v>
      </c>
    </row>
    <row r="167" spans="1:5" ht="51.75" customHeight="1" x14ac:dyDescent="0.25">
      <c r="A167" s="36" t="s">
        <v>55</v>
      </c>
      <c r="B167" s="35" t="s">
        <v>54</v>
      </c>
      <c r="C167" s="34">
        <v>803.32095000000004</v>
      </c>
      <c r="D167" s="34">
        <v>803.32095000000004</v>
      </c>
      <c r="E167" s="34">
        <f t="shared" si="7"/>
        <v>100</v>
      </c>
    </row>
    <row r="168" spans="1:5" ht="47.25" x14ac:dyDescent="0.25">
      <c r="A168" s="36"/>
      <c r="B168" s="35" t="s">
        <v>53</v>
      </c>
      <c r="C168" s="34">
        <f>C169</f>
        <v>-889.62206000000003</v>
      </c>
      <c r="D168" s="34">
        <f>D169</f>
        <v>-889.62206000000003</v>
      </c>
      <c r="E168" s="34">
        <f t="shared" si="7"/>
        <v>100</v>
      </c>
    </row>
    <row r="169" spans="1:5" ht="59.25" customHeight="1" x14ac:dyDescent="0.25">
      <c r="A169" s="36" t="s">
        <v>52</v>
      </c>
      <c r="B169" s="35" t="s">
        <v>51</v>
      </c>
      <c r="C169" s="34">
        <v>-889.62206000000003</v>
      </c>
      <c r="D169" s="34">
        <v>-889.62206000000003</v>
      </c>
      <c r="E169" s="34">
        <f t="shared" si="7"/>
        <v>100</v>
      </c>
    </row>
  </sheetData>
  <mergeCells count="3">
    <mergeCell ref="D3:E3"/>
    <mergeCell ref="A6:E6"/>
    <mergeCell ref="D2:E2"/>
  </mergeCells>
  <pageMargins left="1.1811023622047245" right="0.59055118110236227" top="0.39370078740157483" bottom="0.39370078740157483" header="0" footer="0.31496062992125984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 1 Источн</vt:lpstr>
      <vt:lpstr>прил 2 Дох</vt:lpstr>
      <vt:lpstr>'прил 2 Дох'!Заголовки_для_печати</vt:lpstr>
      <vt:lpstr>'прил 2 Дох'!Область_печати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finOtdeL</dc:creator>
  <cp:lastModifiedBy>Марина</cp:lastModifiedBy>
  <cp:lastPrinted>2023-06-21T06:55:32Z</cp:lastPrinted>
  <dcterms:created xsi:type="dcterms:W3CDTF">2016-11-07T08:50:55Z</dcterms:created>
  <dcterms:modified xsi:type="dcterms:W3CDTF">2023-06-21T06:55:38Z</dcterms:modified>
</cp:coreProperties>
</file>